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AB511383-A7AD-4F24-8B51-184383BF611E}" xr6:coauthVersionLast="45" xr6:coauthVersionMax="45" xr10:uidLastSave="{00000000-0000-0000-0000-000000000000}"/>
  <bookViews>
    <workbookView xWindow="20370" yWindow="-120" windowWidth="29040" windowHeight="15840" xr2:uid="{00000000-000D-0000-FFFF-FFFF00000000}"/>
  </bookViews>
  <sheets>
    <sheet name="Instructions" sheetId="44" r:id="rId1"/>
    <sheet name="Unit Data from Audit Worksheet" sheetId="1" r:id="rId2"/>
    <sheet name="IMPORT" sheetId="28" state="hidden" r:id="rId3"/>
    <sheet name="Sheet1" sheetId="40" state="hidden" r:id="rId4"/>
    <sheet name="2019 Data" sheetId="41" state="hidden" r:id="rId5"/>
    <sheet name="2018 Data" sheetId="34" state="hidden" r:id="rId6"/>
    <sheet name="Don't use" sheetId="39" state="hidden" r:id="rId7"/>
    <sheet name="Unit Names 2020" sheetId="42" state="hidden" r:id="rId8"/>
  </sheets>
  <externalReferences>
    <externalReference r:id="rId9"/>
  </externalReferences>
  <definedNames>
    <definedName name="Audit_Dtl">[1]Database!$AC$3:$AP$413</definedName>
    <definedName name="_xlnm.Print_Area" localSheetId="0">Instructions!$B$1:$B$34</definedName>
    <definedName name="_xlnm.Print_Area" localSheetId="1">'Unit Data from Audit Worksheet'!$A$7:$G$37</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2" i="28" l="1"/>
  <c r="H43" i="28"/>
  <c r="H44" i="28"/>
  <c r="H45" i="28"/>
  <c r="H46" i="28"/>
  <c r="H47" i="28"/>
  <c r="H48" i="28"/>
  <c r="H41" i="28"/>
  <c r="G41" i="1" l="1"/>
  <c r="G42" i="1"/>
  <c r="G43" i="1"/>
  <c r="G44" i="1"/>
  <c r="G45" i="1"/>
  <c r="G46" i="1"/>
  <c r="G47" i="1"/>
  <c r="G40" i="1"/>
  <c r="E50" i="28" l="1"/>
  <c r="L50" i="28" s="1"/>
  <c r="Q50" i="28" s="1"/>
  <c r="E51" i="28"/>
  <c r="L51" i="28" s="1"/>
  <c r="Q51" i="28" s="1"/>
  <c r="E52" i="28"/>
  <c r="L52" i="28" s="1"/>
  <c r="Q52" i="28" s="1"/>
  <c r="E53" i="28"/>
  <c r="L53" i="28" s="1"/>
  <c r="Q53" i="28" s="1"/>
  <c r="E49" i="28"/>
  <c r="L49" i="28" s="1"/>
  <c r="Q49" i="28" s="1"/>
  <c r="C50" i="28"/>
  <c r="C51" i="28"/>
  <c r="C52" i="28"/>
  <c r="C53" i="28"/>
  <c r="C49" i="28"/>
  <c r="A50" i="28"/>
  <c r="A51" i="28"/>
  <c r="A52" i="28"/>
  <c r="A53" i="28"/>
  <c r="A49" i="28"/>
  <c r="G57" i="1"/>
  <c r="G59" i="1"/>
  <c r="G58" i="1"/>
  <c r="G56" i="1"/>
  <c r="G55" i="1"/>
  <c r="F59" i="1"/>
  <c r="F58" i="1"/>
  <c r="F57" i="1"/>
  <c r="F56" i="1"/>
  <c r="F55" i="1"/>
  <c r="T23" i="28" l="1"/>
  <c r="T31" i="28"/>
  <c r="T32" i="28"/>
  <c r="T40" i="28"/>
  <c r="T55" i="28"/>
  <c r="H28" i="28" l="1"/>
  <c r="H29" i="28"/>
  <c r="G71" i="41"/>
  <c r="H71" i="41"/>
  <c r="I71" i="41"/>
  <c r="J71" i="41"/>
  <c r="K71" i="41"/>
  <c r="L71" i="41"/>
  <c r="M71" i="41"/>
  <c r="N71" i="41"/>
  <c r="O71" i="41"/>
  <c r="P71" i="41"/>
  <c r="Q71" i="41"/>
  <c r="R71" i="41"/>
  <c r="S71" i="41"/>
  <c r="T71" i="41"/>
  <c r="U71" i="41"/>
  <c r="V71" i="41"/>
  <c r="W71" i="41"/>
  <c r="X71" i="41"/>
  <c r="Y71" i="41"/>
  <c r="Z71" i="41"/>
  <c r="AA71" i="41"/>
  <c r="AB71" i="41"/>
  <c r="AC71" i="41"/>
  <c r="AD71" i="41"/>
  <c r="AE71" i="41"/>
  <c r="AF71" i="41"/>
  <c r="AG71" i="41"/>
  <c r="AH71" i="41"/>
  <c r="AI71" i="41"/>
  <c r="AJ71" i="41"/>
  <c r="AK71" i="41"/>
  <c r="AL71" i="41"/>
  <c r="AM71" i="41"/>
  <c r="AN71" i="41"/>
  <c r="AO71" i="41"/>
  <c r="AP71" i="41"/>
  <c r="AQ71" i="41"/>
  <c r="AR71" i="41"/>
  <c r="AS71" i="41"/>
  <c r="AT71" i="41"/>
  <c r="AU71" i="41"/>
  <c r="AV71" i="41"/>
  <c r="AW71" i="41"/>
  <c r="AX71" i="41"/>
  <c r="AY71" i="41"/>
  <c r="AZ71" i="41"/>
  <c r="BA71" i="41"/>
  <c r="BB71" i="41"/>
  <c r="BC71" i="41"/>
  <c r="BD71" i="41"/>
  <c r="BE71" i="41"/>
  <c r="BF71" i="41"/>
  <c r="BG71" i="41"/>
  <c r="BH71" i="41"/>
  <c r="BI71" i="41"/>
  <c r="BJ71" i="41"/>
  <c r="BK71" i="41"/>
  <c r="BL71" i="41"/>
  <c r="BM71" i="41"/>
  <c r="BN71" i="41"/>
  <c r="BO71" i="41"/>
  <c r="BP71" i="41"/>
  <c r="F71" i="41"/>
  <c r="L32" i="28"/>
  <c r="E31" i="1" l="1"/>
  <c r="G65" i="41"/>
  <c r="H65" i="41"/>
  <c r="I65" i="41"/>
  <c r="J65" i="41"/>
  <c r="K65" i="41"/>
  <c r="L65" i="41"/>
  <c r="M65" i="41"/>
  <c r="N65" i="41"/>
  <c r="O65" i="41"/>
  <c r="P65" i="41"/>
  <c r="Q65" i="41"/>
  <c r="R65" i="41"/>
  <c r="S65" i="41"/>
  <c r="T65" i="41"/>
  <c r="U65" i="41"/>
  <c r="V65" i="41"/>
  <c r="W65" i="41"/>
  <c r="X65" i="41"/>
  <c r="Y65" i="41"/>
  <c r="Z65" i="41"/>
  <c r="AA65" i="41"/>
  <c r="AB65" i="41"/>
  <c r="AC65" i="41"/>
  <c r="AD65" i="41"/>
  <c r="AE65" i="41"/>
  <c r="AF65" i="41"/>
  <c r="AG65" i="41"/>
  <c r="AH65" i="41"/>
  <c r="AI65" i="41"/>
  <c r="AJ65" i="41"/>
  <c r="AK65" i="41"/>
  <c r="AL65" i="41"/>
  <c r="AM65" i="41"/>
  <c r="AN65" i="41"/>
  <c r="AO65" i="41"/>
  <c r="AP65" i="41"/>
  <c r="AQ65" i="41"/>
  <c r="AR65" i="41"/>
  <c r="AS65" i="41"/>
  <c r="AT65" i="41"/>
  <c r="AU65" i="41"/>
  <c r="AV65" i="41"/>
  <c r="AW65" i="41"/>
  <c r="AX65" i="41"/>
  <c r="AY65" i="41"/>
  <c r="AZ65" i="41"/>
  <c r="BA65" i="41"/>
  <c r="BB65" i="41"/>
  <c r="BC65" i="41"/>
  <c r="BD65" i="41"/>
  <c r="BE65" i="41"/>
  <c r="BF65" i="41"/>
  <c r="BG65" i="41"/>
  <c r="BH65" i="41"/>
  <c r="BI65" i="41"/>
  <c r="BJ65" i="41"/>
  <c r="BK65" i="41"/>
  <c r="BL65" i="41"/>
  <c r="BM65" i="41"/>
  <c r="BN65" i="41"/>
  <c r="BO65" i="41"/>
  <c r="BP65" i="41"/>
  <c r="F65" i="41"/>
  <c r="E34" i="1" l="1"/>
  <c r="E33" i="1"/>
  <c r="E29" i="1"/>
  <c r="E28" i="1"/>
  <c r="E27" i="1"/>
  <c r="E26" i="1"/>
  <c r="E24" i="1"/>
  <c r="E23" i="1"/>
  <c r="E22" i="1"/>
  <c r="E20" i="1"/>
  <c r="E19" i="1"/>
  <c r="E17" i="1"/>
  <c r="E16" i="1"/>
  <c r="E15" i="1"/>
  <c r="E14" i="1"/>
  <c r="E13" i="1"/>
  <c r="E12" i="1"/>
  <c r="E11" i="1"/>
  <c r="E9" i="1"/>
  <c r="E8" i="1"/>
  <c r="E7" i="1"/>
  <c r="G17" i="1" s="1"/>
  <c r="D2" i="28"/>
  <c r="A47" i="28" l="1"/>
  <c r="T47" i="28" s="1"/>
  <c r="C47" i="28"/>
  <c r="E47" i="28"/>
  <c r="L47" i="28" s="1"/>
  <c r="Q47" i="28" s="1"/>
  <c r="A48" i="28"/>
  <c r="T48" i="28" s="1"/>
  <c r="C48" i="28"/>
  <c r="E48" i="28"/>
  <c r="L48" i="28" s="1"/>
  <c r="Q48" i="28" s="1"/>
  <c r="A42" i="28"/>
  <c r="T42" i="28" s="1"/>
  <c r="C42" i="28"/>
  <c r="E42" i="28"/>
  <c r="L42" i="28" s="1"/>
  <c r="Q42" i="28" s="1"/>
  <c r="A43" i="28"/>
  <c r="T43" i="28" s="1"/>
  <c r="C43" i="28"/>
  <c r="E43" i="28"/>
  <c r="L43" i="28" s="1"/>
  <c r="Q43" i="28" s="1"/>
  <c r="A44" i="28"/>
  <c r="T44" i="28" s="1"/>
  <c r="C44" i="28"/>
  <c r="E44" i="28"/>
  <c r="L44" i="28" s="1"/>
  <c r="Q44" i="28" s="1"/>
  <c r="A45" i="28"/>
  <c r="T45" i="28" s="1"/>
  <c r="C45" i="28"/>
  <c r="E45" i="28"/>
  <c r="L45" i="28" s="1"/>
  <c r="Q45" i="28" s="1"/>
  <c r="A46" i="28"/>
  <c r="T46" i="28" s="1"/>
  <c r="C46" i="28"/>
  <c r="E46" i="28"/>
  <c r="L46" i="28" s="1"/>
  <c r="Q46" i="28" s="1"/>
  <c r="E41" i="28"/>
  <c r="L41" i="28" s="1"/>
  <c r="Q41" i="28" s="1"/>
  <c r="C41" i="28"/>
  <c r="A41" i="28"/>
  <c r="T41" i="28" s="1"/>
  <c r="D3" i="1" l="1"/>
  <c r="L54" i="28" s="1"/>
  <c r="L4" i="28" l="1"/>
  <c r="C27" i="28"/>
  <c r="E25" i="28" l="1"/>
  <c r="L25" i="28" s="1"/>
  <c r="U25" i="28" s="1"/>
  <c r="C25" i="28"/>
  <c r="B25" i="28"/>
  <c r="A25" i="28"/>
  <c r="E27" i="28"/>
  <c r="B27" i="28"/>
  <c r="A27" i="28"/>
  <c r="T27" i="28" s="1"/>
  <c r="G51" i="34"/>
  <c r="G66" i="34" s="1"/>
  <c r="H51" i="34"/>
  <c r="H66" i="34" s="1"/>
  <c r="I51" i="34"/>
  <c r="I66" i="34" s="1"/>
  <c r="J51" i="34"/>
  <c r="J66" i="34" s="1"/>
  <c r="K51" i="34"/>
  <c r="K66" i="34" s="1"/>
  <c r="L51" i="34"/>
  <c r="L66" i="34" s="1"/>
  <c r="M51" i="34"/>
  <c r="M66" i="34" s="1"/>
  <c r="N51" i="34"/>
  <c r="N66" i="34" s="1"/>
  <c r="O51" i="34"/>
  <c r="O66" i="34" s="1"/>
  <c r="P51" i="34"/>
  <c r="P66" i="34" s="1"/>
  <c r="Q51" i="34"/>
  <c r="Q66" i="34" s="1"/>
  <c r="R51" i="34"/>
  <c r="R66" i="34" s="1"/>
  <c r="S51" i="34"/>
  <c r="S66" i="34" s="1"/>
  <c r="T51" i="34"/>
  <c r="T66" i="34" s="1"/>
  <c r="U51" i="34"/>
  <c r="U66" i="34" s="1"/>
  <c r="V51" i="34"/>
  <c r="V66" i="34" s="1"/>
  <c r="W51" i="34"/>
  <c r="W66" i="34" s="1"/>
  <c r="X51" i="34"/>
  <c r="X66" i="34" s="1"/>
  <c r="Y51" i="34"/>
  <c r="Y66" i="34" s="1"/>
  <c r="Z51" i="34"/>
  <c r="Z66" i="34" s="1"/>
  <c r="AA51" i="34"/>
  <c r="AA66" i="34" s="1"/>
  <c r="AB51" i="34"/>
  <c r="AB66" i="34" s="1"/>
  <c r="AC51" i="34"/>
  <c r="AC66" i="34" s="1"/>
  <c r="AD51" i="34"/>
  <c r="AD66" i="34" s="1"/>
  <c r="AE51" i="34"/>
  <c r="AE66" i="34" s="1"/>
  <c r="AF51" i="34"/>
  <c r="AF66" i="34" s="1"/>
  <c r="AG51" i="34"/>
  <c r="AG66" i="34" s="1"/>
  <c r="AH51" i="34"/>
  <c r="AH66" i="34" s="1"/>
  <c r="AI51" i="34"/>
  <c r="AI66" i="34" s="1"/>
  <c r="AJ51" i="34"/>
  <c r="AJ66" i="34" s="1"/>
  <c r="AK51" i="34"/>
  <c r="AK66" i="34" s="1"/>
  <c r="AL51" i="34"/>
  <c r="AL66" i="34" s="1"/>
  <c r="AM51" i="34"/>
  <c r="AM66" i="34" s="1"/>
  <c r="AN51" i="34"/>
  <c r="AN66" i="34" s="1"/>
  <c r="AO51" i="34"/>
  <c r="AO66" i="34" s="1"/>
  <c r="AP51" i="34"/>
  <c r="AP66" i="34" s="1"/>
  <c r="AQ51" i="34"/>
  <c r="AQ66" i="34" s="1"/>
  <c r="AR51" i="34"/>
  <c r="AR66" i="34" s="1"/>
  <c r="AS51" i="34"/>
  <c r="AS66" i="34" s="1"/>
  <c r="AT51" i="34"/>
  <c r="AT66" i="34" s="1"/>
  <c r="AU51" i="34"/>
  <c r="AU66" i="34" s="1"/>
  <c r="AV51" i="34"/>
  <c r="AV66" i="34" s="1"/>
  <c r="AW51" i="34"/>
  <c r="AW66" i="34" s="1"/>
  <c r="AX51" i="34"/>
  <c r="AX66" i="34" s="1"/>
  <c r="AY51" i="34"/>
  <c r="AY66" i="34" s="1"/>
  <c r="AZ51" i="34"/>
  <c r="AZ66" i="34" s="1"/>
  <c r="BA51" i="34"/>
  <c r="BA66" i="34" s="1"/>
  <c r="BB51" i="34"/>
  <c r="BB66" i="34" s="1"/>
  <c r="BC51" i="34"/>
  <c r="BC66" i="34" s="1"/>
  <c r="BD51" i="34"/>
  <c r="BD66" i="34" s="1"/>
  <c r="BE51" i="34"/>
  <c r="BE66" i="34" s="1"/>
  <c r="BF51" i="34"/>
  <c r="BF66" i="34" s="1"/>
  <c r="BG51" i="34"/>
  <c r="BG66" i="34" s="1"/>
  <c r="BH51" i="34"/>
  <c r="BH66" i="34" s="1"/>
  <c r="BI51" i="34"/>
  <c r="BI66" i="34" s="1"/>
  <c r="BJ51" i="34"/>
  <c r="BJ66" i="34" s="1"/>
  <c r="BK51" i="34"/>
  <c r="BK66" i="34" s="1"/>
  <c r="BL51" i="34"/>
  <c r="BL66" i="34" s="1"/>
  <c r="BM51" i="34"/>
  <c r="BM66" i="34" s="1"/>
  <c r="BN51" i="34"/>
  <c r="BN66" i="34" s="1"/>
  <c r="BO51" i="34"/>
  <c r="BO66" i="34" s="1"/>
  <c r="BP51" i="34"/>
  <c r="BP66" i="34" s="1"/>
  <c r="BQ51" i="34"/>
  <c r="BQ66" i="34" s="1"/>
  <c r="BR51" i="34"/>
  <c r="BR66" i="34" s="1"/>
  <c r="BS51" i="34"/>
  <c r="BS66" i="34" s="1"/>
  <c r="BT51" i="34"/>
  <c r="BT66" i="34" s="1"/>
  <c r="BU51" i="34"/>
  <c r="BU66" i="34" s="1"/>
  <c r="BV51" i="34"/>
  <c r="BV66" i="34" s="1"/>
  <c r="BW51" i="34"/>
  <c r="BW66" i="34" s="1"/>
  <c r="BX51" i="34"/>
  <c r="BX66" i="34" s="1"/>
  <c r="BY51" i="34"/>
  <c r="BY66" i="34" s="1"/>
  <c r="BZ51" i="34"/>
  <c r="BZ66" i="34" s="1"/>
  <c r="CA51" i="34"/>
  <c r="CA66" i="34" s="1"/>
  <c r="CB51" i="34"/>
  <c r="CB66" i="34" s="1"/>
  <c r="CC51" i="34"/>
  <c r="CC66" i="34" s="1"/>
  <c r="CD51" i="34"/>
  <c r="CD66" i="34" s="1"/>
  <c r="CE51" i="34"/>
  <c r="CE66" i="34" s="1"/>
  <c r="CF51" i="34"/>
  <c r="CF66" i="34" s="1"/>
  <c r="CG51" i="34"/>
  <c r="CG66" i="34" s="1"/>
  <c r="CH51" i="34"/>
  <c r="CH66" i="34" s="1"/>
  <c r="CI51" i="34"/>
  <c r="CI66" i="34" s="1"/>
  <c r="CJ51" i="34"/>
  <c r="CJ66" i="34" s="1"/>
  <c r="CK51" i="34"/>
  <c r="CK66" i="34" s="1"/>
  <c r="CL51" i="34"/>
  <c r="CL66" i="34" s="1"/>
  <c r="CM51" i="34"/>
  <c r="CM66" i="34" s="1"/>
  <c r="CN51" i="34"/>
  <c r="CN66" i="34" s="1"/>
  <c r="CO51" i="34"/>
  <c r="CO66" i="34" s="1"/>
  <c r="CP51" i="34"/>
  <c r="CP66" i="34" s="1"/>
  <c r="CQ51" i="34"/>
  <c r="CQ66" i="34" s="1"/>
  <c r="CR51" i="34"/>
  <c r="CR66" i="34" s="1"/>
  <c r="CS51" i="34"/>
  <c r="CS66" i="34" s="1"/>
  <c r="CT51" i="34"/>
  <c r="CT66" i="34" s="1"/>
  <c r="CU51" i="34"/>
  <c r="CU66" i="34" s="1"/>
  <c r="CV51" i="34"/>
  <c r="CV66" i="34" s="1"/>
  <c r="CW51" i="34"/>
  <c r="CW66" i="34" s="1"/>
  <c r="CX51" i="34"/>
  <c r="CX66" i="34" s="1"/>
  <c r="CY51" i="34"/>
  <c r="CY66" i="34" s="1"/>
  <c r="CZ51" i="34"/>
  <c r="CZ66" i="34" s="1"/>
  <c r="DA51" i="34"/>
  <c r="DA66" i="34" s="1"/>
  <c r="DB51" i="34"/>
  <c r="DB66" i="34" s="1"/>
  <c r="DC51" i="34"/>
  <c r="DC66" i="34" s="1"/>
  <c r="DD51" i="34"/>
  <c r="DD66" i="34" s="1"/>
  <c r="DE51" i="34"/>
  <c r="DE66" i="34" s="1"/>
  <c r="DF51" i="34"/>
  <c r="DF66" i="34" s="1"/>
  <c r="DG51" i="34"/>
  <c r="DG66" i="34" s="1"/>
  <c r="DH51" i="34"/>
  <c r="DH66" i="34" s="1"/>
  <c r="DI51" i="34"/>
  <c r="DI66" i="34" s="1"/>
  <c r="DJ51" i="34"/>
  <c r="DJ66" i="34" s="1"/>
  <c r="DK51" i="34"/>
  <c r="DK66" i="34" s="1"/>
  <c r="DL51" i="34"/>
  <c r="DL66" i="34" s="1"/>
  <c r="DM51" i="34"/>
  <c r="DM66" i="34" s="1"/>
  <c r="DN51" i="34"/>
  <c r="DN66" i="34" s="1"/>
  <c r="DO51" i="34"/>
  <c r="DO66" i="34" s="1"/>
  <c r="DP51" i="34"/>
  <c r="DP66" i="34" s="1"/>
  <c r="DQ51" i="34"/>
  <c r="DQ66" i="34" s="1"/>
  <c r="DR51" i="34"/>
  <c r="DR66" i="34" s="1"/>
  <c r="DS51" i="34"/>
  <c r="DS66" i="34" s="1"/>
  <c r="DT51" i="34"/>
  <c r="DT66" i="34" s="1"/>
  <c r="DU51" i="34"/>
  <c r="DU66" i="34" s="1"/>
  <c r="DV51" i="34"/>
  <c r="DV66" i="34" s="1"/>
  <c r="DW51" i="34"/>
  <c r="DW66" i="34" s="1"/>
  <c r="DX51" i="34"/>
  <c r="DX66" i="34" s="1"/>
  <c r="DY51" i="34"/>
  <c r="DY66" i="34" s="1"/>
  <c r="DZ51" i="34"/>
  <c r="DZ66" i="34" s="1"/>
  <c r="EA51" i="34"/>
  <c r="EA66" i="34" s="1"/>
  <c r="EB51" i="34"/>
  <c r="EB66" i="34" s="1"/>
  <c r="EC51" i="34"/>
  <c r="EC66" i="34" s="1"/>
  <c r="ED51" i="34"/>
  <c r="ED66" i="34" s="1"/>
  <c r="EE51" i="34"/>
  <c r="EE66" i="34" s="1"/>
  <c r="EF51" i="34"/>
  <c r="EF66" i="34" s="1"/>
  <c r="EG51" i="34"/>
  <c r="EG66" i="34" s="1"/>
  <c r="EH51" i="34"/>
  <c r="EH66" i="34" s="1"/>
  <c r="EI51" i="34"/>
  <c r="EI66" i="34" s="1"/>
  <c r="EJ51" i="34"/>
  <c r="EJ66" i="34" s="1"/>
  <c r="EK51" i="34"/>
  <c r="EK66" i="34" s="1"/>
  <c r="EL51" i="34"/>
  <c r="EL66" i="34" s="1"/>
  <c r="EM51" i="34"/>
  <c r="EM66" i="34" s="1"/>
  <c r="EN51" i="34"/>
  <c r="EN66" i="34" s="1"/>
  <c r="EO51" i="34"/>
  <c r="EO66" i="34" s="1"/>
  <c r="EP51" i="34"/>
  <c r="EP66" i="34" s="1"/>
  <c r="EQ51" i="34"/>
  <c r="EQ66" i="34" s="1"/>
  <c r="ER51" i="34"/>
  <c r="ER66" i="34" s="1"/>
  <c r="ES51" i="34"/>
  <c r="ES66" i="34" s="1"/>
  <c r="ET51" i="34"/>
  <c r="ET66" i="34" s="1"/>
  <c r="EU51" i="34"/>
  <c r="EU66" i="34" s="1"/>
  <c r="EV51" i="34"/>
  <c r="EV66" i="34" s="1"/>
  <c r="EW51" i="34"/>
  <c r="EW66" i="34" s="1"/>
  <c r="EX51" i="34"/>
  <c r="EX66" i="34" s="1"/>
  <c r="EY51" i="34"/>
  <c r="EY66" i="34" s="1"/>
  <c r="EZ51" i="34"/>
  <c r="EZ66" i="34" s="1"/>
  <c r="FA51" i="34"/>
  <c r="FA66" i="34" s="1"/>
  <c r="FB51" i="34"/>
  <c r="FB66" i="34" s="1"/>
  <c r="FC51" i="34"/>
  <c r="FC66" i="34" s="1"/>
  <c r="FD51" i="34"/>
  <c r="FD66" i="34" s="1"/>
  <c r="FE51" i="34"/>
  <c r="FE66" i="34" s="1"/>
  <c r="FF51" i="34"/>
  <c r="FF66" i="34" s="1"/>
  <c r="FG51" i="34"/>
  <c r="FG66" i="34" s="1"/>
  <c r="FH51" i="34"/>
  <c r="FH66" i="34" s="1"/>
  <c r="FI51" i="34"/>
  <c r="FI66" i="34" s="1"/>
  <c r="FJ51" i="34"/>
  <c r="FJ66" i="34" s="1"/>
  <c r="FK51" i="34"/>
  <c r="FK66" i="34" s="1"/>
  <c r="FL51" i="34"/>
  <c r="FL66" i="34" s="1"/>
  <c r="FM51" i="34"/>
  <c r="FM66" i="34" s="1"/>
  <c r="FN51" i="34"/>
  <c r="FN66" i="34" s="1"/>
  <c r="FO51" i="34"/>
  <c r="FO66" i="34" s="1"/>
  <c r="FP51" i="34"/>
  <c r="FP66" i="34" s="1"/>
  <c r="FQ51" i="34"/>
  <c r="FQ66" i="34" s="1"/>
  <c r="FR51" i="34"/>
  <c r="FR66" i="34" s="1"/>
  <c r="FS51" i="34"/>
  <c r="FS66" i="34" s="1"/>
  <c r="FT51" i="34"/>
  <c r="FT66" i="34" s="1"/>
  <c r="FU51" i="34"/>
  <c r="FU66" i="34" s="1"/>
  <c r="F51" i="34"/>
  <c r="F66" i="34" s="1"/>
  <c r="G35" i="1"/>
  <c r="H35" i="1"/>
  <c r="S25" i="28" l="1"/>
  <c r="T25" i="28"/>
  <c r="L27" i="28"/>
  <c r="F27" i="28" s="1"/>
  <c r="O6" i="28"/>
  <c r="E23" i="28"/>
  <c r="L23" i="28" s="1"/>
  <c r="U23" i="28" s="1"/>
  <c r="H36" i="1"/>
  <c r="H37" i="1"/>
  <c r="G37" i="1" s="1"/>
  <c r="G8" i="1"/>
  <c r="S41" i="28"/>
  <c r="S42" i="28"/>
  <c r="E16" i="28"/>
  <c r="L16" i="28" s="1"/>
  <c r="U16" i="28" s="1"/>
  <c r="E15" i="28"/>
  <c r="L15" i="28" s="1"/>
  <c r="U15" i="28" s="1"/>
  <c r="B16" i="28"/>
  <c r="C16" i="28"/>
  <c r="C15" i="28"/>
  <c r="B15" i="28"/>
  <c r="A16" i="28"/>
  <c r="A15" i="28"/>
  <c r="E9" i="28"/>
  <c r="L9" i="28" s="1"/>
  <c r="U9" i="28" s="1"/>
  <c r="E10" i="28"/>
  <c r="L10" i="28" s="1"/>
  <c r="U10" i="28" s="1"/>
  <c r="E11" i="28"/>
  <c r="L11" i="28" s="1"/>
  <c r="U11" i="28" s="1"/>
  <c r="E12" i="28"/>
  <c r="L12" i="28" s="1"/>
  <c r="U12" i="28" s="1"/>
  <c r="E13" i="28"/>
  <c r="L13" i="28" s="1"/>
  <c r="U13" i="28" s="1"/>
  <c r="E14" i="28"/>
  <c r="L14" i="28" s="1"/>
  <c r="U14" i="28" s="1"/>
  <c r="E8" i="28"/>
  <c r="L8" i="28" s="1"/>
  <c r="U8" i="28" s="1"/>
  <c r="B9" i="28"/>
  <c r="C9" i="28"/>
  <c r="B10" i="28"/>
  <c r="C10" i="28"/>
  <c r="B11" i="28"/>
  <c r="C11" i="28"/>
  <c r="B12" i="28"/>
  <c r="C12" i="28"/>
  <c r="B13" i="28"/>
  <c r="C13" i="28"/>
  <c r="B14" i="28"/>
  <c r="C14" i="28"/>
  <c r="C8" i="28"/>
  <c r="B8" i="28"/>
  <c r="A9" i="28"/>
  <c r="A10" i="28"/>
  <c r="A11" i="28"/>
  <c r="A12" i="28"/>
  <c r="A13" i="28"/>
  <c r="A14" i="28"/>
  <c r="A8" i="28"/>
  <c r="G36" i="1"/>
  <c r="O7" i="28"/>
  <c r="G7" i="1"/>
  <c r="G29" i="1"/>
  <c r="E24" i="28"/>
  <c r="L24" i="28" s="1"/>
  <c r="U24" i="28" s="1"/>
  <c r="C24" i="28"/>
  <c r="B24" i="28"/>
  <c r="A24" i="28"/>
  <c r="G32" i="1"/>
  <c r="F26" i="28" s="1"/>
  <c r="A26" i="28"/>
  <c r="T26" i="28" s="1"/>
  <c r="B26" i="28"/>
  <c r="C26" i="28"/>
  <c r="E26" i="28"/>
  <c r="L26" i="28" s="1"/>
  <c r="A28" i="28"/>
  <c r="B28" i="28"/>
  <c r="C28" i="28"/>
  <c r="E28" i="28"/>
  <c r="L28" i="28" s="1"/>
  <c r="A29" i="28"/>
  <c r="B29" i="28"/>
  <c r="C29" i="28"/>
  <c r="E29" i="28"/>
  <c r="L29" i="28" s="1"/>
  <c r="A30" i="28"/>
  <c r="B30" i="28"/>
  <c r="C30" i="28"/>
  <c r="E30" i="28"/>
  <c r="L30" i="28" s="1"/>
  <c r="A18" i="28"/>
  <c r="C2" i="28"/>
  <c r="H20" i="28"/>
  <c r="H21" i="28"/>
  <c r="H22" i="28"/>
  <c r="H18" i="28"/>
  <c r="H17" i="28"/>
  <c r="H5" i="28"/>
  <c r="H6" i="28"/>
  <c r="E17" i="28"/>
  <c r="L17" i="28" s="1"/>
  <c r="B22" i="28"/>
  <c r="B21" i="28"/>
  <c r="B20" i="28"/>
  <c r="B19" i="28"/>
  <c r="B18" i="28"/>
  <c r="B17" i="28"/>
  <c r="B7" i="28"/>
  <c r="B6" i="28"/>
  <c r="B5" i="28"/>
  <c r="G23" i="1"/>
  <c r="G22" i="1"/>
  <c r="A20" i="28"/>
  <c r="A21" i="28"/>
  <c r="A22" i="28"/>
  <c r="A19" i="28"/>
  <c r="A17" i="28"/>
  <c r="A5" i="28"/>
  <c r="A6" i="28"/>
  <c r="A7" i="28"/>
  <c r="C22" i="28"/>
  <c r="C21" i="28"/>
  <c r="C5" i="28"/>
  <c r="C6" i="28"/>
  <c r="C7" i="28"/>
  <c r="C17" i="28"/>
  <c r="C18" i="28"/>
  <c r="C19" i="28"/>
  <c r="C20" i="28"/>
  <c r="E21" i="28"/>
  <c r="L21" i="28" s="1"/>
  <c r="E19" i="28"/>
  <c r="L19" i="28" s="1"/>
  <c r="U19" i="28" s="1"/>
  <c r="E18" i="28"/>
  <c r="L18" i="28" s="1"/>
  <c r="E6" i="28"/>
  <c r="L6" i="28" s="1"/>
  <c r="U6" i="28" s="1"/>
  <c r="E7" i="28"/>
  <c r="L7" i="28" s="1"/>
  <c r="U7" i="28" s="1"/>
  <c r="G27" i="1"/>
  <c r="E2" i="28"/>
  <c r="E20" i="28"/>
  <c r="L20" i="28" s="1"/>
  <c r="U20" i="28" s="1"/>
  <c r="E22" i="28"/>
  <c r="L22" i="28" s="1"/>
  <c r="U22" i="28" s="1"/>
  <c r="E5" i="28"/>
  <c r="L5" i="28" s="1"/>
  <c r="U5" i="28" s="1"/>
  <c r="H19" i="28"/>
  <c r="H7" i="28"/>
  <c r="S19" i="28" l="1"/>
  <c r="T19" i="28"/>
  <c r="S18" i="28"/>
  <c r="T18" i="28"/>
  <c r="S20" i="28"/>
  <c r="T20" i="28"/>
  <c r="S14" i="28"/>
  <c r="T14" i="28"/>
  <c r="S9" i="28"/>
  <c r="T9" i="28"/>
  <c r="S24" i="28"/>
  <c r="T24" i="28"/>
  <c r="S8" i="28"/>
  <c r="T8" i="28"/>
  <c r="S7" i="28"/>
  <c r="T7" i="28"/>
  <c r="S30" i="28"/>
  <c r="T30" i="28"/>
  <c r="S28" i="28"/>
  <c r="T28" i="28"/>
  <c r="S13" i="28"/>
  <c r="T13" i="28"/>
  <c r="S22" i="28"/>
  <c r="T22" i="28"/>
  <c r="S21" i="28"/>
  <c r="T21" i="28"/>
  <c r="S6" i="28"/>
  <c r="T6" i="28"/>
  <c r="S12" i="28"/>
  <c r="T12" i="28"/>
  <c r="S11" i="28"/>
  <c r="T11" i="28"/>
  <c r="S15" i="28"/>
  <c r="T15" i="28"/>
  <c r="S29" i="28"/>
  <c r="T29" i="28"/>
  <c r="S5" i="28"/>
  <c r="T5" i="28"/>
  <c r="S17" i="28"/>
  <c r="T17" i="28"/>
  <c r="S10" i="28"/>
  <c r="T10" i="28"/>
  <c r="S16" i="28"/>
  <c r="T16" i="28"/>
  <c r="F17" i="28"/>
  <c r="U17" i="28"/>
  <c r="F18" i="28"/>
  <c r="U18" i="28"/>
  <c r="F21" i="28"/>
  <c r="U21" i="28"/>
  <c r="O19" i="28"/>
  <c r="G23" i="28" s="1"/>
  <c r="Q23" i="28" s="1"/>
  <c r="H29" i="1"/>
  <c r="H30" i="28"/>
  <c r="Q30" i="28" s="1"/>
  <c r="F29" i="28"/>
  <c r="O5" i="28"/>
  <c r="H17" i="1"/>
  <c r="G14" i="28" l="1"/>
  <c r="Q14" i="28" s="1"/>
  <c r="J58" i="28" s="1"/>
  <c r="F23" i="28"/>
  <c r="F14" i="28"/>
  <c r="L58" i="28" l="1"/>
</calcChain>
</file>

<file path=xl/sharedStrings.xml><?xml version="1.0" encoding="utf-8"?>
<sst xmlns="http://schemas.openxmlformats.org/spreadsheetml/2006/main" count="1377" uniqueCount="505">
  <si>
    <t xml:space="preserve">Unit Number:      </t>
  </si>
  <si>
    <t>Description of Requested Amount from Audited Financial Statements</t>
  </si>
  <si>
    <t>Error Messages</t>
  </si>
  <si>
    <t>Notes</t>
  </si>
  <si>
    <t>Upload Amounts</t>
  </si>
  <si>
    <t xml:space="preserve">Fiscal Year </t>
  </si>
  <si>
    <t>Water Sewer Dashboard</t>
  </si>
  <si>
    <t>NC County and Municipal Financial Information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</si>
  <si>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</si>
  <si>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</si>
  <si>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</si>
  <si>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</si>
  <si>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</si>
  <si>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</si>
  <si>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</si>
  <si>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</si>
  <si>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</si>
  <si>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</si>
  <si>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</si>
  <si>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Gov - Net Investment in Capital Assets</t>
  </si>
  <si>
    <t>Gov - Restricted Net Position</t>
  </si>
  <si>
    <t>Gov - Unrestricted Net Position</t>
  </si>
  <si>
    <t>How Data is used</t>
  </si>
  <si>
    <t>New Questions  -  Please read and answer if applicable</t>
  </si>
  <si>
    <t>LGC USE</t>
  </si>
  <si>
    <t>Government Wide Statements - Net Position Statement - Governmental Activities Column</t>
  </si>
  <si>
    <t>Statement</t>
  </si>
  <si>
    <t>Net Position-Governmental Activities</t>
  </si>
  <si>
    <t xml:space="preserve"> Total Net investment in capital assets</t>
  </si>
  <si>
    <t xml:space="preserve"> Total Net Position, Restricted</t>
  </si>
  <si>
    <t>Total Net Position, Unrestricted</t>
  </si>
  <si>
    <t>Fund Statements - General Fund Balance Sheet</t>
  </si>
  <si>
    <t>All restricted cash and investments</t>
  </si>
  <si>
    <t>General Fund-Balance Sheet</t>
  </si>
  <si>
    <t>Total revenues</t>
  </si>
  <si>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</si>
  <si>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</si>
  <si>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</si>
  <si>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</si>
  <si>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t>Gen Fund - Unrestricted Cash &amp; Investments</t>
  </si>
  <si>
    <t>Gen Fund - Restricted Cash &amp; Investments</t>
  </si>
  <si>
    <t>Gen Fund - Total Fund Balance per report</t>
  </si>
  <si>
    <t>Gen Fund - Total Revenue</t>
  </si>
  <si>
    <t xml:space="preserve">Gen Fund - Total Expenditures </t>
  </si>
  <si>
    <t>Gen Fund - Change in Fund Balance</t>
  </si>
  <si>
    <t>CCH Unit Type</t>
  </si>
  <si>
    <t>CCH Unit Code</t>
  </si>
  <si>
    <t>Prior Year Amts.</t>
  </si>
  <si>
    <t>Select Your Unit's Name from the drop down box in cell D2</t>
  </si>
  <si>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</si>
  <si>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</si>
  <si>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If your unit is not on the Drop Down list in cell D2 please select the blank space at the top of the drop down list in cell D2 and enter your units name here and complete the worksheet</t>
  </si>
  <si>
    <t>Formula Results</t>
  </si>
  <si>
    <t>Error Amounts</t>
  </si>
  <si>
    <t>Errors :  The cell to the left indicates the number of error messages on the data input tab</t>
  </si>
  <si>
    <t>Academy of Moore County</t>
  </si>
  <si>
    <t>Alpha Academy</t>
  </si>
  <si>
    <t>American Renaissance Middle</t>
  </si>
  <si>
    <t>Arapahoe Charter School</t>
  </si>
  <si>
    <t>Aristotle Preparatory Academy</t>
  </si>
  <si>
    <t>Arts-Based Elementary</t>
  </si>
  <si>
    <t>Artspace Charter School</t>
  </si>
  <si>
    <t>Bear Grass Charter School</t>
  </si>
  <si>
    <t>Bethany Community Middle School</t>
  </si>
  <si>
    <t>Bethel Hill Charter School</t>
  </si>
  <si>
    <t>Brevard Academy</t>
  </si>
  <si>
    <t>Cabarrus Charter Academy</t>
  </si>
  <si>
    <t>Cape Fear Center for Inquiry</t>
  </si>
  <si>
    <t>Carolina International School</t>
  </si>
  <si>
    <t>Carter Community School</t>
  </si>
  <si>
    <t>Carter G Woodson School of Challenge</t>
  </si>
  <si>
    <t>Casa Esperanza Montessori</t>
  </si>
  <si>
    <t>Central Park School For Children</t>
  </si>
  <si>
    <t>Charlotte Choice Charter</t>
  </si>
  <si>
    <t>Charlotte Secondary School</t>
  </si>
  <si>
    <t>Charter Day School</t>
  </si>
  <si>
    <t>Chatham Charter</t>
  </si>
  <si>
    <t>Childrens Village Academy</t>
  </si>
  <si>
    <t>CIS Academy</t>
  </si>
  <si>
    <t>Clover Garden Charter School</t>
  </si>
  <si>
    <t>College Preparatory and Leadership Academy of High Point</t>
  </si>
  <si>
    <t>Columbus Charter Day</t>
  </si>
  <si>
    <t>Community Charter School</t>
  </si>
  <si>
    <t>Community School of Davidson</t>
  </si>
  <si>
    <t>Cornerstone Charter Academy</t>
  </si>
  <si>
    <t>Corvian Community School</t>
  </si>
  <si>
    <t>Crosscreek Charter</t>
  </si>
  <si>
    <t>Dillard Academy</t>
  </si>
  <si>
    <t>Douglass Academy</t>
  </si>
  <si>
    <t>East Wake Academy</t>
  </si>
  <si>
    <t>Endeavor Charter School</t>
  </si>
  <si>
    <t>Evergreen Community Charter School</t>
  </si>
  <si>
    <t>Falls Lake Academy</t>
  </si>
  <si>
    <t>Forsyth Academies</t>
  </si>
  <si>
    <t>Francine Delany New School for Children</t>
  </si>
  <si>
    <t>Franklin Academy</t>
  </si>
  <si>
    <t>Global Scholar's Academy</t>
  </si>
  <si>
    <t>Grandfather Academy</t>
  </si>
  <si>
    <t>Gray Stone Day School</t>
  </si>
  <si>
    <t>Greensboro Academy</t>
  </si>
  <si>
    <t>Guilford Preparatory Academy</t>
  </si>
  <si>
    <t>Haliwa-Saponi Tribal School</t>
  </si>
  <si>
    <t>Hawbridge School</t>
  </si>
  <si>
    <t>Healthy Start Academy</t>
  </si>
  <si>
    <t>Henderson Collegiate</t>
  </si>
  <si>
    <t>Island Montessori</t>
  </si>
  <si>
    <t>Kestrel Heights School</t>
  </si>
  <si>
    <t>Lake Lure Classical Academy</t>
  </si>
  <si>
    <t>Lake Norman Charter School</t>
  </si>
  <si>
    <t>Langtree Charter Academy</t>
  </si>
  <si>
    <t>Lincoln Charter School</t>
  </si>
  <si>
    <t>Longleaf School of the Arts</t>
  </si>
  <si>
    <t>Magellan Charter</t>
  </si>
  <si>
    <t>Maureen Joy Charter School</t>
  </si>
  <si>
    <t>Metrolina Regional Scholars' Academy</t>
  </si>
  <si>
    <t>Millennium Charter Academy</t>
  </si>
  <si>
    <t>Mountain Discovery Charter School</t>
  </si>
  <si>
    <t>Mountain Island Charter School</t>
  </si>
  <si>
    <t>Neuse Charter School</t>
  </si>
  <si>
    <t>New Dimensions School</t>
  </si>
  <si>
    <t>North East Carolina Prep School</t>
  </si>
  <si>
    <t>Oxford Preparatory High School</t>
  </si>
  <si>
    <t>Paul R. Brown Leadership Academy</t>
  </si>
  <si>
    <t>Phoenix Academy Inc.</t>
  </si>
  <si>
    <t>Piedmont Community Charter School, Inc.</t>
  </si>
  <si>
    <t>Pine Lake Preparatory</t>
  </si>
  <si>
    <t>Pinnacle Classical Academy</t>
  </si>
  <si>
    <t>Preeminent Charter School</t>
  </si>
  <si>
    <t>Quality Education Academy</t>
  </si>
  <si>
    <t>Queens Grant Community School, Inc.</t>
  </si>
  <si>
    <t>Quest Academy</t>
  </si>
  <si>
    <t>Raleigh Charter High School</t>
  </si>
  <si>
    <t>Research Triangle Charter</t>
  </si>
  <si>
    <t>Research Triangle High School</t>
  </si>
  <si>
    <t>River Mill Academy</t>
  </si>
  <si>
    <t>Rocky Mount Preparatory School</t>
  </si>
  <si>
    <t>Roxboro Community School</t>
  </si>
  <si>
    <t>Sallie B Howard</t>
  </si>
  <si>
    <t>Socrates Academy</t>
  </si>
  <si>
    <t>Southeastern Academy</t>
  </si>
  <si>
    <t>Southern Wake Academy</t>
  </si>
  <si>
    <t>Stars</t>
  </si>
  <si>
    <t>Sterling Montessori Academy</t>
  </si>
  <si>
    <t>Success Institute Charter School</t>
  </si>
  <si>
    <t>Sugar Creek Charter</t>
  </si>
  <si>
    <t>Summerfield Charter Academy</t>
  </si>
  <si>
    <t>Summit Charter</t>
  </si>
  <si>
    <t>Thomas Jefferson Classical</t>
  </si>
  <si>
    <t>Tiller School</t>
  </si>
  <si>
    <t>Torchlight Academy</t>
  </si>
  <si>
    <t>Triad Math and Science Academy</t>
  </si>
  <si>
    <t>Triangle Math &amp; Science Academy</t>
  </si>
  <si>
    <t>Two Rivers Community School</t>
  </si>
  <si>
    <t>Union Academy</t>
  </si>
  <si>
    <t>Uwharrie Charter Academy</t>
  </si>
  <si>
    <t>Vance Charter School</t>
  </si>
  <si>
    <t>Voyager Academy</t>
  </si>
  <si>
    <t>Washington Montessori- A Public Charter School</t>
  </si>
  <si>
    <t>Water's Edge Village School</t>
  </si>
  <si>
    <t>Willow Oak Montessori</t>
  </si>
  <si>
    <t>Wilmington Preparatory Academy</t>
  </si>
  <si>
    <t>Woods Charter School</t>
  </si>
  <si>
    <t>Unit Data Input Worksheet - Charter Schools</t>
  </si>
  <si>
    <t>Notes to the Financial Statements</t>
  </si>
  <si>
    <t>OPEB Note</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</si>
  <si>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</si>
  <si>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(The OPEB amounts requested are normally in the OPEB note - however, many of them can also be found on the Required Supplementary Information Schedule for OPEB that follows the Notes.)</t>
  </si>
  <si>
    <t xml:space="preserve">OPEB 
1-implicit rate only  
2-no benefit 
3-benfit 
4- state health plan  </t>
  </si>
  <si>
    <t>Pension Note</t>
  </si>
  <si>
    <t>North Carolina Leadership Academy</t>
  </si>
  <si>
    <t>Z.E.C.A School of Arts and Technology</t>
  </si>
  <si>
    <t>A.C.E. Academy</t>
  </si>
  <si>
    <t>Bradford Preparatory School</t>
  </si>
  <si>
    <t>Cardinal Charter Academy</t>
  </si>
  <si>
    <t>Commonwealth High School</t>
  </si>
  <si>
    <t>Charlotte Learning Academy</t>
  </si>
  <si>
    <t>Envision Science Academy</t>
  </si>
  <si>
    <t>Heritage Collegiate Leadership Academy</t>
  </si>
  <si>
    <t>Pioneer Springs Community School</t>
  </si>
  <si>
    <t>Reaching All Minds Academy</t>
  </si>
  <si>
    <t>United Community School</t>
  </si>
  <si>
    <t>Wake Forest Charter Academy</t>
  </si>
  <si>
    <t>Wayne Preparatory Academy</t>
  </si>
  <si>
    <t>Wilson Preparatory Academy</t>
  </si>
  <si>
    <t>Reviewer if you need to change what the unit entered, do so directly in cell to the right.  Enter "1" to the right if the unit has defined benefit other than the ones adm.   Leave blank if the unit does not answer.</t>
  </si>
  <si>
    <t>Marjorie Williams Academy</t>
  </si>
  <si>
    <t>Charlotte Lab School</t>
  </si>
  <si>
    <t>Excelsior Classical Academy</t>
  </si>
  <si>
    <t>NC Virtual Academy</t>
  </si>
  <si>
    <t>North Carolina Connections Academy</t>
  </si>
  <si>
    <t>PAVE Southeast Raleigh Charter School</t>
  </si>
  <si>
    <t>Piedmont Classical High School</t>
  </si>
  <si>
    <t>Queen City Stem School</t>
  </si>
  <si>
    <t>Shining Rock Classical Academy</t>
  </si>
  <si>
    <t>Stewart Creek High School</t>
  </si>
  <si>
    <t>Winterville Charter Academy</t>
  </si>
  <si>
    <t>Youngsville Academy</t>
  </si>
  <si>
    <t>https://www.nctreasurer.com/slg/lfm/financial-analysis/Pages/Analysis-by-Population.aspx</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</si>
  <si>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</si>
  <si>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Account</t>
  </si>
  <si>
    <t>Institute for the Development of Young Leaders</t>
  </si>
  <si>
    <t>Invest Collegiate - Imagine/Buncombe</t>
  </si>
  <si>
    <t>Invest Collegiate - Transform/Mecklenburg</t>
  </si>
  <si>
    <t>Northeast Academy of Aerospace and Advanced Technologies</t>
  </si>
  <si>
    <t>KIPP Charlotte</t>
  </si>
  <si>
    <t>VERITAS Community School, CFA</t>
  </si>
  <si>
    <t>Central Wake Charter High School</t>
  </si>
  <si>
    <t>FernLeaf Community Charter School</t>
  </si>
  <si>
    <t>Gate City Charter Academy</t>
  </si>
  <si>
    <t>Iredell Charter Academy</t>
  </si>
  <si>
    <t>Kannapolis Charter Academy</t>
  </si>
  <si>
    <t>Mallard Creek STEM Academy</t>
  </si>
  <si>
    <t>Matthews Charter Academy</t>
  </si>
  <si>
    <t>Union Day School</t>
  </si>
  <si>
    <t>Union Preparatory Academy at Indian Trail</t>
  </si>
  <si>
    <t>Girls Leadership Academy of Wilmington (GLOW)</t>
  </si>
  <si>
    <t>Financial opinion - enter "1" for clean Opinion or "2" for other than clean opinion</t>
  </si>
  <si>
    <t>OPEB
 Note or RSI</t>
  </si>
  <si>
    <t>Health benefits - total OPEB liability</t>
  </si>
  <si>
    <t>Health benefits- OPEB plan fiduciary net position</t>
  </si>
  <si>
    <t>OPEB
RSI</t>
  </si>
  <si>
    <t>Vision benefits - total OPEB liability</t>
  </si>
  <si>
    <t>Vision benefits - OPEB plan fiduciary net position</t>
  </si>
  <si>
    <t>Dental benefits - total OPEB liability</t>
  </si>
  <si>
    <t>Dental benefits - OPEB plan fiduciary net position</t>
  </si>
  <si>
    <t>Other benefits - total OPEB liability</t>
  </si>
  <si>
    <t>Other benefits - OPEB plan fiduciary net position</t>
  </si>
  <si>
    <t>GF- Total Fund Balance per report</t>
  </si>
  <si>
    <t>CCH 9</t>
  </si>
  <si>
    <t>GF- Total revenues</t>
  </si>
  <si>
    <t>CCH 16</t>
  </si>
  <si>
    <t>GF-net change in fund balance</t>
  </si>
  <si>
    <t>CCH 23</t>
  </si>
  <si>
    <t>GA- net assets, ICAND</t>
  </si>
  <si>
    <t>CCH 252</t>
  </si>
  <si>
    <t>GA-net assets, restricted</t>
  </si>
  <si>
    <t>CCH 253</t>
  </si>
  <si>
    <t>GA-net assets -unrestricted</t>
  </si>
  <si>
    <t>CCH 254</t>
  </si>
  <si>
    <t>CCH 506</t>
  </si>
  <si>
    <t>Gen Fund - Total Expenditures (w/o Neg Refund)</t>
  </si>
  <si>
    <t>CCH 532</t>
  </si>
  <si>
    <t>CCH 536</t>
  </si>
  <si>
    <t>CCH 547</t>
  </si>
  <si>
    <t>CCH 577</t>
  </si>
  <si>
    <t>CCH 998</t>
  </si>
  <si>
    <t>CCH 999</t>
  </si>
  <si>
    <t>Exploris School</t>
  </si>
  <si>
    <t>Ignite Innovation Academy-Pitt</t>
  </si>
  <si>
    <t>Capital Encore Academy</t>
  </si>
  <si>
    <t>Learning Center</t>
  </si>
  <si>
    <t>Thomas Academy</t>
  </si>
  <si>
    <t>Expedition School</t>
  </si>
  <si>
    <t>Franklin School of Innovation</t>
  </si>
  <si>
    <t>Error Count</t>
  </si>
  <si>
    <t>Coastal Preparatory Academy</t>
  </si>
  <si>
    <t>Pine Springs Preparatory Academy</t>
  </si>
  <si>
    <t>Emereau Bladen Charter School</t>
  </si>
  <si>
    <t>UpROAR Leadership Academy</t>
  </si>
  <si>
    <t>Peak Charter Academy</t>
  </si>
  <si>
    <t>Gov - Change in Net Position</t>
  </si>
  <si>
    <t>CCH 255</t>
  </si>
  <si>
    <t>Gov - Any Adj. to Beginning Net Position</t>
  </si>
  <si>
    <t>CCH 376</t>
  </si>
  <si>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</si>
  <si>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t>Statement of Activities - Governmental</t>
  </si>
  <si>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</si>
  <si>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Government Wide Statements - Statement of Activities  - Governmental Activities Column</t>
  </si>
  <si>
    <t>Government Wide Statements - Statement of Activities  - Business Type Activities Column</t>
  </si>
  <si>
    <t>Reporting</t>
  </si>
  <si>
    <t>Statement of Activities - Business Activities</t>
  </si>
  <si>
    <t>Total Expenses - Exclude Transfers</t>
  </si>
  <si>
    <r>
      <t xml:space="preserve">Total Change in net position Business Type 
</t>
    </r>
    <r>
      <rPr>
        <sz val="11"/>
        <color indexed="60"/>
        <rFont val="Calibri"/>
        <family val="2"/>
      </rPr>
      <t>(Increase in net position is recorded as a positive and a decrease in net position is recorded as a negative)</t>
    </r>
  </si>
  <si>
    <t>Business Type - Total Expenses</t>
  </si>
  <si>
    <t>Business Type - Change in Net Position</t>
  </si>
  <si>
    <t>CCH 591</t>
  </si>
  <si>
    <t>CCH 592</t>
  </si>
  <si>
    <t xml:space="preserve">Charges for services </t>
  </si>
  <si>
    <t>Operating grants and contributions</t>
  </si>
  <si>
    <t>Capital grants and contributions</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</si>
  <si>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</si>
  <si>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t>Total Transfers in</t>
    </r>
    <r>
      <rPr>
        <sz val="11"/>
        <color theme="1"/>
        <rFont val="Calibri"/>
        <family val="2"/>
        <scheme val="minor"/>
      </rPr>
      <t xml:space="preserve">    </t>
    </r>
    <r>
      <rPr>
        <sz val="11"/>
        <color indexed="60"/>
        <rFont val="Calibri"/>
        <family val="2"/>
      </rPr>
      <t>(Preference is that transfers-in  are not netted against transfers-out)</t>
    </r>
  </si>
  <si>
    <t>Gov - Charges for Services</t>
  </si>
  <si>
    <t>CCH 339</t>
  </si>
  <si>
    <t>Gov - Total Transfers In</t>
  </si>
  <si>
    <t>CCH 386</t>
  </si>
  <si>
    <t>Gov - Total General Revenues</t>
  </si>
  <si>
    <t>CCH 341</t>
  </si>
  <si>
    <t>Gov - Operating grants and contributions</t>
  </si>
  <si>
    <t>Gov - Capital grants and contributions</t>
  </si>
  <si>
    <t>CCH 504</t>
  </si>
  <si>
    <t>CCH 505</t>
  </si>
  <si>
    <t>Total General revenues
Exclude: transfers-in or out,
                 special items,
                 extraordinary amounts</t>
  </si>
  <si>
    <t>Total Transfers in    (Preference is that transfers-in  are not netted against transfers-out)</t>
  </si>
  <si>
    <t>Total Change in net position - (Increase in net position is recorded as a positive and a decrease in net position is recorded as a negative)</t>
  </si>
  <si>
    <t>Any adjustment to beginning net position including rounding, prior period adjustments and restatements.   (Increases to net position are positive; decreases to net position are negative)</t>
  </si>
  <si>
    <t>Total Change in net position Business Type 
(Increase in net position is recorded as a positive and a decrease in net position is recorded as a negative)</t>
  </si>
  <si>
    <t xml:space="preserve">All unrestricted cash and investments.  
Exclude restricted cash and cash held by a third party. </t>
  </si>
  <si>
    <t>Charter School Debt issued Outside NC</t>
  </si>
  <si>
    <t>Error Detection</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</si>
  <si>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</si>
  <si>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Gen Fund - Any Adj. to Beginning Net Assets</t>
  </si>
  <si>
    <t>CCH 507</t>
  </si>
  <si>
    <t>Dental benefits - plan’s fiduciary net position as a percentage of the total OPEB liability</t>
  </si>
  <si>
    <t>Vision benefits - plan’s fiduciary net position as a percentage of the total OPEB liability</t>
  </si>
  <si>
    <t>Other benefits  - plan’s fiduciary net position as a percentage of the total OPEB liability</t>
  </si>
  <si>
    <t>Movement Charter School</t>
  </si>
  <si>
    <t>Net OPEB Liability</t>
  </si>
  <si>
    <t>`</t>
  </si>
  <si>
    <t>Unity Classical Charter School</t>
  </si>
  <si>
    <t>Data Import 2018</t>
  </si>
  <si>
    <t xml:space="preserve">Eno River Academy </t>
  </si>
  <si>
    <t>Expedition School, The</t>
  </si>
  <si>
    <t>Charter Day School, Inc. (Non-Profit):  South Brunswick Charter School</t>
  </si>
  <si>
    <t>Eno River Academy (formerly Orange County Charter 2016 622025)</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</si>
  <si>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</si>
  <si>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</si>
  <si>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Health benefits - plan’s fiduciary net position as a percentage of the total OPEB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</si>
  <si>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</si>
  <si>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</si>
  <si>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</si>
  <si>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</si>
  <si>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Compliance opinion - enter "1" for clean Opinion or "2" for other than clean opinion</t>
  </si>
  <si>
    <t>Artspace Charter School (PACE)</t>
  </si>
  <si>
    <t>Capitol Encore Academy, The</t>
  </si>
  <si>
    <t>Crosscreek Charter (A Child's Garden)</t>
  </si>
  <si>
    <t>Anderson Creek Academy</t>
  </si>
  <si>
    <t>Bridges Academy</t>
  </si>
  <si>
    <t>East Voyager Academy of Charlotte</t>
  </si>
  <si>
    <t>Essie Mae Kiser Foxx Charter School</t>
  </si>
  <si>
    <t>Global Scholars Academy</t>
  </si>
  <si>
    <t>Johnston Charter Academy</t>
  </si>
  <si>
    <t>KIPP Halifax College Preparatory</t>
  </si>
  <si>
    <t>Lakeside Charter Academy</t>
  </si>
  <si>
    <t>Mountain Island Day School</t>
  </si>
  <si>
    <t>Next Generation Academy</t>
  </si>
  <si>
    <t>Raleigh Oak Charter School</t>
  </si>
  <si>
    <t>Rolesville Charter Academy</t>
  </si>
  <si>
    <t>Charter Day School, Inc.:  South Brunswick Charter School</t>
  </si>
  <si>
    <t>Charter Day School, Inc.:  Charter Day School</t>
  </si>
  <si>
    <t>Hope Charter Leadership Academy (Hope Elementary School)</t>
  </si>
  <si>
    <t xml:space="preserve">KIPP Durham College Preparatory </t>
  </si>
  <si>
    <t>KIPP ENC (Non-Profit):  Gaston College Preparatory</t>
  </si>
  <si>
    <t>Thunderbird Preparatory Academy (Lakeside Charter Academy)</t>
  </si>
  <si>
    <t xml:space="preserve">FernLeaf Community Charter School </t>
  </si>
  <si>
    <t xml:space="preserve">Ignite Innovation Academy - Pitt </t>
  </si>
  <si>
    <t>Institute for the Development of Young Leaders (IDYL)</t>
  </si>
  <si>
    <t>Invest Collegiate:  Imagine</t>
  </si>
  <si>
    <t>Invest Collegiate:  Transform</t>
  </si>
  <si>
    <t>Northeast Academy of Aerospace &amp; Advanced Technologies</t>
  </si>
  <si>
    <t>Research Triangle High School (Contemporary Science Center, Inc.)</t>
  </si>
  <si>
    <t>Sallie B. Howard School for the Arts and Education</t>
  </si>
  <si>
    <t>Thomas Academy Charter</t>
  </si>
  <si>
    <t>VERITAS Communtiy School: A Challenge Foundation Academy</t>
  </si>
  <si>
    <t>Willow Oak Montessori Charter School</t>
  </si>
  <si>
    <t>Franklin School of Innovation, The</t>
  </si>
  <si>
    <t>Learning Center, The</t>
  </si>
  <si>
    <t>Mountain Community Charter School</t>
  </si>
  <si>
    <t>Experiential School of Greensboro, The</t>
  </si>
  <si>
    <t>inactive</t>
  </si>
  <si>
    <t>Peak Charter School</t>
  </si>
  <si>
    <t>Bridges Educational Foundation, Inc.</t>
  </si>
  <si>
    <t>Charter Day School, Inc.:  Columbus Charter School</t>
  </si>
  <si>
    <t>Charter Day School, Inc.:  Douglas Academy</t>
  </si>
  <si>
    <t>Eno River Academy, d.b.a. (Orange Charter School)</t>
  </si>
  <si>
    <t xml:space="preserve">Healthy Start Academy </t>
  </si>
  <si>
    <t>Hope  Elementary School</t>
  </si>
  <si>
    <t>Cabarrus Charter Academy  (A Department of NC Charter Educational Foundation, Inc.)</t>
  </si>
  <si>
    <t xml:space="preserve">Iredell Charter Academy (A Department NC Charter Educational Foundation, Inc.) </t>
  </si>
  <si>
    <t>Island Montessori Charter School, d.b.a. (Cape Fear Montessori Village, Inc.)</t>
  </si>
  <si>
    <t>Kannapolis Charter Academy (A Department of NC Charter Educational Foundation, Inc.)</t>
  </si>
  <si>
    <t>KIPP ENC:  Gaston College Preparatory</t>
  </si>
  <si>
    <t>KIPP:  Charlotte</t>
  </si>
  <si>
    <t>Mallard Creek STEM Academy, d.b.a (Alliance Preparatory Schools, Inc.)</t>
  </si>
  <si>
    <t>Research Triangle Charter Academy, d.ba. (Healthy Start Education, Inc.)</t>
  </si>
  <si>
    <t>KIPP ENC:  KIPP:  Durham College Preparatory</t>
  </si>
  <si>
    <t>KIPP ENC:  KIPP: Halifax College Preparatory</t>
  </si>
  <si>
    <t xml:space="preserve">Triad Math and Science Academy </t>
  </si>
  <si>
    <t xml:space="preserve">Triangle Math &amp; Science Academy </t>
  </si>
  <si>
    <t xml:space="preserve">STARS (Sandhills Theatre Arts Renaissance School) </t>
  </si>
  <si>
    <t>FS., Pension note or RSI</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</si>
  <si>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</si>
  <si>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</si>
  <si>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Net Pension Liability</t>
  </si>
  <si>
    <t>Ascend Leadership Academy:  Lee Coounty</t>
  </si>
  <si>
    <t>Davidson Charter Academy:  CFA</t>
  </si>
  <si>
    <t>Moore Montessri Community School</t>
  </si>
  <si>
    <t>Revised</t>
  </si>
  <si>
    <t>Original</t>
  </si>
  <si>
    <t>North Carolina Charter Educational Foundation Inc. - Cabarrus Charter Academy</t>
  </si>
  <si>
    <t>North Carolina Charter Educational Foundation Inc. - Concord Lake STEAM Academy</t>
  </si>
  <si>
    <t>North Carolina Charter Educational Foundation Inc. - Iredell Charter Academy</t>
  </si>
  <si>
    <t>Langtree (A Department of NC Charter Educational Foundation, Inc.)</t>
  </si>
  <si>
    <t>North Carolina Charter Educational Foundation Inc. - Langtree Charter Academy</t>
  </si>
  <si>
    <t xml:space="preserve">name change was Kannopolis Charter </t>
  </si>
  <si>
    <t>Triangle Charter Education Association, Inc.  - Cardinal Charter Academy</t>
  </si>
  <si>
    <t>Three Rivers Academy</t>
  </si>
  <si>
    <t>new 2019</t>
  </si>
  <si>
    <t>Ascend Leadership Academy</t>
  </si>
  <si>
    <t>Bridges</t>
  </si>
  <si>
    <t>Capitol Encore Academy</t>
  </si>
  <si>
    <t>Davidson Charter Academy, Inc.</t>
  </si>
  <si>
    <t>East Voyager Academy</t>
  </si>
  <si>
    <t>Eno River Academy</t>
  </si>
  <si>
    <t>Exploris</t>
  </si>
  <si>
    <t>Henderson Co Alliance for Education, Inc. D/B/A Mountain Community Schools</t>
  </si>
  <si>
    <t>Hope Elementary School</t>
  </si>
  <si>
    <t>Invest Collegiate</t>
  </si>
  <si>
    <t>Invest Collegiate - Buncombe</t>
  </si>
  <si>
    <t xml:space="preserve">Iredell Charter Academy </t>
  </si>
  <si>
    <t>KIPP ENC:  Durham College Preparatory</t>
  </si>
  <si>
    <t>KIPP ENC:  Halifax College Preparatory</t>
  </si>
  <si>
    <t>KIPP: Charlotte</t>
  </si>
  <si>
    <t>Moore Montessori Community School</t>
  </si>
  <si>
    <t>Mountain Island Day Community School</t>
  </si>
  <si>
    <t>Rolesville Charter Academy, Inc.</t>
  </si>
  <si>
    <t>South Brunswick Charter School</t>
  </si>
  <si>
    <t>The Expedition School</t>
  </si>
  <si>
    <t>The Experiential School of Greensboro</t>
  </si>
  <si>
    <t>The Franklin School of Innovation</t>
  </si>
  <si>
    <t>The Learning Center</t>
  </si>
  <si>
    <t>Three Rivers Academy (Three Rivers Academy 624203)</t>
  </si>
  <si>
    <t>Thunderbird Preparatory Academy</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</si>
  <si>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</si>
  <si>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</si>
  <si>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</si>
  <si>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</si>
  <si>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</si>
  <si>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</si>
  <si>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</si>
  <si>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REQUIRED</t>
  </si>
  <si>
    <t>MANDATORY</t>
  </si>
  <si>
    <t>All Fields Must Be Completed</t>
  </si>
  <si>
    <t>Title of Official</t>
  </si>
  <si>
    <t>Date                        (Enter as "MM/DD/YYYY")</t>
  </si>
  <si>
    <t>Telephone number</t>
  </si>
  <si>
    <t>E-mail address</t>
  </si>
  <si>
    <t>Permanent</t>
  </si>
  <si>
    <t>Interim</t>
  </si>
  <si>
    <t>Vacant</t>
  </si>
  <si>
    <t>Review Summary</t>
  </si>
  <si>
    <t>Total OPEB benefits - total OPEB liability
If you do not provide benefit, please enter 0</t>
  </si>
  <si>
    <t>This information was not collected in 2019</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</si>
  <si>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</si>
  <si>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</si>
  <si>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t>OPEB-Plan's fiduciary net position as a % of total OPEB liability</t>
  </si>
  <si>
    <t>If unit is an employer participant in one of the State Cost Sharing Plans rows 28 - 30 should be blank.  Unless they have an additional single employer plan.</t>
  </si>
  <si>
    <t>Name of Finance Officer</t>
  </si>
  <si>
    <t>https://efc.sog.unc.edu/reslib/item/north-carolina-water-and-wastewater-rates-dashboard#</t>
  </si>
  <si>
    <t>Data Import 2019</t>
  </si>
  <si>
    <t>Johnson Charter School</t>
  </si>
  <si>
    <t>Mountain Island Day Community Charter School</t>
  </si>
  <si>
    <t>Cabarrus Charter Academy (NC Charter Educational Foundation, Inc.)</t>
  </si>
  <si>
    <t>Concord Lake STEAM Academy (NC Charter Educational Foundation, Inc.)</t>
  </si>
  <si>
    <t xml:space="preserve">Iredell Charter Academy ( NC Charter Educational Foundation, Inc.) </t>
  </si>
  <si>
    <t>Langtree Charter Academy (NC Charter Educational Foundation, Inc.)</t>
  </si>
  <si>
    <t>Commonwealth High School (North Carolina High school for Accelerated Learning Commonwealth High School)</t>
  </si>
  <si>
    <t>Stewart Creek High School  (North Carolina High school for Accelerated Learning Commonwealth High School)</t>
  </si>
  <si>
    <t xml:space="preserve">OPEB 1-implicit rate only  2-no benefit 3-benfit 4- state health plan  </t>
  </si>
  <si>
    <t>Unit was issued:
1) No UL
2) No UL but visit is needed
3) UL with response
4) SUL requiring written response
5) Communication to DPI</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</si>
  <si>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</si>
  <si>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</si>
  <si>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</si>
  <si>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</si>
  <si>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</si>
  <si>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</si>
  <si>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This field must be completed in order to process your audit report</t>
  </si>
  <si>
    <t>No research needed.  If note does not disclose debt issued by another state no need to took further.</t>
  </si>
  <si>
    <t>Net OPEB Liability RHBF</t>
  </si>
  <si>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rFont val="Calibri"/>
        <family val="2"/>
        <scheme val="minor"/>
      </rPr>
      <t>Data Format   MM/DD YYYY</t>
    </r>
  </si>
  <si>
    <t>Single Audit Only - Type of compliance report(s) issued:  #1- all unmodified; #2- at least one other (qualified, adverse)</t>
  </si>
  <si>
    <t>Single Audit Only - Coronavirus Relief Fund expenditures (21.019)</t>
  </si>
  <si>
    <t xml:space="preserve">Single Audit Only - Other CARES Act /Coronavirus funding </t>
  </si>
  <si>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</si>
  <si>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t>The below information must be completed 
in order to process your audit report.</t>
  </si>
  <si>
    <t>Introduction to the Unit Data from Audit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</si>
  <si>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</si>
  <si>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</si>
  <si>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</si>
  <si>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</si>
  <si>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</si>
  <si>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</si>
  <si>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</si>
  <si>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</si>
  <si>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</si>
  <si>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Links to Websites that provide financial data and ratios for Municipalities and Counties</t>
  </si>
  <si>
    <t>If you have any questions, please call 919-814-4299.</t>
  </si>
  <si>
    <t xml:space="preserve">Date </t>
  </si>
  <si>
    <t>Hobgood Charter School</t>
  </si>
  <si>
    <t>Year 2020</t>
  </si>
  <si>
    <t>Monroe Charter Academy</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</si>
  <si>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</si>
  <si>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</si>
  <si>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</si>
  <si>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Data documenting the unit's compliance with General Statue 159-25 is captured in account numbers 947, 948, 949, 950, 952, 954, 956, and 958.  Charter Schools are not subject to G.S. 159-25.</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</si>
  <si>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or Finance Contact for units not submit to G.S. 159-25 that is located at the end of the worksheet in account numbers 960, 962, 964, 966, and 968.  </t>
    </r>
  </si>
  <si>
    <r>
      <t xml:space="preserve">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
                                                                                 </t>
    </r>
    <r>
      <rPr>
        <b/>
        <sz val="11"/>
        <color rgb="FFFF0000"/>
        <rFont val="Century Schoolbook"/>
        <family val="1"/>
      </rPr>
      <t>Charter Schools are not subject to G.S. 159-25</t>
    </r>
  </si>
  <si>
    <t>N/A</t>
  </si>
  <si>
    <t xml:space="preserve">Data reported in the “Unit Data from Audit” worksheet must be verified by the finance officer or finance contact and confirmed to be prepared in accordance with the instructions and in agreement with the unit’s audited financial statements. By providing the information below, the submitter is verifying that the finance officer or finance contact has ensured that the data meets these requirements. </t>
  </si>
  <si>
    <t>The Official should be the Finance Officer or interim Finance Officer as designated by the Board or Finance Contact for units not subject to 159-25.</t>
  </si>
  <si>
    <t>Name of Finance Officer or Finance Contact</t>
  </si>
  <si>
    <t>Version Date 10/9/2020</t>
  </si>
  <si>
    <t>Title of Official or Finance Contact</t>
  </si>
  <si>
    <t xml:space="preserve">Verification of Unit Data from Audit Worksheet by Finance Officer 
or Finance Contact for units not subject to G.S. 159-25
</t>
  </si>
  <si>
    <t>Not subject to G.S. 159-25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</si>
</sst>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0.0"/>
    <numFmt numFmtId="168" formatCode="0.0_);\(0.0\)"/>
    <numFmt numFmtId="169" formatCode="_(* #,##0.00%_);[Red]_(* \(#,##0.00%\);_(0.00%_);@"/>
    <numFmt numFmtId="170" formatCode="m/d/yy;@"/>
    <numFmt numFmtId="171" formatCode="mm/dd/yyyy"/>
    <numFmt numFmtId="172" formatCode="0.00_);[Red]\(0.00\)"/>
    <numFmt numFmtId="173" formatCode="_(* #,##0.0000_);_(* \(#,##0.0000\);_(* &quot;-&quot;??_);_(@_)"/>
  </numFmts>
  <fonts count="171"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2"/>
      <name val="Garamond"/>
      <family val="1"/>
    </font>
    <font>
      <sz val="12"/>
      <name val="Garamond"/>
      <family val="1"/>
    </font>
    <font>
      <u/>
      <sz val="10"/>
      <color indexed="12"/>
      <name val="Arial"/>
      <family val="2"/>
    </font>
    <font>
      <sz val="10"/>
      <name val="Arial"/>
      <family val="2"/>
    </font>
    <font>
      <b/>
      <sz val="11"/>
      <name val="Century Schoolbook"/>
      <family val="1"/>
    </font>
    <font>
      <u/>
      <sz val="11"/>
      <name val="Calibri"/>
      <family val="2"/>
    </font>
    <font>
      <sz val="9"/>
      <name val="Century Schoolbook"/>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8"/>
      <name val="Arial"/>
      <family val="2"/>
    </font>
    <font>
      <sz val="10"/>
      <name val="Arial"/>
      <family val="2"/>
    </font>
    <font>
      <sz val="12"/>
      <name val="Garamond"/>
      <family val="1"/>
    </font>
    <font>
      <sz val="11"/>
      <color indexed="8"/>
      <name val="Century Schoolbook"/>
      <family val="1"/>
    </font>
    <font>
      <sz val="11"/>
      <color indexed="8"/>
      <name val="Calibri"/>
      <family val="2"/>
    </font>
    <font>
      <sz val="11"/>
      <color indexed="8"/>
      <name val="Century Schoolbook"/>
      <family val="2"/>
    </font>
    <font>
      <b/>
      <sz val="22"/>
      <color indexed="8"/>
      <name val="Calibri"/>
      <family val="2"/>
    </font>
    <font>
      <b/>
      <sz val="11"/>
      <color indexed="8"/>
      <name val="Calibri"/>
      <family val="2"/>
    </font>
    <font>
      <b/>
      <sz val="14"/>
      <color indexed="8"/>
      <name val="Calibri"/>
      <family val="2"/>
    </font>
    <font>
      <sz val="9"/>
      <color indexed="8"/>
      <name val="Calibri"/>
      <family val="2"/>
    </font>
    <font>
      <b/>
      <sz val="9"/>
      <color indexed="10"/>
      <name val="Calibri"/>
      <family val="2"/>
    </font>
    <font>
      <sz val="11"/>
      <color indexed="30"/>
      <name val="Calibri"/>
      <family val="2"/>
    </font>
    <font>
      <sz val="11"/>
      <color indexed="8"/>
      <name val="Century Schoolbook"/>
      <family val="1"/>
    </font>
    <font>
      <sz val="14"/>
      <color indexed="8"/>
      <name val="Calibri"/>
      <family val="2"/>
    </font>
    <font>
      <b/>
      <sz val="11"/>
      <color indexed="8"/>
      <name val="Century Schoolbook"/>
      <family val="1"/>
    </font>
    <font>
      <sz val="14"/>
      <name val="Calibri"/>
      <family val="2"/>
    </font>
    <font>
      <b/>
      <sz val="9"/>
      <color indexed="8"/>
      <name val="Calibri"/>
      <family val="2"/>
    </font>
    <font>
      <sz val="24"/>
      <color indexed="9"/>
      <name val="Century Schoolbook"/>
      <family val="1"/>
    </font>
    <font>
      <sz val="24"/>
      <color indexed="26"/>
      <name val="Century Schoolbook"/>
      <family val="1"/>
    </font>
    <font>
      <b/>
      <sz val="12"/>
      <color indexed="9"/>
      <name val="Calibri"/>
      <family val="2"/>
    </font>
    <font>
      <b/>
      <sz val="12"/>
      <color indexed="8"/>
      <name val="Calibri"/>
      <family val="2"/>
    </font>
    <font>
      <sz val="10"/>
      <color indexed="8"/>
      <name val="Century Schoolbook"/>
      <family val="1"/>
    </font>
    <font>
      <b/>
      <sz val="16"/>
      <color indexed="8"/>
      <name val="Calibri"/>
      <family val="2"/>
    </font>
    <font>
      <sz val="9"/>
      <color indexed="8"/>
      <name val="Century Schoolbook"/>
      <family val="1"/>
    </font>
    <font>
      <u/>
      <sz val="11"/>
      <color indexed="8"/>
      <name val="Calibri"/>
      <family val="2"/>
    </font>
    <font>
      <b/>
      <sz val="10"/>
      <color indexed="8"/>
      <name val="Calibri"/>
      <family val="2"/>
    </font>
    <font>
      <sz val="8"/>
      <color indexed="8"/>
      <name val="Calibri"/>
      <family val="2"/>
    </font>
    <font>
      <sz val="8"/>
      <color indexed="8"/>
      <name val="Century Schoolbook"/>
      <family val="1"/>
    </font>
    <font>
      <sz val="28"/>
      <color indexed="8"/>
      <name val="Calibri"/>
      <family val="2"/>
    </font>
    <font>
      <sz val="11"/>
      <name val="Calibri"/>
      <family val="2"/>
    </font>
    <font>
      <b/>
      <sz val="20"/>
      <color indexed="8"/>
      <name val="Calibri"/>
      <family val="2"/>
    </font>
    <font>
      <sz val="11"/>
      <color indexed="60"/>
      <name val="Calibri"/>
      <family val="2"/>
    </font>
    <font>
      <sz val="11"/>
      <color indexed="8"/>
      <name val="Calibri"/>
      <family val="2"/>
    </font>
    <font>
      <sz val="11"/>
      <color indexed="8"/>
      <name val="Calibri"/>
      <family val="2"/>
    </font>
    <font>
      <b/>
      <u/>
      <sz val="11"/>
      <color indexed="8"/>
      <name val="Calibri"/>
      <family val="2"/>
    </font>
    <font>
      <sz val="11"/>
      <color indexed="8"/>
      <name val="Calibri"/>
      <family val="2"/>
    </font>
    <font>
      <sz val="11"/>
      <color indexed="8"/>
      <name val="Century Schoolbook"/>
      <family val="2"/>
    </font>
    <font>
      <b/>
      <sz val="22"/>
      <color indexed="8"/>
      <name val="Calibri"/>
      <family val="2"/>
    </font>
    <font>
      <sz val="10"/>
      <color indexed="8"/>
      <name val="Century Schoolbook"/>
      <family val="1"/>
    </font>
    <font>
      <sz val="9"/>
      <color indexed="8"/>
      <name val="Century Schoolbook"/>
      <family val="1"/>
    </font>
    <font>
      <sz val="8"/>
      <color indexed="8"/>
      <name val="Calibri"/>
      <family val="2"/>
    </font>
    <font>
      <b/>
      <sz val="8"/>
      <color indexed="8"/>
      <name val="Calibri"/>
      <family val="2"/>
    </font>
    <font>
      <sz val="11"/>
      <color theme="1"/>
      <name val="Calibri"/>
      <family val="2"/>
      <scheme val="minor"/>
    </font>
    <font>
      <u/>
      <sz val="11"/>
      <color theme="10"/>
      <name val="Calibri"/>
      <family val="2"/>
      <scheme val="minor"/>
    </font>
    <font>
      <u/>
      <sz val="11"/>
      <color theme="10"/>
      <name val="Calibri"/>
      <family val="2"/>
    </font>
    <font>
      <sz val="11"/>
      <color theme="1"/>
      <name val="Century Schoolbook"/>
      <family val="2"/>
    </font>
    <font>
      <sz val="12"/>
      <color theme="1"/>
      <name val="Calibri"/>
      <family val="2"/>
      <scheme val="minor"/>
    </font>
    <font>
      <b/>
      <sz val="22"/>
      <color theme="1"/>
      <name val="Calibri"/>
      <family val="2"/>
      <scheme val="minor"/>
    </font>
    <font>
      <sz val="11"/>
      <color indexed="8"/>
      <name val="Calibri"/>
      <family val="2"/>
      <scheme val="minor"/>
    </font>
    <font>
      <sz val="9"/>
      <color theme="1"/>
      <name val="Calibri"/>
      <family val="2"/>
      <scheme val="minor"/>
    </font>
    <font>
      <b/>
      <sz val="11"/>
      <color theme="1"/>
      <name val="Calibri"/>
      <family val="2"/>
      <scheme val="minor"/>
    </font>
    <font>
      <sz val="8"/>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11"/>
      <color theme="1"/>
      <name val="Calibri"/>
      <family val="2"/>
      <scheme val="minor"/>
    </font>
    <font>
      <b/>
      <sz val="24"/>
      <color theme="2"/>
      <name val="Century Schoolbook"/>
      <family val="1"/>
    </font>
    <font>
      <b/>
      <sz val="16"/>
      <color theme="1"/>
      <name val="Calibri"/>
      <family val="2"/>
      <scheme val="minor"/>
    </font>
    <font>
      <sz val="24"/>
      <color theme="0"/>
      <name val="Century Schoolbook"/>
      <family val="1"/>
    </font>
    <font>
      <b/>
      <sz val="48"/>
      <color theme="0"/>
      <name val="Century Schoolbook"/>
      <family val="1"/>
    </font>
    <font>
      <sz val="24"/>
      <color theme="2"/>
      <name val="Century Schoolbook"/>
      <family val="1"/>
    </font>
    <font>
      <sz val="10"/>
      <color theme="1"/>
      <name val="Century Schoolbook"/>
      <family val="1"/>
    </font>
    <font>
      <sz val="9"/>
      <color theme="1"/>
      <name val="Century Schoolbook"/>
      <family val="1"/>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6"/>
      <color theme="1"/>
      <name val="Century Schoolbook"/>
      <family val="1"/>
    </font>
    <font>
      <b/>
      <sz val="11"/>
      <color theme="5" tint="-0.249977111117893"/>
      <name val="Calibri"/>
      <family val="2"/>
      <scheme val="minor"/>
    </font>
    <font>
      <sz val="10"/>
      <color rgb="FF000000"/>
      <name val="Times New Roman"/>
      <family val="1"/>
    </font>
    <font>
      <u/>
      <sz val="10"/>
      <color indexed="12"/>
      <name val="Times New Roman"/>
      <family val="1"/>
    </font>
    <font>
      <u/>
      <sz val="10"/>
      <color theme="10"/>
      <name val="Times New Roman"/>
      <family val="1"/>
    </font>
    <font>
      <sz val="8"/>
      <name val="Arial"/>
      <family val="2"/>
    </font>
    <font>
      <sz val="10"/>
      <name val="Arial"/>
      <family val="2"/>
    </font>
    <font>
      <sz val="12"/>
      <name val="Garamond"/>
      <family val="1"/>
    </font>
    <font>
      <sz val="10"/>
      <color rgb="FF000000"/>
      <name val="Times New Roman"/>
      <family val="1"/>
    </font>
    <font>
      <b/>
      <sz val="14"/>
      <color theme="1"/>
      <name val="Calibri"/>
      <family val="2"/>
      <scheme val="minor"/>
    </font>
    <font>
      <sz val="11"/>
      <color theme="1"/>
      <name val="Century Schoolbook"/>
      <family val="1"/>
    </font>
    <font>
      <i/>
      <sz val="12"/>
      <name val="Cambria"/>
      <family val="1"/>
    </font>
    <font>
      <sz val="12"/>
      <color theme="1"/>
      <name val="Century Schoolbook"/>
      <family val="1"/>
    </font>
    <font>
      <b/>
      <sz val="11"/>
      <name val="Calibri"/>
      <family val="2"/>
      <scheme val="minor"/>
    </font>
    <font>
      <sz val="9"/>
      <color rgb="FFFF0000"/>
      <name val="Calibri"/>
      <family val="2"/>
      <scheme val="minor"/>
    </font>
    <font>
      <b/>
      <sz val="11"/>
      <color rgb="FFFF0000"/>
      <name val="Calibri"/>
      <family val="2"/>
      <scheme val="minor"/>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sz val="12"/>
      <color rgb="FFFF0000"/>
      <name val="Century Schoolbook"/>
      <family val="1"/>
    </font>
    <font>
      <i/>
      <sz val="12"/>
      <color theme="1"/>
      <name val="Century Schoolbook"/>
      <family val="1"/>
    </font>
    <font>
      <i/>
      <sz val="14"/>
      <color theme="0"/>
      <name val="Cambria"/>
      <family val="1"/>
    </font>
    <font>
      <b/>
      <sz val="12"/>
      <color indexed="8"/>
      <name val="Century Schoolbook"/>
      <family val="1"/>
    </font>
    <font>
      <sz val="12"/>
      <color indexed="8"/>
      <name val="Century Schoolbook"/>
      <family val="1"/>
    </font>
    <font>
      <i/>
      <sz val="14"/>
      <color theme="0"/>
      <name val="Century Schoolbook"/>
      <family val="1"/>
    </font>
    <font>
      <sz val="12"/>
      <color theme="0"/>
      <name val="Century Schoolbook"/>
      <family val="1"/>
    </font>
    <font>
      <b/>
      <sz val="11"/>
      <color rgb="FFFF0000"/>
      <name val="Century Schoolbook"/>
      <family val="1"/>
    </font>
    <font>
      <b/>
      <sz val="11"/>
      <color rgb="FFFF0000"/>
      <name val="Calibri"/>
      <family val="2"/>
    </font>
  </fonts>
  <fills count="83">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bgColor indexed="64"/>
      </patternFill>
    </fill>
    <fill>
      <patternFill patternType="solid">
        <fgColor indexed="51"/>
        <bgColor indexed="64"/>
      </patternFill>
    </fill>
    <fill>
      <patternFill patternType="solid">
        <fgColor indexed="8"/>
        <bgColor indexed="64"/>
      </patternFill>
    </fill>
    <fill>
      <patternFill patternType="solid">
        <fgColor indexed="30"/>
        <bgColor indexed="64"/>
      </patternFill>
    </fill>
    <fill>
      <patternFill patternType="solid">
        <fgColor indexed="49"/>
        <bgColor indexed="64"/>
      </patternFill>
    </fill>
    <fill>
      <patternFill patternType="solid">
        <fgColor indexed="47"/>
        <bgColor indexed="64"/>
      </patternFill>
    </fill>
    <fill>
      <patternFill patternType="solid">
        <fgColor indexed="2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FFCC"/>
        <bgColor indexed="64"/>
      </patternFill>
    </fill>
    <fill>
      <patternFill patternType="solid">
        <fgColor theme="7" tint="0.59999389629810485"/>
        <bgColor indexed="64"/>
      </patternFill>
    </fill>
    <fill>
      <patternFill patternType="solid">
        <fgColor rgb="FFCCFFFF"/>
        <bgColor indexed="64"/>
      </patternFill>
    </fill>
    <fill>
      <patternFill patternType="solid">
        <fgColor rgb="FFFFFF00"/>
        <bgColor indexed="64"/>
      </patternFill>
    </fill>
    <fill>
      <patternFill patternType="solid">
        <fgColor theme="6" tint="0.79998168889431442"/>
        <bgColor indexed="64"/>
      </patternFill>
    </fill>
    <fill>
      <patternFill patternType="solid">
        <fgColor theme="1"/>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theme="8" tint="0.59999389629810485"/>
        <bgColor indexed="64"/>
      </patternFill>
    </fill>
    <fill>
      <patternFill patternType="solid">
        <fgColor theme="9" tint="0.79998168889431442"/>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44"/>
      </left>
      <right style="thin">
        <color indexed="44"/>
      </right>
      <top style="thin">
        <color indexed="44"/>
      </top>
      <bottom style="thin">
        <color indexed="44"/>
      </bottom>
      <diagonal/>
    </border>
    <border>
      <left/>
      <right style="thin">
        <color indexed="44"/>
      </right>
      <top style="thin">
        <color indexed="44"/>
      </top>
      <bottom style="thin">
        <color indexed="44"/>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44"/>
      </left>
      <right/>
      <top/>
      <bottom style="thin">
        <color indexed="44"/>
      </bottom>
      <diagonal/>
    </border>
    <border>
      <left style="thin">
        <color indexed="44"/>
      </left>
      <right style="thin">
        <color indexed="44"/>
      </right>
      <top style="thin">
        <color indexed="44"/>
      </top>
      <bottom/>
      <diagonal/>
    </border>
    <border>
      <left style="thin">
        <color indexed="64"/>
      </left>
      <right/>
      <top/>
      <bottom/>
      <diagonal/>
    </border>
    <border>
      <left style="thin">
        <color indexed="44"/>
      </left>
      <right/>
      <top style="thin">
        <color indexed="44"/>
      </top>
      <bottom/>
      <diagonal/>
    </border>
    <border>
      <left/>
      <right/>
      <top style="thin">
        <color indexed="30"/>
      </top>
      <bottom style="thin">
        <color indexed="30"/>
      </bottom>
      <diagonal/>
    </border>
    <border>
      <left style="thin">
        <color indexed="44"/>
      </left>
      <right/>
      <top/>
      <bottom/>
      <diagonal/>
    </border>
    <border>
      <left style="thin">
        <color indexed="44"/>
      </left>
      <right style="thin">
        <color indexed="44"/>
      </right>
      <top/>
      <bottom style="thin">
        <color indexed="44"/>
      </bottom>
      <diagonal/>
    </border>
    <border>
      <left/>
      <right style="thin">
        <color indexed="44"/>
      </right>
      <top/>
      <bottom style="thin">
        <color indexed="44"/>
      </bottom>
      <diagonal/>
    </border>
    <border>
      <left/>
      <right/>
      <top style="thin">
        <color indexed="44"/>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right style="thin">
        <color theme="3" tint="0.59996337778862885"/>
      </right>
      <top style="thin">
        <color theme="3" tint="0.59996337778862885"/>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3" tint="0.79998168889431442"/>
      </right>
      <top style="thin">
        <color theme="3" tint="0.79998168889431442"/>
      </top>
      <bottom style="thin">
        <color theme="3" tint="0.79998168889431442"/>
      </bottom>
      <diagonal/>
    </border>
    <border>
      <left/>
      <right style="medium">
        <color indexed="64"/>
      </right>
      <top style="medium">
        <color indexed="64"/>
      </top>
      <bottom/>
      <diagonal/>
    </border>
    <border>
      <left style="thin">
        <color theme="4" tint="0.79998168889431442"/>
      </left>
      <right style="thin">
        <color theme="4" tint="0.79998168889431442"/>
      </right>
      <top/>
      <bottom/>
      <diagonal/>
    </border>
    <border>
      <left style="medium">
        <color auto="1"/>
      </left>
      <right style="medium">
        <color auto="1"/>
      </right>
      <top style="medium">
        <color auto="1"/>
      </top>
      <bottom/>
      <diagonal/>
    </border>
    <border>
      <left/>
      <right/>
      <top style="medium">
        <color indexed="64"/>
      </top>
      <bottom/>
      <diagonal/>
    </border>
    <border>
      <left/>
      <right style="medium">
        <color indexed="64"/>
      </right>
      <top/>
      <bottom/>
      <diagonal/>
    </border>
  </borders>
  <cellStyleXfs count="30793">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2" fillId="6"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2" fillId="3"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2" fillId="15" borderId="1" applyNumberFormat="0" applyAlignment="0" applyProtection="0"/>
    <xf numFmtId="0" fontId="22" fillId="15" borderId="1" applyNumberFormat="0" applyAlignment="0" applyProtection="0"/>
    <xf numFmtId="0" fontId="13" fillId="7" borderId="2" applyNumberFormat="0" applyAlignment="0" applyProtection="0"/>
    <xf numFmtId="0" fontId="13" fillId="7" borderId="2" applyNumberFormat="0" applyAlignment="0" applyProtection="0"/>
    <xf numFmtId="43" fontId="43"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37"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7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75" fillId="0" borderId="0" applyFont="0" applyFill="0" applyBorder="0" applyAlignment="0" applyProtection="0"/>
    <xf numFmtId="43" fontId="3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1"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7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74" fillId="0" borderId="0" applyFont="0" applyFill="0" applyBorder="0" applyAlignment="0" applyProtection="0"/>
    <xf numFmtId="44" fontId="1"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8" fillId="12" borderId="1" applyNumberFormat="0" applyAlignment="0" applyProtection="0"/>
    <xf numFmtId="0" fontId="8" fillId="12"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9" fillId="19" borderId="0" applyNumberFormat="0" applyBorder="0" applyAlignment="0" applyProtection="0"/>
    <xf numFmtId="0" fontId="9" fillId="19" borderId="0" applyNumberFormat="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24" fillId="0" borderId="0"/>
    <xf numFmtId="0" fontId="25" fillId="0" borderId="0"/>
    <xf numFmtId="0" fontId="24" fillId="0" borderId="0"/>
    <xf numFmtId="0" fontId="24" fillId="0" borderId="0"/>
    <xf numFmtId="0" fontId="39" fillId="0" borderId="0"/>
    <xf numFmtId="0" fontId="24" fillId="0" borderId="0"/>
    <xf numFmtId="0" fontId="34" fillId="0" borderId="0"/>
    <xf numFmtId="0" fontId="24" fillId="0" borderId="0"/>
    <xf numFmtId="0" fontId="24" fillId="0" borderId="0"/>
    <xf numFmtId="0" fontId="39"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24" fillId="0" borderId="0"/>
    <xf numFmtId="0" fontId="39" fillId="0" borderId="0"/>
    <xf numFmtId="0" fontId="24" fillId="0" borderId="0"/>
    <xf numFmtId="0" fontId="39"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39"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1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5"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25" fillId="0" borderId="0"/>
    <xf numFmtId="0" fontId="30" fillId="0" borderId="0"/>
    <xf numFmtId="0" fontId="16" fillId="0" borderId="0"/>
    <xf numFmtId="0" fontId="35" fillId="0" borderId="0"/>
    <xf numFmtId="0" fontId="16"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25" fillId="0" borderId="0"/>
    <xf numFmtId="0" fontId="24" fillId="0" borderId="0"/>
    <xf numFmtId="0" fontId="24" fillId="0" borderId="0"/>
    <xf numFmtId="0" fontId="16" fillId="0" borderId="0"/>
    <xf numFmtId="0" fontId="35" fillId="0" borderId="0"/>
    <xf numFmtId="0" fontId="16"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24"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40" fillId="0" borderId="0"/>
    <xf numFmtId="0" fontId="16" fillId="0" borderId="0"/>
    <xf numFmtId="0" fontId="24"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39" fillId="0" borderId="0"/>
    <xf numFmtId="0" fontId="24" fillId="0" borderId="0"/>
    <xf numFmtId="0" fontId="34" fillId="0" borderId="0"/>
    <xf numFmtId="0" fontId="24" fillId="0" borderId="0"/>
    <xf numFmtId="0" fontId="24"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39"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24" fillId="0" borderId="0"/>
    <xf numFmtId="0" fontId="39" fillId="0" borderId="0"/>
    <xf numFmtId="0" fontId="24" fillId="0" borderId="0"/>
    <xf numFmtId="0" fontId="39" fillId="0" borderId="0"/>
    <xf numFmtId="0" fontId="24" fillId="0" borderId="0"/>
    <xf numFmtId="0" fontId="39"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39" fillId="0" borderId="0"/>
    <xf numFmtId="0" fontId="24" fillId="0" borderId="0"/>
    <xf numFmtId="0" fontId="24" fillId="0" borderId="0"/>
    <xf numFmtId="0" fontId="24" fillId="0" borderId="0"/>
    <xf numFmtId="0" fontId="39" fillId="0" borderId="0"/>
    <xf numFmtId="0" fontId="24" fillId="0" borderId="0"/>
    <xf numFmtId="0" fontId="81" fillId="0" borderId="0"/>
    <xf numFmtId="0" fontId="39" fillId="0" borderId="0"/>
    <xf numFmtId="0" fontId="24" fillId="0" borderId="0"/>
    <xf numFmtId="0" fontId="24" fillId="0" borderId="0"/>
    <xf numFmtId="0" fontId="39" fillId="0" borderId="0"/>
    <xf numFmtId="0" fontId="24" fillId="0" borderId="0"/>
    <xf numFmtId="0" fontId="24" fillId="0" borderId="0"/>
    <xf numFmtId="0" fontId="81" fillId="0" borderId="0"/>
    <xf numFmtId="0" fontId="39" fillId="0" borderId="0"/>
    <xf numFmtId="0" fontId="24" fillId="0" borderId="0"/>
    <xf numFmtId="0" fontId="81" fillId="0" borderId="0"/>
    <xf numFmtId="0" fontId="40" fillId="0" borderId="0"/>
    <xf numFmtId="0" fontId="16" fillId="0" borderId="0"/>
    <xf numFmtId="0" fontId="16" fillId="0" borderId="0"/>
    <xf numFmtId="0" fontId="24" fillId="0" borderId="0"/>
    <xf numFmtId="0" fontId="81" fillId="0" borderId="0"/>
    <xf numFmtId="0" fontId="39" fillId="0" borderId="0"/>
    <xf numFmtId="0" fontId="24" fillId="0" borderId="0"/>
    <xf numFmtId="0" fontId="81" fillId="0" borderId="0"/>
    <xf numFmtId="0" fontId="81" fillId="0" borderId="0"/>
    <xf numFmtId="0" fontId="81" fillId="0" borderId="0"/>
    <xf numFmtId="0" fontId="81" fillId="0" borderId="0"/>
    <xf numFmtId="0" fontId="24" fillId="0" borderId="0"/>
    <xf numFmtId="0" fontId="81" fillId="0" borderId="0"/>
    <xf numFmtId="0" fontId="24" fillId="0" borderId="0"/>
    <xf numFmtId="0" fontId="81" fillId="0" borderId="0"/>
    <xf numFmtId="0" fontId="81" fillId="0" borderId="0"/>
    <xf numFmtId="0" fontId="24" fillId="0" borderId="0"/>
    <xf numFmtId="0" fontId="81" fillId="0" borderId="0"/>
    <xf numFmtId="0" fontId="81" fillId="0" borderId="0"/>
    <xf numFmtId="0" fontId="81" fillId="0" borderId="0"/>
    <xf numFmtId="0" fontId="39" fillId="0" borderId="0"/>
    <xf numFmtId="0" fontId="39" fillId="0" borderId="0"/>
    <xf numFmtId="0" fontId="24"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24" fillId="0" borderId="0"/>
    <xf numFmtId="0" fontId="16" fillId="0" borderId="0"/>
    <xf numFmtId="0" fontId="28" fillId="0" borderId="0"/>
    <xf numFmtId="0" fontId="27" fillId="0" borderId="0"/>
    <xf numFmtId="0" fontId="27" fillId="0" borderId="0"/>
    <xf numFmtId="0" fontId="16" fillId="0" borderId="0"/>
    <xf numFmtId="0" fontId="40" fillId="0" borderId="0"/>
    <xf numFmtId="0" fontId="16" fillId="0" borderId="0"/>
    <xf numFmtId="0" fontId="30" fillId="0" borderId="0"/>
    <xf numFmtId="0" fontId="16" fillId="0" borderId="0"/>
    <xf numFmtId="0" fontId="35" fillId="0" borderId="0"/>
    <xf numFmtId="0" fontId="16"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35" fillId="0" borderId="0"/>
    <xf numFmtId="0" fontId="16"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16" fillId="0" borderId="0"/>
    <xf numFmtId="0" fontId="40"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40" fillId="0" borderId="0"/>
    <xf numFmtId="0" fontId="16" fillId="0" borderId="0"/>
    <xf numFmtId="0" fontId="24" fillId="0" borderId="0"/>
    <xf numFmtId="0" fontId="16" fillId="0" borderId="0"/>
    <xf numFmtId="0" fontId="16" fillId="0" borderId="0"/>
    <xf numFmtId="0" fontId="16" fillId="0" borderId="0"/>
    <xf numFmtId="0" fontId="40" fillId="0" borderId="0"/>
    <xf numFmtId="0" fontId="16" fillId="0" borderId="0"/>
    <xf numFmtId="0" fontId="40" fillId="0" borderId="0"/>
    <xf numFmtId="0" fontId="16" fillId="0" borderId="0"/>
    <xf numFmtId="0" fontId="40" fillId="0" borderId="0"/>
    <xf numFmtId="0" fontId="16" fillId="0" borderId="0"/>
    <xf numFmtId="0" fontId="16" fillId="0" borderId="0"/>
    <xf numFmtId="0" fontId="40" fillId="0" borderId="0"/>
    <xf numFmtId="0" fontId="16" fillId="0" borderId="0"/>
    <xf numFmtId="0" fontId="16" fillId="0" borderId="0"/>
    <xf numFmtId="0" fontId="24" fillId="0" borderId="0"/>
    <xf numFmtId="0" fontId="40" fillId="0" borderId="0"/>
    <xf numFmtId="0" fontId="16" fillId="0" borderId="0"/>
    <xf numFmtId="0" fontId="16" fillId="0" borderId="0"/>
    <xf numFmtId="0" fontId="40" fillId="0" borderId="0"/>
    <xf numFmtId="0" fontId="16"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8" fillId="0" borderId="0"/>
    <xf numFmtId="0" fontId="27" fillId="0" borderId="0"/>
    <xf numFmtId="0" fontId="36" fillId="0" borderId="0"/>
    <xf numFmtId="0" fontId="27" fillId="0" borderId="0"/>
    <xf numFmtId="0" fontId="27" fillId="0" borderId="0"/>
    <xf numFmtId="0" fontId="41" fillId="0" borderId="0"/>
    <xf numFmtId="0" fontId="27" fillId="0" borderId="0"/>
    <xf numFmtId="0" fontId="41" fillId="0" borderId="0"/>
    <xf numFmtId="0" fontId="27" fillId="0" borderId="0"/>
    <xf numFmtId="0" fontId="27" fillId="0" borderId="0"/>
    <xf numFmtId="0" fontId="41" fillId="0" borderId="0"/>
    <xf numFmtId="0" fontId="27" fillId="0" borderId="0"/>
    <xf numFmtId="0" fontId="27" fillId="0" borderId="0"/>
    <xf numFmtId="0" fontId="27" fillId="0" borderId="0"/>
    <xf numFmtId="0" fontId="41" fillId="0" borderId="0"/>
    <xf numFmtId="0" fontId="27" fillId="0" borderId="0"/>
    <xf numFmtId="0" fontId="27" fillId="0" borderId="0"/>
    <xf numFmtId="0" fontId="41" fillId="0" borderId="0"/>
    <xf numFmtId="0" fontId="27" fillId="0" borderId="0"/>
    <xf numFmtId="0" fontId="27" fillId="0" borderId="0"/>
    <xf numFmtId="0" fontId="41" fillId="0" borderId="0"/>
    <xf numFmtId="0" fontId="27" fillId="0" borderId="0"/>
    <xf numFmtId="0" fontId="27" fillId="0" borderId="0"/>
    <xf numFmtId="0" fontId="27" fillId="0" borderId="0"/>
    <xf numFmtId="0" fontId="41" fillId="0" borderId="0"/>
    <xf numFmtId="0" fontId="27" fillId="0" borderId="0"/>
    <xf numFmtId="0" fontId="41" fillId="0" borderId="0"/>
    <xf numFmtId="0" fontId="27" fillId="0" borderId="0"/>
    <xf numFmtId="0" fontId="41" fillId="0" borderId="0"/>
    <xf numFmtId="0" fontId="27" fillId="0" borderId="0"/>
    <xf numFmtId="0" fontId="27" fillId="0" borderId="0"/>
    <xf numFmtId="0" fontId="41" fillId="0" borderId="0"/>
    <xf numFmtId="0" fontId="27" fillId="0" borderId="0"/>
    <xf numFmtId="0" fontId="27" fillId="0" borderId="0"/>
    <xf numFmtId="0" fontId="41"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41" fillId="0" borderId="0"/>
    <xf numFmtId="0" fontId="27" fillId="0" borderId="0"/>
    <xf numFmtId="0" fontId="27" fillId="0" borderId="0"/>
    <xf numFmtId="0" fontId="41" fillId="0" borderId="0"/>
    <xf numFmtId="0" fontId="27" fillId="0" borderId="0"/>
    <xf numFmtId="0" fontId="27" fillId="0" borderId="0"/>
    <xf numFmtId="0" fontId="81" fillId="0" borderId="0"/>
    <xf numFmtId="0" fontId="41" fillId="0" borderId="0"/>
    <xf numFmtId="0" fontId="81" fillId="0" borderId="0"/>
    <xf numFmtId="0" fontId="27" fillId="0" borderId="0"/>
    <xf numFmtId="0" fontId="27" fillId="0" borderId="0"/>
    <xf numFmtId="0" fontId="81" fillId="0" borderId="0"/>
    <xf numFmtId="0" fontId="41" fillId="0" borderId="0"/>
    <xf numFmtId="0" fontId="27" fillId="0" borderId="0"/>
    <xf numFmtId="0" fontId="81" fillId="0" borderId="0"/>
    <xf numFmtId="0" fontId="27" fillId="0" borderId="0"/>
    <xf numFmtId="0" fontId="27" fillId="0" borderId="0"/>
    <xf numFmtId="0" fontId="81" fillId="0" borderId="0"/>
    <xf numFmtId="0" fontId="81" fillId="0" borderId="0"/>
    <xf numFmtId="0" fontId="81" fillId="0" borderId="0"/>
    <xf numFmtId="0" fontId="27" fillId="0" borderId="0"/>
    <xf numFmtId="0" fontId="81" fillId="0" borderId="0"/>
    <xf numFmtId="0" fontId="81" fillId="0" borderId="0"/>
    <xf numFmtId="0" fontId="27" fillId="0" borderId="0"/>
    <xf numFmtId="0" fontId="81" fillId="0" borderId="0"/>
    <xf numFmtId="0" fontId="81" fillId="0" borderId="0"/>
    <xf numFmtId="0" fontId="81" fillId="0" borderId="0"/>
    <xf numFmtId="0" fontId="41" fillId="0" borderId="0"/>
    <xf numFmtId="0" fontId="41" fillId="0" borderId="0"/>
    <xf numFmtId="0" fontId="27"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4" fillId="0" borderId="0"/>
    <xf numFmtId="0" fontId="84" fillId="0" borderId="0"/>
    <xf numFmtId="0" fontId="81" fillId="0" borderId="0"/>
    <xf numFmtId="0" fontId="81" fillId="0" borderId="0"/>
    <xf numFmtId="0" fontId="81" fillId="0" borderId="0"/>
    <xf numFmtId="0" fontId="81" fillId="0" borderId="0"/>
    <xf numFmtId="0" fontId="81" fillId="0" borderId="0"/>
    <xf numFmtId="3" fontId="10" fillId="0" borderId="0"/>
    <xf numFmtId="0" fontId="16" fillId="5" borderId="7" applyNumberFormat="0" applyFont="0" applyAlignment="0" applyProtection="0"/>
    <xf numFmtId="0" fontId="16" fillId="5" borderId="7" applyNumberFormat="0" applyFont="0" applyAlignment="0" applyProtection="0"/>
    <xf numFmtId="0" fontId="40" fillId="5" borderId="7" applyNumberFormat="0" applyFont="0" applyAlignment="0" applyProtection="0"/>
    <xf numFmtId="0" fontId="16" fillId="5" borderId="7" applyNumberFormat="0" applyFont="0" applyAlignment="0" applyProtection="0"/>
    <xf numFmtId="0" fontId="15" fillId="15" borderId="8" applyNumberFormat="0" applyAlignment="0" applyProtection="0"/>
    <xf numFmtId="0" fontId="15" fillId="15" borderId="8" applyNumberFormat="0" applyAlignment="0" applyProtection="0"/>
    <xf numFmtId="9" fontId="28" fillId="0" borderId="0" applyFont="0" applyFill="0" applyBorder="0" applyAlignment="0" applyProtection="0"/>
    <xf numFmtId="9" fontId="27" fillId="0" borderId="0" applyFont="0" applyFill="0" applyBorder="0" applyAlignment="0" applyProtection="0"/>
    <xf numFmtId="9" fontId="44" fillId="0" borderId="0" applyFont="0" applyFill="0" applyBorder="0" applyAlignment="0" applyProtection="0"/>
    <xf numFmtId="9" fontId="75" fillId="0" borderId="0" applyFont="0" applyFill="0" applyBorder="0" applyAlignment="0" applyProtection="0"/>
    <xf numFmtId="9" fontId="37" fillId="0" borderId="0" applyFont="0" applyFill="0" applyBorder="0" applyAlignment="0" applyProtection="0"/>
    <xf numFmtId="9" fontId="43"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xf numFmtId="0" fontId="45" fillId="28" borderId="0" applyFont="0" applyBorder="0" applyAlignment="0">
      <alignment horizontal="center" wrapText="1"/>
    </xf>
    <xf numFmtId="0" fontId="45" fillId="28" borderId="0" applyFont="0" applyBorder="0" applyAlignment="0">
      <alignment horizontal="center" wrapText="1"/>
    </xf>
    <xf numFmtId="0" fontId="76" fillId="28" borderId="0" applyFont="0" applyBorder="0" applyAlignment="0">
      <alignment horizontal="center" wrapText="1"/>
    </xf>
    <xf numFmtId="0" fontId="38" fillId="28" borderId="0" applyFont="0" applyBorder="0" applyAlignment="0">
      <alignment horizontal="center" wrapText="1"/>
    </xf>
    <xf numFmtId="0" fontId="38" fillId="28" borderId="0" applyFont="0" applyBorder="0" applyAlignment="0">
      <alignment horizontal="center" wrapText="1"/>
    </xf>
    <xf numFmtId="0" fontId="76" fillId="28"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4" fontId="84" fillId="0" borderId="0" applyFont="0" applyFill="0" applyBorder="0" applyAlignment="0" applyProtection="0"/>
    <xf numFmtId="9" fontId="84" fillId="0" borderId="0" applyFont="0" applyFill="0" applyBorder="0" applyAlignment="0" applyProtection="0"/>
    <xf numFmtId="0" fontId="86" fillId="28" borderId="0" applyFont="0" applyBorder="0" applyAlignment="0">
      <alignment horizontal="center" wrapText="1"/>
    </xf>
    <xf numFmtId="43" fontId="84"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4" fontId="84" fillId="0" borderId="0" applyFont="0" applyFill="0" applyBorder="0" applyAlignment="0" applyProtection="0"/>
    <xf numFmtId="44" fontId="81" fillId="0" borderId="0" applyFont="0" applyFill="0" applyBorder="0" applyAlignment="0" applyProtection="0"/>
    <xf numFmtId="0" fontId="86" fillId="28" borderId="0" applyFont="0" applyBorder="0" applyAlignment="0">
      <alignment horizontal="center" wrapText="1"/>
    </xf>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9"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4" fillId="0" borderId="0" applyFont="0" applyFill="0" applyBorder="0" applyAlignment="0" applyProtection="0"/>
    <xf numFmtId="44" fontId="81" fillId="0" borderId="0" applyFont="0" applyFill="0" applyBorder="0" applyAlignment="0" applyProtection="0"/>
    <xf numFmtId="44" fontId="8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39" fillId="0" borderId="0"/>
    <xf numFmtId="0" fontId="40" fillId="0" borderId="0"/>
    <xf numFmtId="0" fontId="40" fillId="0" borderId="0"/>
    <xf numFmtId="0" fontId="39" fillId="0" borderId="0"/>
    <xf numFmtId="0" fontId="39" fillId="0" borderId="0"/>
    <xf numFmtId="0" fontId="40" fillId="0" borderId="0"/>
    <xf numFmtId="0" fontId="40" fillId="0" borderId="0"/>
    <xf numFmtId="0" fontId="40" fillId="0" borderId="0"/>
    <xf numFmtId="0" fontId="41" fillId="0" borderId="0"/>
    <xf numFmtId="0" fontId="41" fillId="0" borderId="0"/>
    <xf numFmtId="9" fontId="84" fillId="0" borderId="0" applyFont="0" applyFill="0" applyBorder="0" applyAlignment="0" applyProtection="0"/>
    <xf numFmtId="0" fontId="86" fillId="28" borderId="0" applyFont="0" applyBorder="0" applyAlignment="0">
      <alignment horizontal="center" wrapText="1"/>
    </xf>
    <xf numFmtId="0" fontId="86" fillId="28" borderId="0" applyFont="0" applyBorder="0" applyAlignment="0">
      <alignment horizontal="center" wrapText="1"/>
    </xf>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9" fontId="81" fillId="0" borderId="0" applyFont="0" applyFill="0" applyBorder="0" applyAlignment="0" applyProtection="0"/>
    <xf numFmtId="0" fontId="84" fillId="0" borderId="0"/>
    <xf numFmtId="43" fontId="84"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39" fillId="0" borderId="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9" fontId="8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11" borderId="0" applyNumberFormat="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12" fillId="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0" fillId="0" borderId="0"/>
    <xf numFmtId="43" fontId="1" fillId="0" borderId="0" applyFont="0" applyFill="0" applyBorder="0" applyAlignment="0" applyProtection="0"/>
    <xf numFmtId="0" fontId="12" fillId="4" borderId="0" applyNumberFormat="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2" fillId="1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24" fillId="0" borderId="0"/>
    <xf numFmtId="0" fontId="24" fillId="0" borderId="0"/>
    <xf numFmtId="0" fontId="2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24" fillId="0" borderId="0"/>
    <xf numFmtId="43" fontId="81" fillId="0" borderId="0" applyFont="0" applyFill="0" applyBorder="0" applyAlignment="0" applyProtection="0"/>
    <xf numFmtId="44" fontId="81" fillId="0" borderId="0" applyFont="0" applyFill="0" applyBorder="0" applyAlignment="0" applyProtection="0"/>
    <xf numFmtId="0" fontId="24"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0" fontId="16" fillId="0" borderId="0"/>
    <xf numFmtId="0" fontId="16" fillId="0" borderId="0"/>
    <xf numFmtId="0" fontId="81" fillId="0" borderId="0"/>
    <xf numFmtId="0" fontId="16" fillId="0" borderId="0"/>
    <xf numFmtId="0" fontId="81" fillId="0" borderId="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16" fillId="0" borderId="0"/>
    <xf numFmtId="0" fontId="81" fillId="0" borderId="0"/>
    <xf numFmtId="0" fontId="16"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16" fillId="0" borderId="0"/>
    <xf numFmtId="0" fontId="81" fillId="0" borderId="0"/>
    <xf numFmtId="0" fontId="16"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0" fontId="16" fillId="0" borderId="0"/>
    <xf numFmtId="0" fontId="16" fillId="0" borderId="0"/>
    <xf numFmtId="43" fontId="81" fillId="0" borderId="0" applyFont="0" applyFill="0" applyBorder="0" applyAlignment="0" applyProtection="0"/>
    <xf numFmtId="0" fontId="16"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16" fillId="0" borderId="0"/>
    <xf numFmtId="43" fontId="81" fillId="0" borderId="0" applyFont="0" applyFill="0" applyBorder="0" applyAlignment="0" applyProtection="0"/>
    <xf numFmtId="0" fontId="16"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0" fontId="24"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24" fillId="0" borderId="0"/>
    <xf numFmtId="0" fontId="81" fillId="0" borderId="0"/>
    <xf numFmtId="0" fontId="24" fillId="0" borderId="0"/>
    <xf numFmtId="43" fontId="81" fillId="0" borderId="0" applyFont="0" applyFill="0" applyBorder="0" applyAlignment="0" applyProtection="0"/>
    <xf numFmtId="44" fontId="8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43" fontId="81" fillId="0" borderId="0" applyFont="0" applyFill="0" applyBorder="0" applyAlignment="0" applyProtection="0"/>
    <xf numFmtId="0" fontId="24"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43" fontId="81" fillId="0" borderId="0" applyFont="0" applyFill="0" applyBorder="0" applyAlignment="0" applyProtection="0"/>
    <xf numFmtId="0" fontId="16" fillId="0" borderId="0"/>
    <xf numFmtId="0" fontId="24" fillId="0" borderId="0"/>
    <xf numFmtId="0" fontId="24"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0" fontId="16" fillId="0" borderId="0"/>
    <xf numFmtId="0" fontId="81" fillId="0" borderId="0"/>
    <xf numFmtId="0" fontId="16"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16" fillId="0" borderId="0"/>
    <xf numFmtId="43" fontId="81" fillId="0" borderId="0" applyFont="0" applyFill="0" applyBorder="0" applyAlignment="0" applyProtection="0"/>
    <xf numFmtId="0" fontId="16"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16" fillId="0" borderId="0"/>
    <xf numFmtId="0" fontId="16" fillId="0" borderId="0"/>
    <xf numFmtId="0" fontId="16" fillId="0" borderId="0"/>
    <xf numFmtId="0" fontId="16" fillId="0" borderId="0"/>
    <xf numFmtId="43" fontId="81" fillId="0" borderId="0" applyFont="0" applyFill="0" applyBorder="0" applyAlignment="0" applyProtection="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43" fontId="8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0" fontId="16" fillId="0" borderId="0"/>
    <xf numFmtId="0" fontId="16" fillId="0" borderId="0"/>
    <xf numFmtId="0" fontId="81" fillId="0" borderId="0"/>
    <xf numFmtId="0" fontId="81" fillId="0" borderId="0"/>
    <xf numFmtId="43" fontId="81" fillId="0" borderId="0" applyFont="0" applyFill="0" applyBorder="0" applyAlignment="0" applyProtection="0"/>
    <xf numFmtId="0" fontId="16" fillId="0" borderId="0"/>
    <xf numFmtId="44" fontId="81" fillId="0" borderId="0" applyFont="0" applyFill="0" applyBorder="0" applyAlignment="0" applyProtection="0"/>
    <xf numFmtId="0" fontId="81" fillId="0" borderId="0"/>
    <xf numFmtId="0" fontId="81" fillId="0" borderId="0"/>
    <xf numFmtId="0" fontId="16"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27" fillId="0" borderId="0"/>
    <xf numFmtId="0" fontId="27" fillId="0" borderId="0"/>
    <xf numFmtId="0" fontId="81" fillId="0" borderId="0"/>
    <xf numFmtId="0" fontId="27"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27" fillId="0" borderId="0"/>
    <xf numFmtId="43" fontId="81" fillId="0" borderId="0" applyFont="0" applyFill="0" applyBorder="0" applyAlignment="0" applyProtection="0"/>
    <xf numFmtId="0" fontId="81" fillId="0" borderId="0"/>
    <xf numFmtId="0" fontId="81" fillId="0" borderId="0"/>
    <xf numFmtId="0" fontId="81" fillId="0" borderId="0"/>
    <xf numFmtId="0" fontId="27" fillId="0" borderId="0"/>
    <xf numFmtId="0" fontId="81" fillId="0" borderId="0"/>
    <xf numFmtId="0" fontId="81" fillId="0" borderId="0"/>
    <xf numFmtId="0" fontId="27" fillId="0" borderId="0"/>
    <xf numFmtId="0" fontId="27"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27"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5" borderId="7" applyNumberFormat="0" applyFont="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38" fillId="28" borderId="0" applyFont="0" applyBorder="0" applyAlignment="0">
      <alignment horizontal="center" wrapText="1"/>
    </xf>
    <xf numFmtId="0" fontId="38" fillId="28" borderId="0" applyFont="0" applyBorder="0" applyAlignment="0">
      <alignment horizontal="center" wrapText="1"/>
    </xf>
    <xf numFmtId="0" fontId="81" fillId="0" borderId="0"/>
    <xf numFmtId="0" fontId="38" fillId="28" borderId="0" applyFont="0" applyBorder="0" applyAlignment="0">
      <alignment horizontal="center" wrapText="1"/>
    </xf>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24" fillId="0" borderId="0"/>
    <xf numFmtId="0" fontId="24" fillId="0" borderId="0"/>
    <xf numFmtId="0" fontId="24" fillId="0" borderId="0"/>
    <xf numFmtId="0" fontId="24"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xf numFmtId="0" fontId="24" fillId="0" borderId="0"/>
    <xf numFmtId="0" fontId="24" fillId="0" borderId="0"/>
    <xf numFmtId="0" fontId="24"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27" fillId="0" borderId="0"/>
    <xf numFmtId="0" fontId="27" fillId="0" borderId="0"/>
    <xf numFmtId="0" fontId="27"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5" borderId="7" applyNumberFormat="0" applyFont="0" applyAlignment="0" applyProtection="0"/>
    <xf numFmtId="0" fontId="1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4" fillId="0" borderId="0"/>
    <xf numFmtId="0" fontId="12" fillId="4" borderId="0" applyNumberFormat="0" applyBorder="0" applyAlignment="0" applyProtection="0"/>
    <xf numFmtId="0" fontId="12" fillId="8"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4" borderId="0" applyNumberFormat="0" applyBorder="0" applyAlignment="0" applyProtection="0"/>
    <xf numFmtId="0" fontId="12" fillId="13"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27"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xf numFmtId="0" fontId="16" fillId="0" borderId="0"/>
    <xf numFmtId="0" fontId="24"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37" fillId="0" borderId="0" applyFont="0" applyFill="0" applyBorder="0" applyAlignment="0" applyProtection="0"/>
    <xf numFmtId="0" fontId="38" fillId="28" borderId="0" applyFont="0" applyBorder="0" applyAlignment="0">
      <alignment horizontal="center" wrapText="1"/>
    </xf>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0" fontId="38" fillId="28" borderId="0" applyFont="0" applyBorder="0" applyAlignment="0">
      <alignment horizontal="center" wrapText="1"/>
    </xf>
    <xf numFmtId="43" fontId="1" fillId="0" borderId="0" applyFont="0" applyFill="0" applyBorder="0" applyAlignment="0" applyProtection="0"/>
    <xf numFmtId="44" fontId="37" fillId="0" borderId="0" applyFont="0" applyFill="0" applyBorder="0" applyAlignment="0" applyProtection="0"/>
    <xf numFmtId="0" fontId="16" fillId="0" borderId="0"/>
    <xf numFmtId="43" fontId="1" fillId="0" borderId="0" applyFont="0" applyFill="0" applyBorder="0" applyAlignment="0" applyProtection="0"/>
    <xf numFmtId="9" fontId="37" fillId="0" borderId="0" applyFont="0" applyFill="0" applyBorder="0" applyAlignment="0" applyProtection="0"/>
    <xf numFmtId="44" fontId="1" fillId="0" borderId="0" applyFont="0" applyFill="0" applyBorder="0" applyAlignment="0" applyProtection="0"/>
    <xf numFmtId="0" fontId="16"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27" fillId="0" borderId="0"/>
    <xf numFmtId="0" fontId="27" fillId="0" borderId="0"/>
    <xf numFmtId="9" fontId="1" fillId="0" borderId="0" applyFont="0" applyFill="0" applyBorder="0" applyAlignment="0" applyProtection="0"/>
    <xf numFmtId="0" fontId="16" fillId="0" borderId="0"/>
    <xf numFmtId="44" fontId="1" fillId="0" borderId="0" applyFont="0" applyFill="0" applyBorder="0" applyAlignment="0" applyProtection="0"/>
    <xf numFmtId="43" fontId="1" fillId="0" borderId="0" applyFont="0" applyFill="0" applyBorder="0" applyAlignment="0" applyProtection="0"/>
    <xf numFmtId="0" fontId="16" fillId="0" borderId="0"/>
    <xf numFmtId="43"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28"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xf numFmtId="44" fontId="1" fillId="0" borderId="0" applyFont="0" applyFill="0" applyBorder="0" applyAlignment="0" applyProtection="0"/>
    <xf numFmtId="0" fontId="2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0" fontId="16" fillId="0" borderId="0"/>
    <xf numFmtId="43" fontId="37"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0" fontId="38" fillId="28" borderId="0" applyFont="0" applyBorder="0" applyAlignment="0">
      <alignment horizontal="center" wrapText="1"/>
    </xf>
    <xf numFmtId="43" fontId="1" fillId="0" borderId="0" applyFont="0" applyFill="0" applyBorder="0" applyAlignment="0" applyProtection="0"/>
    <xf numFmtId="0" fontId="24" fillId="0" borderId="0"/>
    <xf numFmtId="43" fontId="37" fillId="0" borderId="0" applyFont="0" applyFill="0" applyBorder="0" applyAlignment="0" applyProtection="0"/>
    <xf numFmtId="0" fontId="24" fillId="0" borderId="0"/>
    <xf numFmtId="0" fontId="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16" fillId="0" borderId="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6" fillId="0" borderId="0"/>
    <xf numFmtId="43" fontId="1" fillId="0" borderId="0" applyFont="0" applyFill="0" applyBorder="0" applyAlignment="0" applyProtection="0"/>
    <xf numFmtId="0" fontId="1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6" fillId="0" borderId="0"/>
    <xf numFmtId="44" fontId="1" fillId="0" borderId="0" applyFont="0" applyFill="0" applyBorder="0" applyAlignment="0" applyProtection="0"/>
    <xf numFmtId="0" fontId="16" fillId="0" borderId="0"/>
    <xf numFmtId="44" fontId="1" fillId="0" borderId="0" applyFont="0" applyFill="0" applyBorder="0" applyAlignment="0" applyProtection="0"/>
    <xf numFmtId="0" fontId="2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2" fillId="0" borderId="0" applyNumberFormat="0" applyFill="0" applyBorder="0" applyAlignment="0" applyProtection="0"/>
    <xf numFmtId="0" fontId="1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6"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16"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4" fillId="0" borderId="0"/>
    <xf numFmtId="43" fontId="3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91" fillId="0" borderId="30" applyNumberFormat="0" applyFill="0" applyAlignment="0" applyProtection="0"/>
    <xf numFmtId="0" fontId="92" fillId="0" borderId="31" applyNumberFormat="0" applyFill="0" applyAlignment="0" applyProtection="0"/>
    <xf numFmtId="0" fontId="93" fillId="0" borderId="32" applyNumberFormat="0" applyFill="0" applyAlignment="0" applyProtection="0"/>
    <xf numFmtId="0" fontId="93" fillId="0" borderId="0" applyNumberFormat="0" applyFill="0" applyBorder="0" applyAlignment="0" applyProtection="0"/>
    <xf numFmtId="0" fontId="94" fillId="36" borderId="0" applyNumberFormat="0" applyBorder="0" applyAlignment="0" applyProtection="0"/>
    <xf numFmtId="0" fontId="95" fillId="37" borderId="0" applyNumberFormat="0" applyBorder="0" applyAlignment="0" applyProtection="0"/>
    <xf numFmtId="0" fontId="96" fillId="39" borderId="33" applyNumberFormat="0" applyAlignment="0" applyProtection="0"/>
    <xf numFmtId="0" fontId="97" fillId="40" borderId="34" applyNumberFormat="0" applyAlignment="0" applyProtection="0"/>
    <xf numFmtId="0" fontId="98" fillId="40" borderId="33" applyNumberFormat="0" applyAlignment="0" applyProtection="0"/>
    <xf numFmtId="0" fontId="99" fillId="0" borderId="35" applyNumberFormat="0" applyFill="0" applyAlignment="0" applyProtection="0"/>
    <xf numFmtId="0" fontId="100" fillId="41" borderId="36" applyNumberFormat="0" applyAlignment="0" applyProtection="0"/>
    <xf numFmtId="0" fontId="101" fillId="0" borderId="0" applyNumberFormat="0" applyFill="0" applyBorder="0" applyAlignment="0" applyProtection="0"/>
    <xf numFmtId="0" fontId="81" fillId="42" borderId="37" applyNumberFormat="0" applyFont="0" applyAlignment="0" applyProtection="0"/>
    <xf numFmtId="0" fontId="102" fillId="0" borderId="0" applyNumberFormat="0" applyFill="0" applyBorder="0" applyAlignment="0" applyProtection="0"/>
    <xf numFmtId="0" fontId="89" fillId="0" borderId="38" applyNumberFormat="0" applyFill="0" applyAlignment="0" applyProtection="0"/>
    <xf numFmtId="0" fontId="103" fillId="43"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103" fillId="47" borderId="0" applyNumberFormat="0" applyBorder="0" applyAlignment="0" applyProtection="0"/>
    <xf numFmtId="0" fontId="81" fillId="48" borderId="0" applyNumberFormat="0" applyBorder="0" applyAlignment="0" applyProtection="0"/>
    <xf numFmtId="0" fontId="81" fillId="49" borderId="0" applyNumberFormat="0" applyBorder="0" applyAlignment="0" applyProtection="0"/>
    <xf numFmtId="0" fontId="103" fillId="51" borderId="0" applyNumberFormat="0" applyBorder="0" applyAlignment="0" applyProtection="0"/>
    <xf numFmtId="0" fontId="81" fillId="52" borderId="0" applyNumberFormat="0" applyBorder="0" applyAlignment="0" applyProtection="0"/>
    <xf numFmtId="0" fontId="81" fillId="53" borderId="0" applyNumberFormat="0" applyBorder="0" applyAlignment="0" applyProtection="0"/>
    <xf numFmtId="0" fontId="103" fillId="55" borderId="0" applyNumberFormat="0" applyBorder="0" applyAlignment="0" applyProtection="0"/>
    <xf numFmtId="0" fontId="81" fillId="56" borderId="0" applyNumberFormat="0" applyBorder="0" applyAlignment="0" applyProtection="0"/>
    <xf numFmtId="0" fontId="81" fillId="57" borderId="0" applyNumberFormat="0" applyBorder="0" applyAlignment="0" applyProtection="0"/>
    <xf numFmtId="0" fontId="103" fillId="59" borderId="0" applyNumberFormat="0" applyBorder="0" applyAlignment="0" applyProtection="0"/>
    <xf numFmtId="0" fontId="81" fillId="60" borderId="0" applyNumberFormat="0" applyBorder="0" applyAlignment="0" applyProtection="0"/>
    <xf numFmtId="0" fontId="81" fillId="61" borderId="0" applyNumberFormat="0" applyBorder="0" applyAlignment="0" applyProtection="0"/>
    <xf numFmtId="0" fontId="103" fillId="63" borderId="0" applyNumberFormat="0" applyBorder="0" applyAlignment="0" applyProtection="0"/>
    <xf numFmtId="0" fontId="81" fillId="64" borderId="0" applyNumberFormat="0" applyBorder="0" applyAlignment="0" applyProtection="0"/>
    <xf numFmtId="0" fontId="81" fillId="65" borderId="0" applyNumberFormat="0" applyBorder="0" applyAlignment="0" applyProtection="0"/>
    <xf numFmtId="0" fontId="146" fillId="0" borderId="0"/>
    <xf numFmtId="43" fontId="84" fillId="0" borderId="0" applyFont="0" applyFill="0" applyBorder="0" applyAlignment="0" applyProtection="0"/>
    <xf numFmtId="43" fontId="81" fillId="0" borderId="0" applyFont="0" applyFill="0" applyBorder="0" applyAlignment="0" applyProtection="0"/>
    <xf numFmtId="0" fontId="146" fillId="0" borderId="0"/>
    <xf numFmtId="0" fontId="84" fillId="0" borderId="0"/>
    <xf numFmtId="0" fontId="147" fillId="0" borderId="0"/>
    <xf numFmtId="0" fontId="24" fillId="0" borderId="0"/>
    <xf numFmtId="0" fontId="24" fillId="0" borderId="0"/>
    <xf numFmtId="0" fontId="24" fillId="0" borderId="0"/>
    <xf numFmtId="0" fontId="16" fillId="0" borderId="0"/>
    <xf numFmtId="0" fontId="16" fillId="0" borderId="0"/>
    <xf numFmtId="0" fontId="16" fillId="0" borderId="0"/>
    <xf numFmtId="0" fontId="147" fillId="0" borderId="0"/>
    <xf numFmtId="0" fontId="27" fillId="0" borderId="0"/>
    <xf numFmtId="0" fontId="146" fillId="0" borderId="0"/>
    <xf numFmtId="0" fontId="84" fillId="0" borderId="0"/>
    <xf numFmtId="0" fontId="146" fillId="0" borderId="0"/>
    <xf numFmtId="0" fontId="146" fillId="0" borderId="0"/>
    <xf numFmtId="43" fontId="1" fillId="0" borderId="0" applyFont="0" applyFill="0" applyBorder="0" applyAlignment="0" applyProtection="0"/>
    <xf numFmtId="0" fontId="24" fillId="0" borderId="0"/>
    <xf numFmtId="0" fontId="27" fillId="0" borderId="0"/>
    <xf numFmtId="44"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16" fillId="0" borderId="0"/>
    <xf numFmtId="0" fontId="16" fillId="0" borderId="0"/>
    <xf numFmtId="0" fontId="24" fillId="0" borderId="0"/>
    <xf numFmtId="0" fontId="16" fillId="0" borderId="0"/>
    <xf numFmtId="0" fontId="16" fillId="0" borderId="0"/>
    <xf numFmtId="0" fontId="27" fillId="0" borderId="0"/>
    <xf numFmtId="0" fontId="16" fillId="5" borderId="7"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27" fillId="0" borderId="0"/>
    <xf numFmtId="0" fontId="27" fillId="0" borderId="0"/>
    <xf numFmtId="0" fontId="148" fillId="0" borderId="0"/>
    <xf numFmtId="0" fontId="27" fillId="0" borderId="0"/>
    <xf numFmtId="0" fontId="27" fillId="0" borderId="0"/>
    <xf numFmtId="0" fontId="27" fillId="0" borderId="0"/>
    <xf numFmtId="0" fontId="27"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148"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146"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146"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147" fillId="0" borderId="0"/>
    <xf numFmtId="0" fontId="146"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147" fillId="0" borderId="0"/>
    <xf numFmtId="0" fontId="147" fillId="0" borderId="0"/>
    <xf numFmtId="43" fontId="81" fillId="0" borderId="0" applyFont="0" applyFill="0" applyBorder="0" applyAlignment="0" applyProtection="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14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24" fillId="0" borderId="0"/>
    <xf numFmtId="0" fontId="16" fillId="0" borderId="0"/>
    <xf numFmtId="0" fontId="16" fillId="0" borderId="0"/>
    <xf numFmtId="0" fontId="16" fillId="0" borderId="0"/>
    <xf numFmtId="0" fontId="16" fillId="0" borderId="0"/>
    <xf numFmtId="0" fontId="27" fillId="0" borderId="0"/>
    <xf numFmtId="0" fontId="147"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147" fillId="0" borderId="0"/>
    <xf numFmtId="0" fontId="147" fillId="5" borderId="7" applyNumberFormat="0" applyFont="0" applyAlignment="0" applyProtection="0"/>
    <xf numFmtId="0" fontId="81" fillId="0" borderId="0"/>
    <xf numFmtId="0" fontId="148" fillId="0" borderId="0"/>
    <xf numFmtId="0" fontId="81" fillId="0" borderId="0"/>
    <xf numFmtId="0" fontId="147" fillId="0" borderId="0"/>
    <xf numFmtId="0" fontId="14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4"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24" fillId="0" borderId="0"/>
    <xf numFmtId="0" fontId="24" fillId="0" borderId="0"/>
    <xf numFmtId="0" fontId="24" fillId="0" borderId="0"/>
    <xf numFmtId="0" fontId="27" fillId="0" borderId="0"/>
    <xf numFmtId="0" fontId="16" fillId="5" borderId="7" applyNumberFormat="0" applyFont="0" applyAlignment="0" applyProtection="0"/>
    <xf numFmtId="44" fontId="81" fillId="0" borderId="0" applyFont="0" applyFill="0" applyBorder="0" applyAlignment="0" applyProtection="0"/>
    <xf numFmtId="44" fontId="81" fillId="0" borderId="0" applyFont="0" applyFill="0" applyBorder="0" applyAlignment="0" applyProtection="0"/>
    <xf numFmtId="0" fontId="16" fillId="0" borderId="0"/>
    <xf numFmtId="0" fontId="24"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0" fontId="24"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24" fillId="0" borderId="0"/>
    <xf numFmtId="0" fontId="24"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24" fillId="0" borderId="0"/>
    <xf numFmtId="0" fontId="81" fillId="0" borderId="0"/>
    <xf numFmtId="0" fontId="81" fillId="0" borderId="0"/>
    <xf numFmtId="43" fontId="8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14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24" fillId="0" borderId="0"/>
    <xf numFmtId="0" fontId="24" fillId="0" borderId="0"/>
    <xf numFmtId="0" fontId="24" fillId="0" borderId="0"/>
    <xf numFmtId="0" fontId="24" fillId="0" borderId="0"/>
    <xf numFmtId="0" fontId="16" fillId="0" borderId="0"/>
    <xf numFmtId="0" fontId="24"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1" fillId="0" borderId="0"/>
    <xf numFmtId="0" fontId="81" fillId="0" borderId="0"/>
    <xf numFmtId="0" fontId="27"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0" borderId="0"/>
    <xf numFmtId="0" fontId="81" fillId="0" borderId="0"/>
    <xf numFmtId="0" fontId="81" fillId="0" borderId="0"/>
    <xf numFmtId="0" fontId="81" fillId="0" borderId="0"/>
    <xf numFmtId="0" fontId="16" fillId="0" borderId="0"/>
    <xf numFmtId="0" fontId="27" fillId="0" borderId="0"/>
    <xf numFmtId="0" fontId="27" fillId="0" borderId="0"/>
    <xf numFmtId="0" fontId="27" fillId="0" borderId="0"/>
    <xf numFmtId="0" fontId="27"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27"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1" fillId="0" borderId="0"/>
    <xf numFmtId="0" fontId="27"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27"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148" fillId="0" borderId="0"/>
    <xf numFmtId="0" fontId="146" fillId="0" borderId="0"/>
    <xf numFmtId="0" fontId="147" fillId="0" borderId="0"/>
    <xf numFmtId="0" fontId="147" fillId="0" borderId="0"/>
    <xf numFmtId="0" fontId="147" fillId="0" borderId="0"/>
    <xf numFmtId="0" fontId="81" fillId="0" borderId="0"/>
    <xf numFmtId="0" fontId="81" fillId="0" borderId="0"/>
    <xf numFmtId="0" fontId="146" fillId="0" borderId="0"/>
    <xf numFmtId="0" fontId="148" fillId="0" borderId="0"/>
    <xf numFmtId="43" fontId="81" fillId="0" borderId="0" applyFont="0" applyFill="0" applyBorder="0" applyAlignment="0" applyProtection="0"/>
    <xf numFmtId="43" fontId="81" fillId="0" borderId="0" applyFont="0" applyFill="0" applyBorder="0" applyAlignment="0" applyProtection="0"/>
    <xf numFmtId="0" fontId="16" fillId="0" borderId="0"/>
    <xf numFmtId="0" fontId="16" fillId="0" borderId="0"/>
    <xf numFmtId="0" fontId="16" fillId="0" borderId="0"/>
    <xf numFmtId="0" fontId="16"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16" fillId="0" borderId="0"/>
    <xf numFmtId="0" fontId="27" fillId="0" borderId="0"/>
    <xf numFmtId="0" fontId="16" fillId="0" borderId="0"/>
    <xf numFmtId="0" fontId="16" fillId="0" borderId="0"/>
    <xf numFmtId="44" fontId="81" fillId="0" borderId="0" applyFont="0" applyFill="0" applyBorder="0" applyAlignment="0" applyProtection="0"/>
    <xf numFmtId="0" fontId="27" fillId="0" borderId="0"/>
    <xf numFmtId="0" fontId="16" fillId="0" borderId="0"/>
    <xf numFmtId="0" fontId="16" fillId="0" borderId="0"/>
    <xf numFmtId="0" fontId="24" fillId="0" borderId="0"/>
    <xf numFmtId="0" fontId="16" fillId="0" borderId="0"/>
    <xf numFmtId="43" fontId="81" fillId="0" borderId="0" applyFont="0" applyFill="0" applyBorder="0" applyAlignment="0" applyProtection="0"/>
    <xf numFmtId="0" fontId="24" fillId="0" borderId="0"/>
    <xf numFmtId="0" fontId="16" fillId="0" borderId="0"/>
    <xf numFmtId="43" fontId="81" fillId="0" borderId="0" applyFont="0" applyFill="0" applyBorder="0" applyAlignment="0" applyProtection="0"/>
    <xf numFmtId="0" fontId="16" fillId="0" borderId="0"/>
    <xf numFmtId="0" fontId="24" fillId="0" borderId="0"/>
    <xf numFmtId="0" fontId="24" fillId="0" borderId="0"/>
    <xf numFmtId="43" fontId="81" fillId="0" borderId="0" applyFont="0" applyFill="0" applyBorder="0" applyAlignment="0" applyProtection="0"/>
    <xf numFmtId="0" fontId="24"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27" fillId="0" borderId="0"/>
    <xf numFmtId="0" fontId="16" fillId="0" borderId="0"/>
    <xf numFmtId="0" fontId="16" fillId="0" borderId="0"/>
    <xf numFmtId="43" fontId="81" fillId="0" borderId="0" applyFont="0" applyFill="0" applyBorder="0" applyAlignment="0" applyProtection="0"/>
    <xf numFmtId="43" fontId="81" fillId="0" borderId="0" applyFont="0" applyFill="0" applyBorder="0" applyAlignment="0" applyProtection="0"/>
    <xf numFmtId="0" fontId="27" fillId="0" borderId="0"/>
    <xf numFmtId="43" fontId="81" fillId="0" borderId="0" applyFont="0" applyFill="0" applyBorder="0" applyAlignment="0" applyProtection="0"/>
    <xf numFmtId="0" fontId="16" fillId="0" borderId="0"/>
    <xf numFmtId="0" fontId="24" fillId="0" borderId="0"/>
    <xf numFmtId="0" fontId="24" fillId="0" borderId="0"/>
    <xf numFmtId="0" fontId="16" fillId="0" borderId="0"/>
    <xf numFmtId="0" fontId="27" fillId="0" borderId="0"/>
    <xf numFmtId="0" fontId="24" fillId="0" borderId="0"/>
    <xf numFmtId="0" fontId="24" fillId="0" borderId="0"/>
    <xf numFmtId="0" fontId="16" fillId="0" borderId="0"/>
    <xf numFmtId="44" fontId="81" fillId="0" borderId="0" applyFont="0" applyFill="0" applyBorder="0" applyAlignment="0" applyProtection="0"/>
    <xf numFmtId="44" fontId="81" fillId="0" borderId="0" applyFont="0" applyFill="0" applyBorder="0" applyAlignment="0" applyProtection="0"/>
    <xf numFmtId="43" fontId="84" fillId="0" borderId="0" applyFont="0" applyFill="0" applyBorder="0" applyAlignment="0" applyProtection="0"/>
    <xf numFmtId="0" fontId="27" fillId="0" borderId="0"/>
    <xf numFmtId="43" fontId="81" fillId="0" borderId="0" applyFont="0" applyFill="0" applyBorder="0" applyAlignment="0" applyProtection="0"/>
    <xf numFmtId="43" fontId="81" fillId="0" borderId="0" applyFont="0" applyFill="0" applyBorder="0" applyAlignment="0" applyProtection="0"/>
    <xf numFmtId="0" fontId="16" fillId="0" borderId="0"/>
    <xf numFmtId="0" fontId="16" fillId="0" borderId="0"/>
    <xf numFmtId="0" fontId="27"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0" fontId="16" fillId="0" borderId="0"/>
    <xf numFmtId="0" fontId="24" fillId="0" borderId="0"/>
    <xf numFmtId="44" fontId="81" fillId="0" borderId="0" applyFont="0" applyFill="0" applyBorder="0" applyAlignment="0" applyProtection="0"/>
    <xf numFmtId="0" fontId="24" fillId="0" borderId="0"/>
    <xf numFmtId="0" fontId="27" fillId="0" borderId="0"/>
    <xf numFmtId="0" fontId="16" fillId="0" borderId="0"/>
    <xf numFmtId="0" fontId="16" fillId="0" borderId="0"/>
    <xf numFmtId="0" fontId="16" fillId="0" borderId="0"/>
    <xf numFmtId="0" fontId="16" fillId="0" borderId="0"/>
    <xf numFmtId="0" fontId="24" fillId="0" borderId="0"/>
    <xf numFmtId="0" fontId="16" fillId="0" borderId="0"/>
    <xf numFmtId="0" fontId="24" fillId="0" borderId="0"/>
    <xf numFmtId="0" fontId="16" fillId="0" borderId="0"/>
    <xf numFmtId="0" fontId="16" fillId="0" borderId="0"/>
    <xf numFmtId="0" fontId="27"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24" fillId="0" borderId="0"/>
    <xf numFmtId="0" fontId="16" fillId="0" borderId="0"/>
    <xf numFmtId="0" fontId="16" fillId="0" borderId="0"/>
    <xf numFmtId="0" fontId="24" fillId="0" borderId="0"/>
    <xf numFmtId="0" fontId="16" fillId="0" borderId="0"/>
    <xf numFmtId="0" fontId="16" fillId="0" borderId="0"/>
    <xf numFmtId="0" fontId="16" fillId="0" borderId="0"/>
    <xf numFmtId="0" fontId="27" fillId="0" borderId="0"/>
    <xf numFmtId="0" fontId="24" fillId="0" borderId="0"/>
    <xf numFmtId="0" fontId="16" fillId="0" borderId="0"/>
    <xf numFmtId="0" fontId="16" fillId="0" borderId="0"/>
    <xf numFmtId="0" fontId="16" fillId="0" borderId="0"/>
    <xf numFmtId="0" fontId="16" fillId="0" borderId="0"/>
    <xf numFmtId="0" fontId="16" fillId="0" borderId="0"/>
    <xf numFmtId="0" fontId="24" fillId="0" borderId="0"/>
    <xf numFmtId="0" fontId="16" fillId="0" borderId="0"/>
    <xf numFmtId="0" fontId="24" fillId="0" borderId="0"/>
    <xf numFmtId="0" fontId="27" fillId="0" borderId="0"/>
    <xf numFmtId="0" fontId="24" fillId="0" borderId="0"/>
    <xf numFmtId="0" fontId="16" fillId="0" borderId="0"/>
    <xf numFmtId="0" fontId="24" fillId="0" borderId="0"/>
    <xf numFmtId="0" fontId="16" fillId="0" borderId="0"/>
    <xf numFmtId="0" fontId="27" fillId="0" borderId="0"/>
    <xf numFmtId="0" fontId="16" fillId="0" borderId="0"/>
    <xf numFmtId="0" fontId="16" fillId="0" borderId="0"/>
    <xf numFmtId="0" fontId="24" fillId="0" borderId="0"/>
    <xf numFmtId="0" fontId="27" fillId="0" borderId="0"/>
    <xf numFmtId="0" fontId="27" fillId="0" borderId="0"/>
    <xf numFmtId="0" fontId="16" fillId="0" borderId="0"/>
    <xf numFmtId="0" fontId="16" fillId="0" borderId="0"/>
    <xf numFmtId="0" fontId="16" fillId="0" borderId="0"/>
    <xf numFmtId="0" fontId="24" fillId="0" borderId="0"/>
    <xf numFmtId="0" fontId="16" fillId="0" borderId="0"/>
    <xf numFmtId="0" fontId="24" fillId="0" borderId="0"/>
    <xf numFmtId="0" fontId="16" fillId="0" borderId="0"/>
    <xf numFmtId="0" fontId="27" fillId="0" borderId="0"/>
    <xf numFmtId="0" fontId="27" fillId="0" borderId="0"/>
    <xf numFmtId="0" fontId="24" fillId="0" borderId="0"/>
    <xf numFmtId="0" fontId="24" fillId="0" borderId="0"/>
    <xf numFmtId="0" fontId="16" fillId="0" borderId="0"/>
    <xf numFmtId="0" fontId="16" fillId="0" borderId="0"/>
    <xf numFmtId="0" fontId="16" fillId="0" borderId="0"/>
    <xf numFmtId="0" fontId="24" fillId="0" borderId="0"/>
    <xf numFmtId="0" fontId="24" fillId="0" borderId="0"/>
    <xf numFmtId="0" fontId="16" fillId="5" borderId="7" applyNumberFormat="0" applyFont="0" applyAlignment="0" applyProtection="0"/>
    <xf numFmtId="0" fontId="16" fillId="0" borderId="0"/>
    <xf numFmtId="0" fontId="16" fillId="0" borderId="0"/>
    <xf numFmtId="0" fontId="27" fillId="0" borderId="0"/>
    <xf numFmtId="0" fontId="27" fillId="0" borderId="0"/>
    <xf numFmtId="0" fontId="16" fillId="0" borderId="0"/>
    <xf numFmtId="0" fontId="16" fillId="0" borderId="0"/>
    <xf numFmtId="0" fontId="27" fillId="0" borderId="0"/>
    <xf numFmtId="0" fontId="16" fillId="5" borderId="7" applyNumberFormat="0" applyFont="0" applyAlignment="0" applyProtection="0"/>
    <xf numFmtId="0" fontId="146" fillId="0" borderId="0"/>
    <xf numFmtId="0" fontId="24" fillId="0" borderId="0"/>
    <xf numFmtId="0" fontId="16" fillId="0" borderId="0"/>
    <xf numFmtId="0" fontId="24" fillId="0" borderId="0"/>
    <xf numFmtId="0" fontId="24" fillId="0" borderId="0"/>
    <xf numFmtId="0" fontId="24" fillId="0" borderId="0"/>
    <xf numFmtId="0" fontId="16" fillId="0" borderId="0"/>
    <xf numFmtId="0" fontId="24" fillId="0" borderId="0"/>
    <xf numFmtId="0" fontId="16" fillId="0" borderId="0"/>
    <xf numFmtId="0" fontId="16" fillId="0" borderId="0"/>
    <xf numFmtId="0" fontId="24" fillId="0" borderId="0"/>
    <xf numFmtId="0" fontId="24" fillId="0" borderId="0"/>
    <xf numFmtId="0" fontId="27" fillId="0" borderId="0"/>
    <xf numFmtId="0" fontId="16" fillId="0" borderId="0"/>
    <xf numFmtId="0" fontId="16" fillId="0" borderId="0"/>
    <xf numFmtId="0" fontId="27" fillId="0" borderId="0"/>
    <xf numFmtId="0" fontId="24" fillId="0" borderId="0"/>
    <xf numFmtId="0" fontId="16"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8"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24"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8" fillId="0" borderId="0"/>
    <xf numFmtId="0" fontId="81" fillId="0" borderId="0"/>
    <xf numFmtId="0" fontId="14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27"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0" borderId="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147" fillId="0" borderId="0"/>
    <xf numFmtId="0" fontId="147" fillId="0" borderId="0"/>
    <xf numFmtId="0" fontId="147" fillId="0" borderId="0"/>
    <xf numFmtId="0" fontId="148"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7"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7"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48"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121" fillId="38" borderId="0" applyNumberFormat="0" applyBorder="0" applyAlignment="0" applyProtection="0"/>
    <xf numFmtId="0" fontId="81" fillId="42" borderId="37" applyNumberFormat="0" applyFont="0" applyAlignment="0" applyProtection="0"/>
    <xf numFmtId="40" fontId="114" fillId="0" borderId="45">
      <alignment horizontal="right"/>
    </xf>
    <xf numFmtId="0" fontId="115" fillId="0" borderId="0">
      <alignment horizontal="left"/>
    </xf>
    <xf numFmtId="49" fontId="16" fillId="0" borderId="0"/>
    <xf numFmtId="0" fontId="115" fillId="0" borderId="0">
      <alignment horizontal="left"/>
    </xf>
    <xf numFmtId="169" fontId="114" fillId="0" borderId="45">
      <alignment horizontal="right"/>
    </xf>
    <xf numFmtId="49" fontId="114" fillId="0" borderId="0">
      <alignment horizontal="right"/>
    </xf>
    <xf numFmtId="40" fontId="16" fillId="0" borderId="0">
      <alignment horizontal="right"/>
    </xf>
    <xf numFmtId="49" fontId="16" fillId="0" borderId="0">
      <alignment horizontal="left"/>
    </xf>
    <xf numFmtId="40" fontId="16" fillId="0" borderId="0"/>
    <xf numFmtId="49" fontId="16" fillId="0" borderId="0">
      <alignment horizontal="left"/>
    </xf>
    <xf numFmtId="169" fontId="16" fillId="0" borderId="0">
      <alignment horizontal="right"/>
    </xf>
    <xf numFmtId="49" fontId="16" fillId="0" borderId="0"/>
    <xf numFmtId="49" fontId="113" fillId="71" borderId="0">
      <alignment horizontal="right" vertical="center"/>
    </xf>
    <xf numFmtId="49" fontId="113" fillId="71" borderId="0">
      <alignment horizontal="left" vertical="center"/>
    </xf>
    <xf numFmtId="49" fontId="113" fillId="71" borderId="0">
      <alignment horizontal="center" vertical="center"/>
    </xf>
    <xf numFmtId="49" fontId="113" fillId="71" borderId="0">
      <alignment horizontal="center" vertical="center"/>
    </xf>
    <xf numFmtId="49" fontId="113" fillId="71" borderId="0">
      <alignment horizontal="right" vertical="center"/>
    </xf>
    <xf numFmtId="40" fontId="113" fillId="71" borderId="0">
      <alignment horizontal="right"/>
    </xf>
    <xf numFmtId="49" fontId="113" fillId="71" borderId="0">
      <alignment horizontal="center" vertical="center"/>
    </xf>
    <xf numFmtId="40" fontId="16" fillId="0" borderId="0"/>
    <xf numFmtId="0" fontId="16" fillId="0" borderId="0">
      <alignment horizontal="left"/>
    </xf>
    <xf numFmtId="49" fontId="16" fillId="0" borderId="0"/>
    <xf numFmtId="49" fontId="16" fillId="0" borderId="0">
      <alignment horizontal="center" vertical="center"/>
    </xf>
    <xf numFmtId="169" fontId="16" fillId="0" borderId="0">
      <alignment horizontal="right"/>
    </xf>
    <xf numFmtId="49" fontId="16" fillId="0" borderId="0"/>
    <xf numFmtId="49" fontId="113" fillId="71" borderId="0">
      <alignment horizontal="center" vertical="center"/>
    </xf>
    <xf numFmtId="49" fontId="113" fillId="71" borderId="0">
      <alignment horizontal="center" vertical="center"/>
    </xf>
    <xf numFmtId="169" fontId="113" fillId="71" borderId="0">
      <alignment horizontal="center" vertical="center"/>
    </xf>
    <xf numFmtId="49" fontId="113" fillId="71" borderId="0">
      <alignment horizontal="right"/>
    </xf>
    <xf numFmtId="40" fontId="114" fillId="0" borderId="47">
      <alignment horizontal="right"/>
    </xf>
    <xf numFmtId="0" fontId="115" fillId="0" borderId="0">
      <alignment horizontal="left"/>
    </xf>
    <xf numFmtId="49" fontId="16" fillId="0" borderId="0"/>
    <xf numFmtId="0" fontId="115" fillId="0" borderId="0">
      <alignment horizontal="left"/>
    </xf>
    <xf numFmtId="169" fontId="114" fillId="0" borderId="47">
      <alignment horizontal="right"/>
    </xf>
    <xf numFmtId="49" fontId="114" fillId="0" borderId="0">
      <alignment horizontal="right"/>
    </xf>
    <xf numFmtId="49" fontId="16" fillId="0" borderId="0"/>
    <xf numFmtId="49" fontId="16" fillId="0" borderId="0"/>
    <xf numFmtId="40" fontId="114" fillId="0" borderId="44">
      <alignment horizontal="right"/>
    </xf>
    <xf numFmtId="49" fontId="114" fillId="0" borderId="0">
      <alignment horizontal="left"/>
    </xf>
    <xf numFmtId="49" fontId="16" fillId="0" borderId="0"/>
    <xf numFmtId="49" fontId="114" fillId="0" borderId="0">
      <alignment horizontal="left"/>
    </xf>
    <xf numFmtId="169" fontId="114" fillId="0" borderId="44">
      <alignment horizontal="right"/>
    </xf>
    <xf numFmtId="49" fontId="114" fillId="0" borderId="0">
      <alignment horizontal="right"/>
    </xf>
    <xf numFmtId="49" fontId="113" fillId="71" borderId="0">
      <alignment horizontal="center" vertical="center"/>
    </xf>
    <xf numFmtId="49" fontId="113" fillId="71" borderId="0">
      <alignment horizontal="center" vertical="center"/>
    </xf>
    <xf numFmtId="49" fontId="113" fillId="71" borderId="0">
      <alignment horizontal="center" vertical="center"/>
    </xf>
    <xf numFmtId="49" fontId="113" fillId="71" borderId="0">
      <alignment horizontal="center" vertical="center"/>
    </xf>
    <xf numFmtId="49" fontId="113" fillId="71" borderId="0">
      <alignment horizontal="center" vertical="center"/>
    </xf>
    <xf numFmtId="49" fontId="113" fillId="71" borderId="0">
      <alignment horizontal="center" vertical="center"/>
    </xf>
    <xf numFmtId="49" fontId="113" fillId="71" borderId="0">
      <alignment horizontal="center" vertical="center"/>
    </xf>
    <xf numFmtId="49" fontId="113" fillId="71" borderId="0">
      <alignment horizontal="center" vertical="center"/>
    </xf>
    <xf numFmtId="49" fontId="113" fillId="71" borderId="0">
      <alignment horizontal="center" vertical="center"/>
    </xf>
    <xf numFmtId="49" fontId="16" fillId="0" borderId="0"/>
    <xf numFmtId="49" fontId="16" fillId="0" borderId="0"/>
    <xf numFmtId="49" fontId="16" fillId="0" borderId="0"/>
    <xf numFmtId="49" fontId="16" fillId="0" borderId="0"/>
    <xf numFmtId="49" fontId="16" fillId="0" borderId="0"/>
    <xf numFmtId="49" fontId="16" fillId="0" borderId="0"/>
    <xf numFmtId="0" fontId="114" fillId="72" borderId="0">
      <alignment horizontal="center" vertical="center"/>
    </xf>
    <xf numFmtId="49" fontId="16" fillId="72" borderId="0">
      <alignment horizontal="left" vertical="center"/>
    </xf>
    <xf numFmtId="49" fontId="114" fillId="72" borderId="0">
      <alignment horizontal="center" vertical="center"/>
    </xf>
    <xf numFmtId="0" fontId="114" fillId="73" borderId="0">
      <alignment horizontal="left"/>
    </xf>
    <xf numFmtId="49" fontId="16" fillId="0" borderId="0"/>
    <xf numFmtId="0" fontId="114" fillId="73" borderId="0">
      <alignment horizontal="left"/>
    </xf>
    <xf numFmtId="40" fontId="114" fillId="0" borderId="0">
      <alignment horizontal="right"/>
    </xf>
    <xf numFmtId="49" fontId="113" fillId="71" borderId="0"/>
    <xf numFmtId="49" fontId="113" fillId="71" borderId="0"/>
    <xf numFmtId="49" fontId="16" fillId="0" borderId="0"/>
    <xf numFmtId="0" fontId="116" fillId="74" borderId="0" applyFont="0" applyFill="0">
      <alignment horizontal="left" vertical="top" wrapText="1"/>
    </xf>
    <xf numFmtId="40" fontId="116" fillId="0" borderId="0"/>
    <xf numFmtId="40" fontId="116" fillId="0" borderId="0"/>
    <xf numFmtId="0" fontId="116" fillId="0" borderId="0">
      <alignment horizontal="left"/>
    </xf>
    <xf numFmtId="0" fontId="116" fillId="0" borderId="0">
      <alignment horizontal="center"/>
    </xf>
    <xf numFmtId="0" fontId="117" fillId="0" borderId="0">
      <alignment horizontal="center"/>
    </xf>
    <xf numFmtId="0" fontId="118" fillId="71" borderId="0">
      <alignment horizontal="left"/>
    </xf>
    <xf numFmtId="0" fontId="118" fillId="71" borderId="0">
      <alignment horizontal="left"/>
    </xf>
    <xf numFmtId="0" fontId="117" fillId="0" borderId="0">
      <alignment horizontal="center"/>
    </xf>
    <xf numFmtId="40" fontId="119" fillId="0" borderId="46"/>
    <xf numFmtId="40" fontId="119" fillId="0" borderId="46"/>
    <xf numFmtId="0" fontId="119" fillId="0" borderId="0"/>
    <xf numFmtId="0" fontId="119" fillId="0" borderId="0"/>
    <xf numFmtId="0" fontId="117" fillId="0" borderId="0">
      <alignment horizontal="center"/>
    </xf>
    <xf numFmtId="0" fontId="120" fillId="75" borderId="0">
      <alignment horizontal="left"/>
    </xf>
    <xf numFmtId="0" fontId="120" fillId="75" borderId="0">
      <alignment horizontal="left"/>
    </xf>
    <xf numFmtId="40" fontId="114" fillId="0" borderId="0">
      <alignment horizontal="right"/>
    </xf>
    <xf numFmtId="0" fontId="115" fillId="0" borderId="0">
      <alignment horizontal="left"/>
    </xf>
    <xf numFmtId="49" fontId="16" fillId="0" borderId="0"/>
    <xf numFmtId="0" fontId="115" fillId="0" borderId="0">
      <alignment horizontal="left"/>
    </xf>
    <xf numFmtId="169" fontId="114" fillId="0" borderId="0">
      <alignment horizontal="right"/>
    </xf>
    <xf numFmtId="49" fontId="114" fillId="0" borderId="0" applyBorder="0">
      <alignment horizontal="right"/>
    </xf>
    <xf numFmtId="0" fontId="16" fillId="0" borderId="0"/>
    <xf numFmtId="49" fontId="122" fillId="74" borderId="0">
      <alignment horizontal="left"/>
    </xf>
    <xf numFmtId="49" fontId="122" fillId="74" borderId="0">
      <alignment horizontal="left"/>
    </xf>
    <xf numFmtId="0" fontId="123" fillId="74" borderId="0">
      <alignment horizontal="left"/>
    </xf>
    <xf numFmtId="170" fontId="123" fillId="74" borderId="0">
      <alignment horizontal="left"/>
    </xf>
    <xf numFmtId="40" fontId="114" fillId="0" borderId="0">
      <alignment horizontal="right"/>
    </xf>
    <xf numFmtId="49" fontId="124" fillId="74" borderId="0">
      <alignment horizontal="left"/>
    </xf>
    <xf numFmtId="49" fontId="124" fillId="74" borderId="0">
      <alignment horizontal="left"/>
    </xf>
    <xf numFmtId="49" fontId="16" fillId="0" borderId="0"/>
    <xf numFmtId="40" fontId="114" fillId="0" borderId="44">
      <alignment horizontal="right"/>
    </xf>
    <xf numFmtId="49" fontId="114" fillId="0" borderId="0">
      <alignment horizontal="left"/>
    </xf>
    <xf numFmtId="49" fontId="16" fillId="0" borderId="0"/>
    <xf numFmtId="49" fontId="114" fillId="0" borderId="0">
      <alignment horizontal="left"/>
    </xf>
    <xf numFmtId="169" fontId="114" fillId="0" borderId="44">
      <alignment horizontal="right"/>
    </xf>
    <xf numFmtId="49" fontId="114" fillId="0" borderId="0">
      <alignment horizontal="right"/>
    </xf>
    <xf numFmtId="40" fontId="114" fillId="0" borderId="44">
      <alignment horizontal="right"/>
    </xf>
    <xf numFmtId="0" fontId="114" fillId="73" borderId="0">
      <alignment horizontal="left"/>
    </xf>
    <xf numFmtId="49" fontId="16" fillId="0" borderId="0"/>
    <xf numFmtId="0" fontId="114" fillId="73" borderId="0">
      <alignment horizontal="left"/>
    </xf>
    <xf numFmtId="169" fontId="114" fillId="0" borderId="44">
      <alignment horizontal="right"/>
    </xf>
    <xf numFmtId="49" fontId="114" fillId="0" borderId="0">
      <alignment horizontal="right"/>
    </xf>
    <xf numFmtId="0" fontId="119" fillId="0" borderId="0"/>
    <xf numFmtId="40" fontId="116" fillId="0" borderId="46"/>
    <xf numFmtId="40" fontId="116" fillId="0" borderId="46"/>
    <xf numFmtId="0" fontId="116" fillId="0" borderId="0"/>
    <xf numFmtId="0" fontId="116" fillId="0" borderId="0"/>
    <xf numFmtId="40" fontId="116" fillId="0" borderId="0"/>
    <xf numFmtId="171" fontId="116" fillId="0" borderId="0"/>
    <xf numFmtId="40" fontId="116" fillId="0" borderId="0"/>
    <xf numFmtId="0" fontId="116" fillId="0" borderId="0"/>
    <xf numFmtId="0" fontId="116" fillId="0" borderId="0"/>
    <xf numFmtId="40" fontId="114" fillId="0" borderId="46">
      <alignment horizontal="right"/>
    </xf>
    <xf numFmtId="49" fontId="114" fillId="0" borderId="0">
      <alignment horizontal="left"/>
    </xf>
    <xf numFmtId="49" fontId="16" fillId="0" borderId="0"/>
    <xf numFmtId="49" fontId="114" fillId="0" borderId="0">
      <alignment horizontal="left"/>
    </xf>
    <xf numFmtId="169" fontId="114" fillId="0" borderId="46">
      <alignment horizontal="right"/>
    </xf>
    <xf numFmtId="49" fontId="114" fillId="0" borderId="0">
      <alignment horizontal="right"/>
    </xf>
    <xf numFmtId="0" fontId="81" fillId="0" borderId="0"/>
    <xf numFmtId="0" fontId="84" fillId="0" borderId="0"/>
    <xf numFmtId="43" fontId="84"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42" borderId="37" applyNumberFormat="0" applyFont="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16"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27"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24"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27"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4"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4"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16"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16"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24" fillId="0" borderId="0"/>
    <xf numFmtId="0" fontId="81" fillId="0" borderId="0"/>
    <xf numFmtId="0" fontId="81" fillId="0" borderId="0"/>
    <xf numFmtId="44" fontId="81" fillId="0" borderId="0" applyFont="0" applyFill="0" applyBorder="0" applyAlignment="0" applyProtection="0"/>
    <xf numFmtId="0" fontId="81" fillId="0" borderId="0"/>
    <xf numFmtId="0" fontId="24"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16"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27"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16" fillId="0" borderId="0"/>
    <xf numFmtId="0" fontId="81" fillId="0" borderId="0"/>
    <xf numFmtId="0" fontId="81" fillId="0" borderId="0"/>
    <xf numFmtId="0" fontId="81" fillId="0" borderId="0"/>
    <xf numFmtId="43" fontId="81" fillId="0" borderId="0" applyFont="0" applyFill="0" applyBorder="0" applyAlignment="0" applyProtection="0"/>
    <xf numFmtId="0" fontId="24"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4"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4"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24"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24"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16"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27"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16"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0" fontId="81" fillId="0" borderId="0"/>
    <xf numFmtId="43" fontId="81" fillId="0" borderId="0" applyFont="0" applyFill="0" applyBorder="0" applyAlignment="0" applyProtection="0"/>
    <xf numFmtId="0" fontId="81" fillId="0" borderId="0"/>
    <xf numFmtId="0" fontId="16"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37"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24"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16"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4"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16"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16" fillId="0" borderId="0"/>
    <xf numFmtId="0" fontId="81" fillId="0" borderId="0"/>
    <xf numFmtId="0" fontId="81" fillId="0" borderId="0"/>
    <xf numFmtId="44" fontId="81" fillId="0" borderId="0" applyFont="0" applyFill="0" applyBorder="0" applyAlignment="0" applyProtection="0"/>
    <xf numFmtId="0" fontId="81" fillId="0" borderId="0"/>
    <xf numFmtId="0" fontId="27"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16" fillId="0" borderId="0"/>
    <xf numFmtId="0" fontId="81" fillId="0" borderId="0"/>
    <xf numFmtId="44" fontId="81" fillId="0" borderId="0" applyFont="0" applyFill="0" applyBorder="0" applyAlignment="0" applyProtection="0"/>
    <xf numFmtId="0" fontId="27"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24"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24"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43" fontId="1" fillId="0" borderId="0" applyFont="0" applyFill="0" applyBorder="0" applyAlignment="0" applyProtection="0"/>
    <xf numFmtId="0" fontId="81" fillId="0" borderId="0"/>
    <xf numFmtId="0" fontId="24"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16"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16" fillId="0" borderId="0"/>
    <xf numFmtId="0" fontId="81" fillId="0" borderId="0"/>
    <xf numFmtId="0" fontId="81" fillId="0" borderId="0"/>
    <xf numFmtId="0" fontId="16"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24"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24" fillId="0" borderId="0"/>
    <xf numFmtId="0" fontId="81" fillId="0" borderId="0"/>
    <xf numFmtId="0" fontId="81" fillId="0" borderId="0"/>
    <xf numFmtId="0" fontId="16"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16"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16" fillId="0" borderId="0"/>
    <xf numFmtId="0" fontId="81" fillId="0" borderId="0"/>
    <xf numFmtId="44" fontId="81" fillId="0" borderId="0" applyFont="0" applyFill="0" applyBorder="0" applyAlignment="0" applyProtection="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16"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27"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27" fillId="0" borderId="0"/>
    <xf numFmtId="0" fontId="81" fillId="0" borderId="0"/>
    <xf numFmtId="43" fontId="84"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27" fillId="0" borderId="0"/>
    <xf numFmtId="0" fontId="27"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27"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16"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16"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27"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16"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16"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27"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24"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6" fillId="0" borderId="0"/>
    <xf numFmtId="0" fontId="16" fillId="0" borderId="0"/>
    <xf numFmtId="43" fontId="81" fillId="0" borderId="0" applyFont="0" applyFill="0" applyBorder="0" applyAlignment="0" applyProtection="0"/>
    <xf numFmtId="0" fontId="81" fillId="0" borderId="0"/>
    <xf numFmtId="0" fontId="81" fillId="0" borderId="0"/>
    <xf numFmtId="0" fontId="24" fillId="0" borderId="0"/>
    <xf numFmtId="44" fontId="81" fillId="0" borderId="0" applyFont="0" applyFill="0" applyBorder="0" applyAlignment="0" applyProtection="0"/>
    <xf numFmtId="0" fontId="16" fillId="0" borderId="0"/>
    <xf numFmtId="44" fontId="81" fillId="0" borderId="0" applyFont="0" applyFill="0" applyBorder="0" applyAlignment="0" applyProtection="0"/>
    <xf numFmtId="0" fontId="27" fillId="0" borderId="0"/>
    <xf numFmtId="0" fontId="81" fillId="0" borderId="0"/>
    <xf numFmtId="0" fontId="81" fillId="0" borderId="0"/>
    <xf numFmtId="0" fontId="81" fillId="0" borderId="0"/>
    <xf numFmtId="0" fontId="81" fillId="0" borderId="0"/>
    <xf numFmtId="0" fontId="24"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27"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0" fontId="16" fillId="0" borderId="0"/>
    <xf numFmtId="0" fontId="16" fillId="0" borderId="0"/>
    <xf numFmtId="43" fontId="84"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16" fillId="0" borderId="0"/>
    <xf numFmtId="0" fontId="81" fillId="0" borderId="0"/>
    <xf numFmtId="43" fontId="1" fillId="0" borderId="0" applyFont="0" applyFill="0" applyBorder="0" applyAlignment="0" applyProtection="0"/>
    <xf numFmtId="0" fontId="81" fillId="0" borderId="0"/>
    <xf numFmtId="0" fontId="81" fillId="0" borderId="0"/>
    <xf numFmtId="0" fontId="16" fillId="0" borderId="0"/>
    <xf numFmtId="43" fontId="81" fillId="0" borderId="0" applyFont="0" applyFill="0" applyBorder="0" applyAlignment="0" applyProtection="0"/>
    <xf numFmtId="0" fontId="27" fillId="0" borderId="0"/>
    <xf numFmtId="0" fontId="24" fillId="0" borderId="0"/>
    <xf numFmtId="0" fontId="16" fillId="0" borderId="0"/>
    <xf numFmtId="0" fontId="16"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24"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24" fillId="0" borderId="0"/>
    <xf numFmtId="0" fontId="81" fillId="0" borderId="0"/>
    <xf numFmtId="0" fontId="16" fillId="0" borderId="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43" fontId="1" fillId="0" borderId="0" applyFont="0" applyFill="0" applyBorder="0" applyAlignment="0" applyProtection="0"/>
    <xf numFmtId="0" fontId="16" fillId="0" borderId="0"/>
    <xf numFmtId="43" fontId="81" fillId="0" borderId="0" applyFont="0" applyFill="0" applyBorder="0" applyAlignment="0" applyProtection="0"/>
    <xf numFmtId="0" fontId="24"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27" fillId="0" borderId="0"/>
    <xf numFmtId="0" fontId="16"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16" fillId="0" borderId="0"/>
    <xf numFmtId="43" fontId="81" fillId="0" borderId="0" applyFont="0" applyFill="0" applyBorder="0" applyAlignment="0" applyProtection="0"/>
    <xf numFmtId="0" fontId="81" fillId="0" borderId="0"/>
    <xf numFmtId="0" fontId="81" fillId="0" borderId="0"/>
    <xf numFmtId="0" fontId="24"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84"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24" fillId="0" borderId="0"/>
    <xf numFmtId="0" fontId="27" fillId="0" borderId="0"/>
    <xf numFmtId="43" fontId="81" fillId="0" borderId="0" applyFont="0" applyFill="0" applyBorder="0" applyAlignment="0" applyProtection="0"/>
    <xf numFmtId="0" fontId="24" fillId="0" borderId="0"/>
    <xf numFmtId="0" fontId="16"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16" fillId="0" borderId="0"/>
    <xf numFmtId="0" fontId="24" fillId="0" borderId="0"/>
    <xf numFmtId="0" fontId="81" fillId="0" borderId="0"/>
    <xf numFmtId="44"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27" fillId="0" borderId="0"/>
    <xf numFmtId="0" fontId="16"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24" fillId="0" borderId="0"/>
    <xf numFmtId="0" fontId="16" fillId="0" borderId="0"/>
    <xf numFmtId="0" fontId="81" fillId="0" borderId="0"/>
    <xf numFmtId="0" fontId="81" fillId="0" borderId="0"/>
    <xf numFmtId="0" fontId="81" fillId="0" borderId="0"/>
    <xf numFmtId="0" fontId="16" fillId="0" borderId="0"/>
    <xf numFmtId="43" fontId="1" fillId="0" borderId="0" applyFont="0" applyFill="0" applyBorder="0" applyAlignment="0" applyProtection="0"/>
    <xf numFmtId="43" fontId="1" fillId="0" borderId="0" applyFont="0" applyFill="0" applyBorder="0" applyAlignment="0" applyProtection="0"/>
    <xf numFmtId="0" fontId="24" fillId="0" borderId="0"/>
    <xf numFmtId="0" fontId="81" fillId="0" borderId="0"/>
    <xf numFmtId="0" fontId="81" fillId="0" borderId="0"/>
    <xf numFmtId="0" fontId="81" fillId="0" borderId="0"/>
    <xf numFmtId="0" fontId="81" fillId="0" borderId="0"/>
    <xf numFmtId="0" fontId="16" fillId="0" borderId="0"/>
    <xf numFmtId="44"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27"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16" fillId="0" borderId="0"/>
    <xf numFmtId="0" fontId="24" fillId="0" borderId="0"/>
    <xf numFmtId="0" fontId="81" fillId="0" borderId="0"/>
    <xf numFmtId="0" fontId="24" fillId="0" borderId="0"/>
    <xf numFmtId="0" fontId="16"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16" fillId="0" borderId="0"/>
    <xf numFmtId="0" fontId="24" fillId="0" borderId="0"/>
    <xf numFmtId="43" fontId="81" fillId="0" borderId="0" applyFont="0" applyFill="0" applyBorder="0" applyAlignment="0" applyProtection="0"/>
    <xf numFmtId="0" fontId="81" fillId="0" borderId="0"/>
    <xf numFmtId="0" fontId="81" fillId="0" borderId="0"/>
    <xf numFmtId="0" fontId="16" fillId="0" borderId="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9"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9"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24"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9" fontId="1" fillId="0" borderId="0" applyFont="0" applyFill="0" applyBorder="0" applyAlignment="0" applyProtection="0"/>
    <xf numFmtId="0" fontId="24"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16"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37"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16"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24"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27"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24" fillId="0" borderId="0"/>
    <xf numFmtId="43" fontId="81" fillId="0" borderId="0" applyFont="0" applyFill="0" applyBorder="0" applyAlignment="0" applyProtection="0"/>
    <xf numFmtId="0" fontId="16"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27"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4" fontId="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24"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43" fontId="84"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37"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37"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27"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9"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37"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24" fillId="0" borderId="0"/>
    <xf numFmtId="0" fontId="16" fillId="0" borderId="0"/>
    <xf numFmtId="0" fontId="16" fillId="0" borderId="0"/>
    <xf numFmtId="0" fontId="24" fillId="0" borderId="0"/>
    <xf numFmtId="0" fontId="16" fillId="0" borderId="0"/>
    <xf numFmtId="0" fontId="16" fillId="0" borderId="0"/>
    <xf numFmtId="0" fontId="27"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44" fontId="1" fillId="0" borderId="0" applyFont="0" applyFill="0" applyBorder="0" applyAlignment="0" applyProtection="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27"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27"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24"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27"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3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37"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37"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9"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2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37"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16"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9"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27"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1" fillId="0" borderId="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4" fontId="8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1" fillId="0" borderId="0" applyFont="0" applyFill="0" applyBorder="0" applyAlignment="0" applyProtection="0"/>
    <xf numFmtId="43" fontId="37"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24"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1" fillId="0" borderId="0"/>
    <xf numFmtId="43" fontId="8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43" fontId="37" fillId="0" borderId="0" applyFont="0" applyFill="0" applyBorder="0" applyAlignment="0" applyProtection="0"/>
    <xf numFmtId="44" fontId="8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4" fontId="1" fillId="0" borderId="0" applyFont="0" applyFill="0" applyBorder="0" applyAlignment="0" applyProtection="0"/>
    <xf numFmtId="43" fontId="1" fillId="0" borderId="0" applyFont="0" applyFill="0" applyBorder="0" applyAlignment="0" applyProtection="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81" fillId="0" borderId="0" applyFont="0" applyFill="0" applyBorder="0" applyAlignment="0" applyProtection="0"/>
    <xf numFmtId="0" fontId="81" fillId="0" borderId="0"/>
    <xf numFmtId="43" fontId="37"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0" fontId="81" fillId="0" borderId="0"/>
    <xf numFmtId="44"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3" fontId="1" fillId="0" borderId="0" applyFont="0" applyFill="0" applyBorder="0" applyAlignment="0" applyProtection="0"/>
    <xf numFmtId="0" fontId="81" fillId="0" borderId="0"/>
    <xf numFmtId="44" fontId="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4"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4" fillId="44" borderId="0" applyNumberFormat="0" applyBorder="0" applyAlignment="0" applyProtection="0"/>
    <xf numFmtId="0" fontId="84" fillId="48"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84" fillId="60" borderId="0" applyNumberFormat="0" applyBorder="0" applyAlignment="0" applyProtection="0"/>
    <xf numFmtId="0" fontId="84" fillId="64" borderId="0" applyNumberFormat="0" applyBorder="0" applyAlignment="0" applyProtection="0"/>
    <xf numFmtId="0" fontId="84" fillId="45" borderId="0" applyNumberFormat="0" applyBorder="0" applyAlignment="0" applyProtection="0"/>
    <xf numFmtId="0" fontId="84" fillId="49"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103" fillId="46" borderId="0" applyNumberFormat="0" applyBorder="0" applyAlignment="0" applyProtection="0"/>
    <xf numFmtId="0" fontId="125" fillId="46" borderId="0" applyNumberFormat="0" applyBorder="0" applyAlignment="0" applyProtection="0"/>
    <xf numFmtId="0" fontId="103" fillId="50" borderId="0" applyNumberFormat="0" applyBorder="0" applyAlignment="0" applyProtection="0"/>
    <xf numFmtId="0" fontId="125" fillId="50" borderId="0" applyNumberFormat="0" applyBorder="0" applyAlignment="0" applyProtection="0"/>
    <xf numFmtId="0" fontId="103" fillId="54" borderId="0" applyNumberFormat="0" applyBorder="0" applyAlignment="0" applyProtection="0"/>
    <xf numFmtId="0" fontId="125" fillId="54" borderId="0" applyNumberFormat="0" applyBorder="0" applyAlignment="0" applyProtection="0"/>
    <xf numFmtId="0" fontId="103" fillId="58" borderId="0" applyNumberFormat="0" applyBorder="0" applyAlignment="0" applyProtection="0"/>
    <xf numFmtId="0" fontId="125" fillId="58" borderId="0" applyNumberFormat="0" applyBorder="0" applyAlignment="0" applyProtection="0"/>
    <xf numFmtId="0" fontId="103" fillId="62" borderId="0" applyNumberFormat="0" applyBorder="0" applyAlignment="0" applyProtection="0"/>
    <xf numFmtId="0" fontId="125" fillId="62" borderId="0" applyNumberFormat="0" applyBorder="0" applyAlignment="0" applyProtection="0"/>
    <xf numFmtId="0" fontId="103" fillId="66" borderId="0" applyNumberFormat="0" applyBorder="0" applyAlignment="0" applyProtection="0"/>
    <xf numFmtId="0" fontId="125" fillId="66"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7" borderId="0" applyNumberFormat="0" applyBorder="0" applyAlignment="0" applyProtection="0"/>
    <xf numFmtId="0" fontId="125" fillId="47"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125" fillId="55" borderId="0" applyNumberFormat="0" applyBorder="0" applyAlignment="0" applyProtection="0"/>
    <xf numFmtId="0" fontId="125" fillId="55" borderId="0" applyNumberFormat="0" applyBorder="0" applyAlignment="0" applyProtection="0"/>
    <xf numFmtId="0" fontId="125" fillId="59" borderId="0" applyNumberFormat="0" applyBorder="0" applyAlignment="0" applyProtection="0"/>
    <xf numFmtId="0" fontId="125" fillId="59" borderId="0" applyNumberFormat="0" applyBorder="0" applyAlignment="0" applyProtection="0"/>
    <xf numFmtId="0" fontId="125" fillId="63" borderId="0" applyNumberFormat="0" applyBorder="0" applyAlignment="0" applyProtection="0"/>
    <xf numFmtId="0" fontId="125" fillId="63" borderId="0" applyNumberFormat="0" applyBorder="0" applyAlignment="0" applyProtection="0"/>
    <xf numFmtId="0" fontId="126" fillId="37" borderId="0" applyNumberFormat="0" applyBorder="0" applyAlignment="0" applyProtection="0"/>
    <xf numFmtId="0" fontId="127" fillId="40" borderId="33" applyNumberFormat="0" applyAlignment="0" applyProtection="0"/>
    <xf numFmtId="0" fontId="128" fillId="41" borderId="36"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84" fillId="0" borderId="0" applyFont="0" applyFill="0" applyBorder="0" applyAlignment="0" applyProtection="0"/>
    <xf numFmtId="0" fontId="129" fillId="0" borderId="0" applyNumberFormat="0" applyFill="0" applyBorder="0" applyAlignment="0" applyProtection="0"/>
    <xf numFmtId="0" fontId="130" fillId="36" borderId="0" applyNumberFormat="0" applyBorder="0" applyAlignment="0" applyProtection="0"/>
    <xf numFmtId="0" fontId="131" fillId="0" borderId="30" applyNumberFormat="0" applyFill="0" applyAlignment="0" applyProtection="0"/>
    <xf numFmtId="0" fontId="132" fillId="0" borderId="31"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133" fillId="0" borderId="32" applyNumberFormat="0" applyFill="0" applyAlignment="0" applyProtection="0"/>
    <xf numFmtId="0" fontId="133" fillId="0" borderId="0" applyNumberFormat="0" applyFill="0" applyBorder="0" applyAlignment="0" applyProtection="0"/>
    <xf numFmtId="0" fontId="134" fillId="39" borderId="33" applyNumberFormat="0" applyAlignment="0" applyProtection="0"/>
    <xf numFmtId="0" fontId="135" fillId="0" borderId="35" applyNumberFormat="0" applyFill="0" applyAlignment="0" applyProtection="0"/>
    <xf numFmtId="0" fontId="136" fillId="38" borderId="0" applyNumberFormat="0" applyBorder="0" applyAlignment="0" applyProtection="0"/>
    <xf numFmtId="0" fontId="10" fillId="0" borderId="0"/>
    <xf numFmtId="0" fontId="84" fillId="0" borderId="0"/>
    <xf numFmtId="0" fontId="84" fillId="0" borderId="0"/>
    <xf numFmtId="0" fontId="84" fillId="0" borderId="0"/>
    <xf numFmtId="0" fontId="84" fillId="0" borderId="0"/>
    <xf numFmtId="0" fontId="10" fillId="0" borderId="0"/>
    <xf numFmtId="0" fontId="10" fillId="0" borderId="0"/>
    <xf numFmtId="0" fontId="16" fillId="0" borderId="0"/>
    <xf numFmtId="0" fontId="24" fillId="0" borderId="0"/>
    <xf numFmtId="0" fontId="16" fillId="0" borderId="0"/>
    <xf numFmtId="0" fontId="84" fillId="0" borderId="0"/>
    <xf numFmtId="0" fontId="81" fillId="0" borderId="0"/>
    <xf numFmtId="0" fontId="16" fillId="0" borderId="0"/>
    <xf numFmtId="0" fontId="81" fillId="0" borderId="0"/>
    <xf numFmtId="0" fontId="16" fillId="0" borderId="0"/>
    <xf numFmtId="0" fontId="16" fillId="0" borderId="0"/>
    <xf numFmtId="0" fontId="16" fillId="0" borderId="0"/>
    <xf numFmtId="0" fontId="16" fillId="0" borderId="0"/>
    <xf numFmtId="0" fontId="16" fillId="0" borderId="0"/>
    <xf numFmtId="0" fontId="84" fillId="42" borderId="37" applyNumberFormat="0" applyFont="0" applyAlignment="0" applyProtection="0"/>
    <xf numFmtId="0" fontId="137" fillId="40" borderId="34" applyNumberFormat="0" applyAlignment="0" applyProtection="0"/>
    <xf numFmtId="9" fontId="10" fillId="0" borderId="0" applyFont="0" applyFill="0" applyBorder="0" applyAlignment="0" applyProtection="0"/>
    <xf numFmtId="0" fontId="138" fillId="0" borderId="0" applyNumberFormat="0" applyFill="0" applyBorder="0" applyAlignment="0" applyProtection="0"/>
    <xf numFmtId="0" fontId="139" fillId="0" borderId="38" applyNumberFormat="0" applyFill="0" applyAlignment="0" applyProtection="0"/>
    <xf numFmtId="0" fontId="140" fillId="0" borderId="0" applyNumberFormat="0" applyFill="0" applyBorder="0" applyAlignment="0" applyProtection="0"/>
    <xf numFmtId="0" fontId="143" fillId="0" borderId="0"/>
    <xf numFmtId="43" fontId="143" fillId="0" borderId="0" applyFont="0" applyFill="0" applyBorder="0" applyAlignment="0" applyProtection="0"/>
    <xf numFmtId="0" fontId="143"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10" fillId="0" borderId="0"/>
    <xf numFmtId="0" fontId="144" fillId="0" borderId="0" applyNumberFormat="0" applyFill="0" applyBorder="0" applyAlignment="0" applyProtection="0">
      <alignment vertical="top"/>
      <protection locked="0"/>
    </xf>
    <xf numFmtId="0" fontId="145" fillId="0" borderId="0" applyNumberFormat="0" applyFill="0" applyBorder="0" applyAlignment="0" applyProtection="0"/>
    <xf numFmtId="0" fontId="24" fillId="0" borderId="0"/>
    <xf numFmtId="0" fontId="24" fillId="0" borderId="0"/>
    <xf numFmtId="0" fontId="24" fillId="0" borderId="0"/>
    <xf numFmtId="0" fontId="16" fillId="0" borderId="0"/>
    <xf numFmtId="0" fontId="16" fillId="0" borderId="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27" fillId="0" borderId="0"/>
    <xf numFmtId="0" fontId="27" fillId="0" borderId="0"/>
    <xf numFmtId="0" fontId="81" fillId="0" borderId="0"/>
    <xf numFmtId="43" fontId="81" fillId="0" borderId="0" applyFont="0" applyFill="0" applyBorder="0" applyAlignment="0" applyProtection="0"/>
    <xf numFmtId="0" fontId="81" fillId="0" borderId="0"/>
    <xf numFmtId="0" fontId="16" fillId="0" borderId="0"/>
    <xf numFmtId="0" fontId="16" fillId="0" borderId="0"/>
    <xf numFmtId="0" fontId="24" fillId="0" borderId="0"/>
    <xf numFmtId="0" fontId="16" fillId="0" borderId="0"/>
    <xf numFmtId="0" fontId="16" fillId="0" borderId="0"/>
    <xf numFmtId="0" fontId="16" fillId="0" borderId="0"/>
    <xf numFmtId="0" fontId="16" fillId="0" borderId="0"/>
    <xf numFmtId="0" fontId="27" fillId="0" borderId="0"/>
    <xf numFmtId="0" fontId="16" fillId="0" borderId="0"/>
    <xf numFmtId="0" fontId="24" fillId="0" borderId="0"/>
    <xf numFmtId="43" fontId="10" fillId="0" borderId="0" applyFont="0" applyFill="0" applyBorder="0" applyAlignment="0" applyProtection="0"/>
    <xf numFmtId="43" fontId="1" fillId="0" borderId="0" applyFont="0" applyFill="0" applyBorder="0" applyAlignment="0" applyProtection="0"/>
    <xf numFmtId="0" fontId="84" fillId="0" borderId="0"/>
    <xf numFmtId="0" fontId="16" fillId="0" borderId="0"/>
    <xf numFmtId="0" fontId="16" fillId="0" borderId="0"/>
    <xf numFmtId="0" fontId="81" fillId="0" borderId="0"/>
    <xf numFmtId="0" fontId="16" fillId="0" borderId="0"/>
    <xf numFmtId="0" fontId="24" fillId="0" borderId="0"/>
    <xf numFmtId="0" fontId="27" fillId="0" borderId="0"/>
    <xf numFmtId="0" fontId="16" fillId="0" borderId="0"/>
    <xf numFmtId="0" fontId="16" fillId="0" borderId="0"/>
    <xf numFmtId="0" fontId="24" fillId="0" borderId="0"/>
    <xf numFmtId="0" fontId="143" fillId="0" borderId="0"/>
    <xf numFmtId="0" fontId="16" fillId="0" borderId="0"/>
    <xf numFmtId="0" fontId="146" fillId="0" borderId="0"/>
    <xf numFmtId="0" fontId="147" fillId="0" borderId="0"/>
    <xf numFmtId="0" fontId="148" fillId="0" borderId="0"/>
    <xf numFmtId="0" fontId="147" fillId="0" borderId="0"/>
    <xf numFmtId="0" fontId="147" fillId="0" borderId="0"/>
    <xf numFmtId="0" fontId="146" fillId="0" borderId="0"/>
    <xf numFmtId="0" fontId="148" fillId="0" borderId="0"/>
    <xf numFmtId="0" fontId="147" fillId="0" borderId="0"/>
    <xf numFmtId="0" fontId="147" fillId="0" borderId="0"/>
    <xf numFmtId="0" fontId="148" fillId="0" borderId="0"/>
    <xf numFmtId="0" fontId="146" fillId="0" borderId="0"/>
    <xf numFmtId="0" fontId="148" fillId="0" borderId="0"/>
    <xf numFmtId="0" fontId="147" fillId="0" borderId="0"/>
    <xf numFmtId="0" fontId="146" fillId="0" borderId="0"/>
    <xf numFmtId="0" fontId="147" fillId="0" borderId="0"/>
    <xf numFmtId="0" fontId="147" fillId="0" borderId="0"/>
    <xf numFmtId="0" fontId="146"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6" fillId="0" borderId="0"/>
    <xf numFmtId="0" fontId="147" fillId="0" borderId="0"/>
    <xf numFmtId="0" fontId="147" fillId="0" borderId="0"/>
    <xf numFmtId="0" fontId="147" fillId="0" borderId="0"/>
    <xf numFmtId="0" fontId="148" fillId="0" borderId="0"/>
    <xf numFmtId="0" fontId="146" fillId="0" borderId="0"/>
    <xf numFmtId="0" fontId="147" fillId="0" borderId="0"/>
    <xf numFmtId="0" fontId="148" fillId="0" borderId="0"/>
    <xf numFmtId="0" fontId="147" fillId="0" borderId="0"/>
    <xf numFmtId="0" fontId="147" fillId="0" borderId="0"/>
    <xf numFmtId="0" fontId="146" fillId="0" borderId="0"/>
    <xf numFmtId="0" fontId="147" fillId="0" borderId="0"/>
    <xf numFmtId="0" fontId="147" fillId="0" borderId="0"/>
    <xf numFmtId="0" fontId="148" fillId="0" borderId="0"/>
    <xf numFmtId="0" fontId="147" fillId="0" borderId="0"/>
    <xf numFmtId="0" fontId="147" fillId="0" borderId="0"/>
    <xf numFmtId="0" fontId="146" fillId="0" borderId="0"/>
    <xf numFmtId="0" fontId="147" fillId="0" borderId="0"/>
    <xf numFmtId="0" fontId="146" fillId="0" borderId="0"/>
    <xf numFmtId="0" fontId="147" fillId="0" borderId="0"/>
    <xf numFmtId="0" fontId="146" fillId="0" borderId="0"/>
    <xf numFmtId="0" fontId="146" fillId="0" borderId="0"/>
    <xf numFmtId="0" fontId="147" fillId="0" borderId="0"/>
    <xf numFmtId="0" fontId="149" fillId="0" borderId="0"/>
    <xf numFmtId="0" fontId="146" fillId="0" borderId="0"/>
    <xf numFmtId="0" fontId="146" fillId="0" borderId="0"/>
    <xf numFmtId="0" fontId="146" fillId="0" borderId="0"/>
    <xf numFmtId="0" fontId="147" fillId="0" borderId="0"/>
    <xf numFmtId="0" fontId="147" fillId="0" borderId="0"/>
    <xf numFmtId="0" fontId="147" fillId="0" borderId="0"/>
    <xf numFmtId="0" fontId="147" fillId="0" borderId="0"/>
    <xf numFmtId="0" fontId="148" fillId="0" borderId="0"/>
    <xf numFmtId="0" fontId="147" fillId="0" borderId="0"/>
    <xf numFmtId="0" fontId="147" fillId="0" borderId="0"/>
    <xf numFmtId="0" fontId="147" fillId="0" borderId="0"/>
    <xf numFmtId="0" fontId="147" fillId="0" borderId="0"/>
    <xf numFmtId="0" fontId="148" fillId="0" borderId="0"/>
    <xf numFmtId="0" fontId="146" fillId="0" borderId="0"/>
    <xf numFmtId="0" fontId="147" fillId="0" borderId="0"/>
    <xf numFmtId="0" fontId="148" fillId="0" borderId="0"/>
    <xf numFmtId="0" fontId="148" fillId="0" borderId="0"/>
    <xf numFmtId="0" fontId="147" fillId="0" borderId="0"/>
    <xf numFmtId="0" fontId="148" fillId="0" borderId="0"/>
    <xf numFmtId="0" fontId="147" fillId="0" borderId="0"/>
    <xf numFmtId="0" fontId="148" fillId="0" borderId="0"/>
    <xf numFmtId="0" fontId="146" fillId="0" borderId="0"/>
    <xf numFmtId="0" fontId="147" fillId="0" borderId="0"/>
    <xf numFmtId="0" fontId="147" fillId="0" borderId="0"/>
    <xf numFmtId="0" fontId="146" fillId="0" borderId="0"/>
    <xf numFmtId="0" fontId="147" fillId="0" borderId="0"/>
    <xf numFmtId="0" fontId="147" fillId="0" borderId="0"/>
    <xf numFmtId="0" fontId="147" fillId="0" borderId="0"/>
    <xf numFmtId="0" fontId="146" fillId="0" borderId="0"/>
    <xf numFmtId="0" fontId="147" fillId="0" borderId="0"/>
    <xf numFmtId="0" fontId="147" fillId="0" borderId="0"/>
    <xf numFmtId="0" fontId="147" fillId="0" borderId="0"/>
    <xf numFmtId="0" fontId="148" fillId="0" borderId="0"/>
    <xf numFmtId="0" fontId="147" fillId="0" borderId="0"/>
    <xf numFmtId="0" fontId="147" fillId="0" borderId="0"/>
    <xf numFmtId="0" fontId="147" fillId="0" borderId="0"/>
    <xf numFmtId="0" fontId="147" fillId="0" borderId="0"/>
    <xf numFmtId="0" fontId="148" fillId="0" borderId="0"/>
    <xf numFmtId="0" fontId="147" fillId="0" borderId="0"/>
    <xf numFmtId="0" fontId="146" fillId="0" borderId="0"/>
    <xf numFmtId="0" fontId="147" fillId="0" borderId="0"/>
    <xf numFmtId="0" fontId="146" fillId="0" borderId="0"/>
    <xf numFmtId="0" fontId="147" fillId="0" borderId="0"/>
    <xf numFmtId="0" fontId="147" fillId="0" borderId="0"/>
    <xf numFmtId="0" fontId="146" fillId="0" borderId="0"/>
    <xf numFmtId="0" fontId="147" fillId="0" borderId="0"/>
    <xf numFmtId="0" fontId="148" fillId="0" borderId="0"/>
    <xf numFmtId="0" fontId="147" fillId="0" borderId="0"/>
    <xf numFmtId="0" fontId="146" fillId="0" borderId="0"/>
    <xf numFmtId="0" fontId="146" fillId="0" borderId="0"/>
    <xf numFmtId="0" fontId="147" fillId="0" borderId="0"/>
    <xf numFmtId="0" fontId="146" fillId="0" borderId="0"/>
    <xf numFmtId="0" fontId="147" fillId="0" borderId="0"/>
    <xf numFmtId="0" fontId="147" fillId="0" borderId="0"/>
    <xf numFmtId="0" fontId="146" fillId="0" borderId="0"/>
    <xf numFmtId="0" fontId="147" fillId="0" borderId="0"/>
    <xf numFmtId="0" fontId="146" fillId="0" borderId="0"/>
    <xf numFmtId="0" fontId="147" fillId="0" borderId="0"/>
    <xf numFmtId="0" fontId="147" fillId="0" borderId="0"/>
    <xf numFmtId="0" fontId="147" fillId="0" borderId="0"/>
    <xf numFmtId="0" fontId="146" fillId="0" borderId="0"/>
    <xf numFmtId="0" fontId="146" fillId="0" borderId="0"/>
    <xf numFmtId="0" fontId="146" fillId="0" borderId="0"/>
    <xf numFmtId="0" fontId="146" fillId="0" borderId="0"/>
    <xf numFmtId="0" fontId="148" fillId="0" borderId="0"/>
    <xf numFmtId="0" fontId="147" fillId="0" borderId="0"/>
    <xf numFmtId="0" fontId="147" fillId="0" borderId="0"/>
    <xf numFmtId="0" fontId="146" fillId="0" borderId="0"/>
    <xf numFmtId="0" fontId="147" fillId="0" borderId="0"/>
    <xf numFmtId="0" fontId="146" fillId="0" borderId="0"/>
    <xf numFmtId="0" fontId="146" fillId="0" borderId="0"/>
    <xf numFmtId="0" fontId="147" fillId="0" borderId="0"/>
    <xf numFmtId="0" fontId="148" fillId="0" borderId="0"/>
    <xf numFmtId="0" fontId="146" fillId="0" borderId="0"/>
    <xf numFmtId="0" fontId="146" fillId="0" borderId="0"/>
    <xf numFmtId="0" fontId="147" fillId="0" borderId="0"/>
    <xf numFmtId="0" fontId="148" fillId="0" borderId="0"/>
    <xf numFmtId="0" fontId="148" fillId="0" borderId="0"/>
    <xf numFmtId="0" fontId="146" fillId="0" borderId="0"/>
    <xf numFmtId="0" fontId="148" fillId="0" borderId="0"/>
    <xf numFmtId="0" fontId="147" fillId="0" borderId="0"/>
    <xf numFmtId="0" fontId="147" fillId="0" borderId="0"/>
    <xf numFmtId="0" fontId="146" fillId="0" borderId="0"/>
    <xf numFmtId="0" fontId="147" fillId="0" borderId="0"/>
    <xf numFmtId="0" fontId="147" fillId="0" borderId="0"/>
    <xf numFmtId="0" fontId="147" fillId="0" borderId="0"/>
    <xf numFmtId="0" fontId="147" fillId="0" borderId="0"/>
    <xf numFmtId="0" fontId="146" fillId="0" borderId="0"/>
    <xf numFmtId="0" fontId="147" fillId="0" borderId="0"/>
    <xf numFmtId="0" fontId="147" fillId="0" borderId="0"/>
    <xf numFmtId="0" fontId="147" fillId="0" borderId="0"/>
    <xf numFmtId="0" fontId="146" fillId="0" borderId="0"/>
    <xf numFmtId="0" fontId="146" fillId="0" borderId="0"/>
    <xf numFmtId="0" fontId="147" fillId="5" borderId="7" applyNumberFormat="0" applyFont="0" applyAlignment="0" applyProtection="0"/>
    <xf numFmtId="0" fontId="146" fillId="0" borderId="0"/>
    <xf numFmtId="0" fontId="147" fillId="0" borderId="0"/>
    <xf numFmtId="0" fontId="146" fillId="0" borderId="0"/>
    <xf numFmtId="0" fontId="147" fillId="0" borderId="0"/>
    <xf numFmtId="0" fontId="147" fillId="0" borderId="0"/>
    <xf numFmtId="0" fontId="146" fillId="0" borderId="0"/>
    <xf numFmtId="0" fontId="146" fillId="0" borderId="0"/>
    <xf numFmtId="0" fontId="147" fillId="0" borderId="0"/>
    <xf numFmtId="0" fontId="146" fillId="0" borderId="0"/>
    <xf numFmtId="0" fontId="147" fillId="0" borderId="0"/>
    <xf numFmtId="0" fontId="147" fillId="0" borderId="0"/>
    <xf numFmtId="0" fontId="147" fillId="0" borderId="0"/>
    <xf numFmtId="0" fontId="146" fillId="0" borderId="0"/>
    <xf numFmtId="0" fontId="147" fillId="0" borderId="0"/>
    <xf numFmtId="0" fontId="147" fillId="0" borderId="0"/>
    <xf numFmtId="0" fontId="146" fillId="0" borderId="0"/>
    <xf numFmtId="0" fontId="147" fillId="0" borderId="0"/>
    <xf numFmtId="0" fontId="146" fillId="0" borderId="0"/>
    <xf numFmtId="0" fontId="147" fillId="0" borderId="0"/>
    <xf numFmtId="0" fontId="147" fillId="0" borderId="0"/>
    <xf numFmtId="0" fontId="146" fillId="0" borderId="0"/>
    <xf numFmtId="0" fontId="146" fillId="0" borderId="0"/>
    <xf numFmtId="0" fontId="147" fillId="0" borderId="0"/>
    <xf numFmtId="0" fontId="147" fillId="0" borderId="0"/>
    <xf numFmtId="0" fontId="148" fillId="0" borderId="0"/>
    <xf numFmtId="0" fontId="148" fillId="0" borderId="0"/>
    <xf numFmtId="0" fontId="147" fillId="0" borderId="0"/>
    <xf numFmtId="0" fontId="146" fillId="0" borderId="0"/>
    <xf numFmtId="0" fontId="147" fillId="0" borderId="0"/>
    <xf numFmtId="0" fontId="147" fillId="0" borderId="0"/>
    <xf numFmtId="0" fontId="146" fillId="0" borderId="0"/>
    <xf numFmtId="0" fontId="146" fillId="0" borderId="0"/>
    <xf numFmtId="0" fontId="147" fillId="0" borderId="0"/>
    <xf numFmtId="0" fontId="147" fillId="0" borderId="0"/>
    <xf numFmtId="0" fontId="147" fillId="0" borderId="0"/>
    <xf numFmtId="0" fontId="148" fillId="0" borderId="0"/>
    <xf numFmtId="0" fontId="148" fillId="0" borderId="0"/>
    <xf numFmtId="43" fontId="84"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16" fillId="0" borderId="0"/>
    <xf numFmtId="0" fontId="143" fillId="0" borderId="0"/>
    <xf numFmtId="0" fontId="24" fillId="0" borderId="0"/>
    <xf numFmtId="0" fontId="24"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0" fontId="27"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4" fontId="84" fillId="0" borderId="0" applyFont="0" applyFill="0" applyBorder="0" applyAlignment="0" applyProtection="0"/>
    <xf numFmtId="0" fontId="27" fillId="0" borderId="0"/>
    <xf numFmtId="43" fontId="84" fillId="0" borderId="0" applyFont="0" applyFill="0" applyBorder="0" applyAlignment="0" applyProtection="0"/>
    <xf numFmtId="9" fontId="81" fillId="0" borderId="0" applyFont="0" applyFill="0" applyBorder="0" applyAlignment="0" applyProtection="0"/>
  </cellStyleXfs>
  <cellXfs count="513">
    <xf numFmtId="0" fontId="0" fillId="0" borderId="0" xfId="0"/>
    <xf numFmtId="0" fontId="0" fillId="0" borderId="0" xfId="0" applyProtection="1"/>
    <xf numFmtId="0" fontId="0" fillId="0" borderId="0" xfId="0" applyAlignment="1" applyProtection="1">
      <alignment wrapText="1"/>
    </xf>
    <xf numFmtId="0" fontId="0" fillId="0" borderId="0" xfId="0" applyFill="1" applyProtection="1"/>
    <xf numFmtId="0" fontId="47" fillId="20" borderId="10" xfId="0" applyFont="1" applyFill="1" applyBorder="1" applyAlignment="1" applyProtection="1">
      <alignment horizontal="center" wrapText="1"/>
    </xf>
    <xf numFmtId="41" fontId="48" fillId="0" borderId="0" xfId="0" applyNumberFormat="1" applyFont="1" applyFill="1" applyAlignment="1" applyProtection="1">
      <alignment wrapText="1"/>
    </xf>
    <xf numFmtId="41" fontId="49" fillId="0" borderId="0" xfId="0" applyNumberFormat="1" applyFont="1" applyFill="1" applyAlignment="1" applyProtection="1">
      <alignment wrapText="1"/>
    </xf>
    <xf numFmtId="41" fontId="48" fillId="0" borderId="0" xfId="0" applyNumberFormat="1" applyFont="1" applyAlignment="1" applyProtection="1">
      <alignment wrapText="1"/>
    </xf>
    <xf numFmtId="41" fontId="48" fillId="20" borderId="11" xfId="0" applyNumberFormat="1" applyFont="1" applyFill="1" applyBorder="1" applyAlignment="1" applyProtection="1">
      <alignment wrapText="1"/>
    </xf>
    <xf numFmtId="41" fontId="48" fillId="20" borderId="12" xfId="0" applyNumberFormat="1" applyFont="1" applyFill="1" applyBorder="1" applyAlignment="1" applyProtection="1">
      <alignment wrapText="1"/>
    </xf>
    <xf numFmtId="164" fontId="47" fillId="20" borderId="12" xfId="439" applyNumberFormat="1" applyFont="1" applyFill="1" applyBorder="1" applyAlignment="1" applyProtection="1">
      <alignment horizontal="center" wrapText="1"/>
    </xf>
    <xf numFmtId="0" fontId="0" fillId="20" borderId="0" xfId="0" applyFill="1" applyAlignment="1" applyProtection="1">
      <alignment wrapText="1"/>
    </xf>
    <xf numFmtId="0" fontId="0" fillId="0" borderId="0" xfId="0" applyAlignment="1" applyProtection="1">
      <alignment wrapText="1"/>
      <protection locked="0"/>
    </xf>
    <xf numFmtId="0" fontId="50" fillId="0" borderId="0" xfId="0" applyFont="1" applyProtection="1"/>
    <xf numFmtId="0" fontId="45" fillId="0" borderId="0" xfId="0" applyFont="1" applyFill="1" applyBorder="1" applyAlignment="1" applyProtection="1">
      <alignment horizontal="center"/>
    </xf>
    <xf numFmtId="0" fontId="0" fillId="0" borderId="0" xfId="0" applyFill="1" applyAlignment="1" applyProtection="1">
      <alignment wrapText="1"/>
      <protection locked="0"/>
    </xf>
    <xf numFmtId="0" fontId="51" fillId="20" borderId="10" xfId="0" applyFont="1" applyFill="1" applyBorder="1" applyAlignment="1" applyProtection="1">
      <alignment horizontal="center" vertical="center" wrapText="1"/>
    </xf>
    <xf numFmtId="0" fontId="51" fillId="0" borderId="0" xfId="0" applyFont="1" applyAlignment="1" applyProtection="1">
      <alignment horizontal="center" vertical="center"/>
    </xf>
    <xf numFmtId="0" fontId="51" fillId="20"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52" fillId="20" borderId="0" xfId="0" applyFont="1" applyFill="1" applyBorder="1" applyProtection="1"/>
    <xf numFmtId="0" fontId="51" fillId="20" borderId="14"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0" fillId="0" borderId="0" xfId="0" applyAlignment="1" applyProtection="1">
      <alignment vertical="center"/>
      <protection locked="0"/>
    </xf>
    <xf numFmtId="0" fontId="0" fillId="0" borderId="0" xfId="0" applyProtection="1">
      <protection locked="0"/>
    </xf>
    <xf numFmtId="0" fontId="55" fillId="21" borderId="10" xfId="0" applyFont="1" applyFill="1" applyBorder="1" applyAlignment="1" applyProtection="1">
      <alignment horizontal="center" wrapText="1"/>
    </xf>
    <xf numFmtId="0" fontId="48" fillId="0" borderId="0" xfId="0" applyFont="1" applyAlignment="1" applyProtection="1">
      <alignment horizontal="left" wrapText="1"/>
    </xf>
    <xf numFmtId="0" fontId="48" fillId="0" borderId="0" xfId="0" applyFont="1" applyAlignment="1" applyProtection="1">
      <alignment horizontal="left" vertical="center" wrapText="1"/>
    </xf>
    <xf numFmtId="0" fontId="46" fillId="0" borderId="0" xfId="0" applyFont="1" applyAlignment="1" applyProtection="1">
      <alignment horizontal="center"/>
    </xf>
    <xf numFmtId="0" fontId="0" fillId="0" borderId="0" xfId="0" applyFill="1" applyBorder="1" applyProtection="1"/>
    <xf numFmtId="0" fontId="0" fillId="0" borderId="0" xfId="0" applyBorder="1" applyProtection="1"/>
    <xf numFmtId="0" fontId="58" fillId="23" borderId="0" xfId="0" applyFont="1" applyFill="1" applyAlignment="1" applyProtection="1">
      <alignment horizontal="center" wrapText="1"/>
    </xf>
    <xf numFmtId="0" fontId="59" fillId="20" borderId="10" xfId="0" applyFont="1" applyFill="1" applyBorder="1" applyAlignment="1" applyProtection="1">
      <alignment horizontal="center" wrapText="1"/>
    </xf>
    <xf numFmtId="0" fontId="59" fillId="20" borderId="0" xfId="0" applyFont="1" applyFill="1" applyBorder="1" applyAlignment="1" applyProtection="1">
      <alignment horizontal="center" wrapText="1"/>
    </xf>
    <xf numFmtId="0" fontId="60" fillId="0" borderId="0" xfId="0" applyFont="1" applyAlignment="1" applyProtection="1">
      <alignment horizontal="center" vertical="center" wrapText="1"/>
    </xf>
    <xf numFmtId="0" fontId="26" fillId="0" borderId="0" xfId="0" applyFont="1" applyFill="1" applyAlignment="1" applyProtection="1">
      <alignment horizontal="center" vertical="center" wrapText="1"/>
    </xf>
    <xf numFmtId="0" fontId="0" fillId="0" borderId="0" xfId="0" applyProtection="1"/>
    <xf numFmtId="0" fontId="61" fillId="20" borderId="0" xfId="0" applyFont="1" applyFill="1" applyBorder="1" applyAlignment="1" applyProtection="1">
      <alignment horizontal="center"/>
    </xf>
    <xf numFmtId="0" fontId="51" fillId="20" borderId="15" xfId="0" applyFont="1" applyFill="1" applyBorder="1" applyAlignment="1" applyProtection="1">
      <alignment horizontal="left" vertical="center"/>
    </xf>
    <xf numFmtId="0" fontId="51" fillId="20" borderId="0" xfId="0" applyFont="1" applyFill="1" applyBorder="1" applyAlignment="1" applyProtection="1">
      <alignment horizontal="left" vertical="center"/>
    </xf>
    <xf numFmtId="0" fontId="7" fillId="24" borderId="0" xfId="0" applyFont="1" applyFill="1" applyAlignment="1" applyProtection="1">
      <alignment horizontal="left" vertical="center"/>
    </xf>
    <xf numFmtId="0" fontId="0" fillId="24" borderId="0" xfId="0" applyNumberFormat="1" applyFill="1" applyAlignment="1" applyProtection="1">
      <alignment wrapText="1"/>
    </xf>
    <xf numFmtId="41" fontId="48" fillId="24" borderId="0" xfId="439" applyNumberFormat="1" applyFont="1" applyFill="1" applyAlignment="1" applyProtection="1">
      <alignment wrapText="1"/>
    </xf>
    <xf numFmtId="0" fontId="31" fillId="24" borderId="0" xfId="0" applyFont="1" applyFill="1" applyAlignment="1" applyProtection="1">
      <alignment horizontal="left" vertical="center"/>
    </xf>
    <xf numFmtId="0" fontId="46" fillId="24" borderId="0" xfId="0" applyNumberFormat="1" applyFont="1" applyFill="1" applyAlignment="1" applyProtection="1">
      <alignment vertical="center" wrapText="1"/>
    </xf>
    <xf numFmtId="41" fontId="55" fillId="24" borderId="0" xfId="439" applyNumberFormat="1" applyFont="1" applyFill="1" applyAlignment="1" applyProtection="1">
      <alignment wrapText="1"/>
    </xf>
    <xf numFmtId="0" fontId="33" fillId="0" borderId="0" xfId="0" applyFont="1" applyFill="1" applyAlignment="1" applyProtection="1">
      <alignment horizontal="center" vertical="center" wrapText="1"/>
    </xf>
    <xf numFmtId="0" fontId="5" fillId="0" borderId="0" xfId="0" applyFont="1" applyFill="1" applyAlignment="1" applyProtection="1">
      <alignment vertical="center" wrapText="1"/>
      <protection hidden="1"/>
    </xf>
    <xf numFmtId="0" fontId="53" fillId="24" borderId="0" xfId="0" applyFont="1" applyFill="1" applyAlignment="1" applyProtection="1">
      <alignment vertical="center"/>
    </xf>
    <xf numFmtId="0" fontId="51" fillId="24" borderId="0" xfId="0" applyFont="1" applyFill="1" applyAlignment="1" applyProtection="1">
      <alignment vertical="center"/>
    </xf>
    <xf numFmtId="164" fontId="43" fillId="24" borderId="0" xfId="439" applyNumberFormat="1" applyFont="1" applyFill="1" applyAlignment="1" applyProtection="1">
      <alignment vertical="center"/>
    </xf>
    <xf numFmtId="0" fontId="0" fillId="24" borderId="0" xfId="0" applyNumberFormat="1" applyFill="1" applyAlignment="1" applyProtection="1">
      <alignment vertical="center" wrapText="1"/>
    </xf>
    <xf numFmtId="0" fontId="62" fillId="0" borderId="0" xfId="0" applyFont="1" applyAlignment="1" applyProtection="1">
      <alignment horizontal="center" vertical="center" wrapText="1"/>
    </xf>
    <xf numFmtId="0" fontId="51" fillId="24" borderId="0" xfId="0" applyFont="1" applyFill="1" applyAlignment="1" applyProtection="1">
      <alignment horizontal="left" vertical="center"/>
    </xf>
    <xf numFmtId="0" fontId="53" fillId="24" borderId="0" xfId="0" applyFont="1" applyFill="1" applyAlignment="1" applyProtection="1">
      <alignment horizontal="left" vertical="center"/>
    </xf>
    <xf numFmtId="0" fontId="63" fillId="0" borderId="0" xfId="0" applyNumberFormat="1" applyFont="1" applyFill="1" applyAlignment="1" applyProtection="1">
      <alignment vertical="center" wrapText="1"/>
    </xf>
    <xf numFmtId="0" fontId="52" fillId="20" borderId="15"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164" fontId="0" fillId="0" borderId="0" xfId="0" applyNumberFormat="1" applyFill="1" applyAlignment="1" applyProtection="1">
      <alignment wrapText="1"/>
      <protection locked="0"/>
    </xf>
    <xf numFmtId="0" fontId="0" fillId="0" borderId="16" xfId="0" applyFont="1" applyFill="1" applyBorder="1" applyAlignment="1" applyProtection="1">
      <alignment vertical="center" wrapText="1"/>
    </xf>
    <xf numFmtId="0" fontId="0" fillId="22" borderId="0" xfId="0" applyFill="1" applyBorder="1" applyAlignment="1" applyProtection="1">
      <alignment vertical="center"/>
    </xf>
    <xf numFmtId="0" fontId="0" fillId="22" borderId="0" xfId="0" applyFill="1" applyBorder="1" applyProtection="1"/>
    <xf numFmtId="0" fontId="46" fillId="0" borderId="17" xfId="0" applyNumberFormat="1" applyFont="1" applyFill="1" applyBorder="1" applyAlignment="1" applyProtection="1">
      <alignment horizontal="center" vertical="center"/>
    </xf>
    <xf numFmtId="0" fontId="64" fillId="21" borderId="18" xfId="0" applyFont="1" applyFill="1" applyBorder="1" applyAlignment="1" applyProtection="1">
      <alignment horizontal="center" vertical="center" wrapText="1"/>
    </xf>
    <xf numFmtId="164" fontId="65" fillId="0" borderId="20" xfId="439" applyNumberFormat="1" applyFont="1" applyFill="1" applyBorder="1" applyAlignment="1" applyProtection="1">
      <alignment horizontal="center" vertical="center" wrapText="1"/>
    </xf>
    <xf numFmtId="3" fontId="5" fillId="0" borderId="16" xfId="1851" applyFont="1" applyFill="1" applyBorder="1" applyAlignment="1" applyProtection="1">
      <alignment vertical="center" wrapText="1"/>
    </xf>
    <xf numFmtId="164" fontId="65" fillId="0" borderId="16" xfId="439" applyNumberFormat="1" applyFont="1" applyFill="1" applyBorder="1" applyAlignment="1" applyProtection="1">
      <alignment horizontal="center" vertical="center" wrapText="1"/>
    </xf>
    <xf numFmtId="164" fontId="65" fillId="25" borderId="16" xfId="439" applyNumberFormat="1" applyFont="1" applyFill="1" applyBorder="1" applyAlignment="1" applyProtection="1">
      <alignment horizontal="center" vertical="center" wrapText="1"/>
      <protection locked="0"/>
    </xf>
    <xf numFmtId="0" fontId="59" fillId="20" borderId="10" xfId="0" applyFont="1" applyFill="1" applyBorder="1" applyAlignment="1" applyProtection="1">
      <alignment horizontal="center" vertical="center" wrapText="1"/>
    </xf>
    <xf numFmtId="0" fontId="58" fillId="23" borderId="0" xfId="0" applyFont="1" applyFill="1" applyAlignment="1" applyProtection="1">
      <alignment horizontal="center" vertical="center"/>
    </xf>
    <xf numFmtId="0" fontId="0" fillId="0" borderId="16" xfId="0" applyNumberFormat="1" applyFill="1" applyBorder="1" applyAlignment="1" applyProtection="1">
      <alignment horizontal="left" vertical="center" wrapText="1"/>
    </xf>
    <xf numFmtId="0" fontId="0" fillId="0" borderId="0" xfId="0" applyProtection="1"/>
    <xf numFmtId="0" fontId="0" fillId="0" borderId="0" xfId="0" applyAlignment="1" applyProtection="1">
      <alignment vertical="center" wrapText="1"/>
    </xf>
    <xf numFmtId="0" fontId="0" fillId="0" borderId="0" xfId="0" applyAlignment="1" applyProtection="1">
      <alignment horizontal="center" vertical="center"/>
    </xf>
    <xf numFmtId="0" fontId="0" fillId="0" borderId="0" xfId="0" applyNumberFormat="1" applyFill="1" applyAlignment="1" applyProtection="1">
      <alignment horizontal="left" vertical="center" wrapText="1"/>
    </xf>
    <xf numFmtId="0" fontId="65" fillId="0" borderId="0" xfId="0" applyFont="1" applyProtection="1"/>
    <xf numFmtId="0" fontId="66" fillId="20" borderId="10" xfId="0" applyFont="1" applyFill="1" applyBorder="1" applyAlignment="1" applyProtection="1">
      <alignment horizontal="center" vertical="center" wrapText="1"/>
    </xf>
    <xf numFmtId="0" fontId="66" fillId="20" borderId="0" xfId="0" applyFont="1" applyFill="1" applyBorder="1" applyAlignment="1" applyProtection="1">
      <alignment horizontal="center" vertical="center" wrapText="1"/>
    </xf>
    <xf numFmtId="0" fontId="65" fillId="0" borderId="16" xfId="0" applyNumberFormat="1" applyFont="1" applyFill="1" applyBorder="1" applyAlignment="1" applyProtection="1">
      <alignment horizontal="left" vertical="center" wrapText="1"/>
    </xf>
    <xf numFmtId="0" fontId="66" fillId="0" borderId="0" xfId="0" applyFont="1" applyAlignment="1" applyProtection="1">
      <alignment horizontal="center" vertical="center"/>
    </xf>
    <xf numFmtId="49" fontId="46" fillId="0" borderId="0" xfId="0" applyNumberFormat="1" applyFont="1" applyFill="1" applyAlignment="1" applyProtection="1">
      <alignment horizontal="center" vertical="center"/>
    </xf>
    <xf numFmtId="0" fontId="0" fillId="0" borderId="0" xfId="0" applyFont="1" applyFill="1" applyAlignment="1" applyProtection="1">
      <alignment vertical="center" wrapText="1"/>
    </xf>
    <xf numFmtId="0" fontId="0" fillId="0" borderId="16" xfId="0" applyNumberFormat="1" applyFill="1" applyBorder="1" applyAlignment="1" applyProtection="1">
      <alignment horizontal="left" vertical="center" wrapText="1"/>
    </xf>
    <xf numFmtId="0" fontId="59" fillId="20" borderId="22" xfId="0" applyFont="1" applyFill="1" applyBorder="1" applyAlignment="1" applyProtection="1">
      <alignment horizontal="center" wrapText="1"/>
    </xf>
    <xf numFmtId="0" fontId="47" fillId="0" borderId="0" xfId="0" applyFont="1" applyFill="1" applyBorder="1" applyAlignment="1" applyProtection="1">
      <alignment horizontal="center"/>
    </xf>
    <xf numFmtId="164" fontId="58" fillId="23" borderId="0" xfId="439" applyNumberFormat="1" applyFont="1" applyFill="1" applyAlignment="1" applyProtection="1">
      <alignment horizontal="center"/>
    </xf>
    <xf numFmtId="164" fontId="43" fillId="0" borderId="19" xfId="439" applyNumberFormat="1" applyFont="1" applyFill="1" applyBorder="1" applyAlignment="1" applyProtection="1">
      <alignment vertical="center"/>
    </xf>
    <xf numFmtId="164" fontId="43" fillId="0" borderId="0" xfId="439" applyNumberFormat="1" applyFont="1" applyAlignment="1" applyProtection="1">
      <alignment vertical="center"/>
    </xf>
    <xf numFmtId="164" fontId="64" fillId="21" borderId="10" xfId="439" applyNumberFormat="1" applyFont="1" applyFill="1" applyBorder="1" applyAlignment="1" applyProtection="1">
      <alignment horizontal="center" wrapText="1"/>
    </xf>
    <xf numFmtId="164" fontId="43" fillId="0" borderId="20" xfId="439" applyNumberFormat="1" applyFont="1" applyBorder="1" applyAlignment="1" applyProtection="1">
      <alignment vertical="center"/>
    </xf>
    <xf numFmtId="164" fontId="43" fillId="0" borderId="0" xfId="439" applyNumberFormat="1" applyFont="1" applyProtection="1"/>
    <xf numFmtId="39" fontId="0" fillId="0" borderId="0" xfId="0" applyNumberFormat="1" applyProtection="1"/>
    <xf numFmtId="39" fontId="46" fillId="0" borderId="0" xfId="0" applyNumberFormat="1" applyFont="1" applyAlignment="1" applyProtection="1">
      <alignment horizontal="center"/>
    </xf>
    <xf numFmtId="39" fontId="65" fillId="0" borderId="19" xfId="439" applyNumberFormat="1" applyFont="1" applyFill="1" applyBorder="1" applyAlignment="1" applyProtection="1">
      <alignment horizontal="center" vertical="center" wrapText="1"/>
    </xf>
    <xf numFmtId="39" fontId="0" fillId="0" borderId="0" xfId="0" applyNumberFormat="1" applyAlignment="1" applyProtection="1">
      <alignment vertical="center"/>
    </xf>
    <xf numFmtId="39" fontId="0" fillId="0" borderId="0" xfId="0" applyNumberFormat="1" applyFill="1" applyBorder="1" applyAlignment="1" applyProtection="1">
      <alignment horizontal="left" vertical="center" wrapText="1"/>
    </xf>
    <xf numFmtId="0" fontId="46" fillId="0" borderId="0" xfId="0" applyFont="1" applyAlignment="1" applyProtection="1">
      <alignment horizontal="left" vertical="center" wrapText="1"/>
    </xf>
    <xf numFmtId="0" fontId="47" fillId="0" borderId="0" xfId="0" applyFont="1" applyFill="1" applyAlignment="1" applyProtection="1">
      <alignment vertical="center" wrapText="1"/>
    </xf>
    <xf numFmtId="0" fontId="67" fillId="0" borderId="0" xfId="0" applyFont="1" applyProtection="1"/>
    <xf numFmtId="39" fontId="59" fillId="26" borderId="0" xfId="0" applyNumberFormat="1" applyFont="1" applyFill="1" applyBorder="1" applyAlignment="1" applyProtection="1">
      <alignment horizontal="center" wrapText="1"/>
    </xf>
    <xf numFmtId="0" fontId="64" fillId="0" borderId="0" xfId="0" applyFont="1" applyAlignment="1" applyProtection="1">
      <alignment horizontal="center" vertical="center" wrapText="1"/>
    </xf>
    <xf numFmtId="0" fontId="67" fillId="0" borderId="0" xfId="0" applyFont="1" applyAlignment="1" applyProtection="1">
      <alignment horizontal="center" vertical="center"/>
    </xf>
    <xf numFmtId="0" fontId="0" fillId="0" borderId="0" xfId="0" applyProtection="1"/>
    <xf numFmtId="38" fontId="0" fillId="0" borderId="0" xfId="0" applyNumberFormat="1" applyProtection="1"/>
    <xf numFmtId="0" fontId="0" fillId="0" borderId="0" xfId="0" applyAlignment="1" applyProtection="1">
      <alignment horizontal="center" vertical="center"/>
    </xf>
    <xf numFmtId="0" fontId="0" fillId="24" borderId="0" xfId="0" applyFill="1" applyAlignment="1" applyProtection="1">
      <alignment vertical="center"/>
    </xf>
    <xf numFmtId="0" fontId="61" fillId="20" borderId="10" xfId="0" applyFont="1" applyFill="1" applyBorder="1" applyAlignment="1" applyProtection="1">
      <alignment horizontal="center" wrapText="1"/>
    </xf>
    <xf numFmtId="166" fontId="52" fillId="20" borderId="15" xfId="0" applyNumberFormat="1" applyFont="1" applyFill="1" applyBorder="1" applyProtection="1"/>
    <xf numFmtId="38" fontId="68" fillId="0" borderId="0" xfId="439" applyNumberFormat="1" applyFont="1" applyFill="1" applyAlignment="1" applyProtection="1">
      <alignment horizontal="center" vertical="center" wrapText="1"/>
    </xf>
    <xf numFmtId="0" fontId="69" fillId="0" borderId="0" xfId="0" applyFont="1" applyFill="1" applyAlignment="1" applyProtection="1">
      <alignment horizontal="right"/>
    </xf>
    <xf numFmtId="1" fontId="84" fillId="0" borderId="0" xfId="965" applyNumberFormat="1" applyFill="1" applyAlignment="1">
      <alignment wrapText="1"/>
    </xf>
    <xf numFmtId="0" fontId="0" fillId="0" borderId="0" xfId="0" applyProtection="1"/>
    <xf numFmtId="41" fontId="48" fillId="0" borderId="0" xfId="439"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xf numFmtId="0" fontId="0" fillId="0" borderId="0" xfId="0" applyProtection="1"/>
    <xf numFmtId="0" fontId="60" fillId="0" borderId="0" xfId="0" applyFont="1" applyFill="1" applyAlignment="1" applyProtection="1">
      <alignment horizontal="center" vertical="center" wrapText="1"/>
    </xf>
    <xf numFmtId="0" fontId="70" fillId="0" borderId="0" xfId="0" applyNumberFormat="1" applyFont="1" applyFill="1" applyAlignment="1" applyProtection="1">
      <alignment vertical="center" wrapText="1"/>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0" borderId="0" xfId="0" applyAlignment="1" applyProtection="1">
      <alignment horizontal="center" vertical="center"/>
    </xf>
    <xf numFmtId="0" fontId="0" fillId="0" borderId="0" xfId="0" applyProtection="1"/>
    <xf numFmtId="0" fontId="0" fillId="22" borderId="0" xfId="0" applyFill="1" applyBorder="1" applyAlignment="1" applyProtection="1">
      <alignment vertical="center"/>
    </xf>
    <xf numFmtId="0" fontId="0" fillId="0" borderId="16" xfId="0" applyFont="1" applyFill="1" applyBorder="1" applyAlignment="1" applyProtection="1">
      <alignment vertical="center" wrapText="1"/>
    </xf>
    <xf numFmtId="0" fontId="0" fillId="0" borderId="16" xfId="0" applyNumberFormat="1" applyFill="1" applyBorder="1" applyAlignment="1" applyProtection="1">
      <alignment horizontal="left" vertical="center" wrapText="1"/>
    </xf>
    <xf numFmtId="0" fontId="0" fillId="0" borderId="0" xfId="0" applyProtection="1"/>
    <xf numFmtId="0" fontId="0" fillId="22" borderId="0" xfId="0" applyFill="1" applyBorder="1" applyAlignment="1" applyProtection="1">
      <alignment vertical="center"/>
    </xf>
    <xf numFmtId="0" fontId="0" fillId="0" borderId="16" xfId="0" applyNumberFormat="1" applyFill="1" applyBorder="1" applyAlignment="1" applyProtection="1">
      <alignment horizontal="left" vertical="center" wrapText="1"/>
    </xf>
    <xf numFmtId="0" fontId="0" fillId="0" borderId="0" xfId="0" applyAlignment="1" applyProtection="1">
      <alignment horizontal="center" vertical="center"/>
    </xf>
    <xf numFmtId="164" fontId="65" fillId="22" borderId="16" xfId="439" applyNumberFormat="1" applyFont="1" applyFill="1" applyBorder="1" applyAlignment="1" applyProtection="1">
      <alignment horizontal="center" vertical="center" wrapText="1"/>
    </xf>
    <xf numFmtId="0" fontId="0" fillId="0" borderId="0" xfId="0" applyFill="1"/>
    <xf numFmtId="164" fontId="46" fillId="22" borderId="0" xfId="439" applyNumberFormat="1" applyFont="1" applyFill="1" applyAlignment="1" applyProtection="1">
      <alignment horizontal="center" vertical="center" wrapText="1"/>
    </xf>
    <xf numFmtId="0" fontId="0" fillId="0" borderId="0" xfId="0" applyFont="1" applyFill="1" applyBorder="1" applyAlignment="1">
      <alignment wrapText="1"/>
    </xf>
    <xf numFmtId="3" fontId="48" fillId="0" borderId="0" xfId="0" applyNumberFormat="1" applyFont="1" applyFill="1" applyAlignment="1">
      <alignment horizontal="center" vertical="center" wrapText="1"/>
    </xf>
    <xf numFmtId="0" fontId="50" fillId="0" borderId="0" xfId="0" applyFont="1" applyFill="1" applyProtection="1"/>
    <xf numFmtId="0" fontId="0" fillId="0" borderId="0" xfId="0" applyFont="1" applyFill="1" applyAlignment="1">
      <alignment wrapText="1"/>
    </xf>
    <xf numFmtId="0" fontId="0" fillId="0" borderId="24" xfId="0" applyFont="1" applyFill="1" applyBorder="1" applyAlignment="1">
      <alignment wrapText="1"/>
    </xf>
    <xf numFmtId="0" fontId="48" fillId="0" borderId="0" xfId="0" applyFont="1" applyFill="1" applyAlignment="1">
      <alignment horizontal="center" vertical="center" wrapText="1"/>
    </xf>
    <xf numFmtId="166" fontId="48" fillId="0" borderId="0" xfId="0" applyNumberFormat="1" applyFont="1" applyFill="1" applyAlignment="1">
      <alignment horizontal="center" vertical="center" wrapText="1"/>
    </xf>
    <xf numFmtId="41" fontId="55" fillId="25" borderId="0" xfId="439" applyNumberFormat="1" applyFont="1" applyFill="1" applyBorder="1" applyAlignment="1" applyProtection="1">
      <alignment horizontal="center" vertical="center" wrapText="1"/>
      <protection locked="0"/>
    </xf>
    <xf numFmtId="37" fontId="46" fillId="0" borderId="19" xfId="439" applyNumberFormat="1" applyFont="1" applyFill="1" applyBorder="1" applyAlignment="1" applyProtection="1">
      <alignment horizontal="center" vertical="center" wrapText="1"/>
    </xf>
    <xf numFmtId="0" fontId="46" fillId="0" borderId="16" xfId="0" applyNumberFormat="1" applyFont="1" applyBorder="1" applyAlignment="1" applyProtection="1">
      <alignment horizontal="center" vertical="center"/>
    </xf>
    <xf numFmtId="0" fontId="0" fillId="0" borderId="0" xfId="0" applyNumberFormat="1" applyFont="1" applyFill="1" applyAlignment="1" applyProtection="1">
      <alignment vertical="center" wrapText="1"/>
    </xf>
    <xf numFmtId="37" fontId="43" fillId="0" borderId="0" xfId="439" applyNumberFormat="1" applyFont="1" applyAlignment="1" applyProtection="1">
      <alignment vertical="center"/>
    </xf>
    <xf numFmtId="1" fontId="46" fillId="25" borderId="0" xfId="439" applyNumberFormat="1" applyFont="1" applyFill="1" applyAlignment="1" applyProtection="1">
      <alignment horizontal="center" vertical="center"/>
      <protection locked="0"/>
    </xf>
    <xf numFmtId="0" fontId="0" fillId="0" borderId="0" xfId="0"/>
    <xf numFmtId="0" fontId="0" fillId="25" borderId="0" xfId="0" applyFill="1" applyProtection="1"/>
    <xf numFmtId="0" fontId="0" fillId="0" borderId="0" xfId="0" applyProtection="1"/>
    <xf numFmtId="0" fontId="0" fillId="0" borderId="0" xfId="0" applyProtection="1"/>
    <xf numFmtId="0" fontId="0" fillId="22" borderId="0" xfId="0" applyFill="1" applyBorder="1" applyAlignment="1" applyProtection="1">
      <alignment vertical="center"/>
    </xf>
    <xf numFmtId="167" fontId="46" fillId="25" borderId="0" xfId="439" applyNumberFormat="1" applyFont="1" applyFill="1" applyAlignment="1" applyProtection="1">
      <alignment horizontal="center" vertical="center"/>
      <protection locked="0"/>
    </xf>
    <xf numFmtId="0" fontId="46" fillId="0" borderId="0" xfId="0" applyNumberFormat="1" applyFont="1" applyFill="1" applyBorder="1" applyAlignment="1" applyProtection="1">
      <alignment horizontal="center" vertical="center"/>
    </xf>
    <xf numFmtId="0" fontId="0" fillId="0" borderId="16" xfId="0" applyFont="1" applyFill="1" applyBorder="1" applyAlignment="1" applyProtection="1">
      <alignment vertical="center" wrapText="1"/>
    </xf>
    <xf numFmtId="0" fontId="0" fillId="0" borderId="0" xfId="0" applyFont="1" applyFill="1" applyBorder="1" applyAlignment="1"/>
    <xf numFmtId="164" fontId="0" fillId="0" borderId="0" xfId="0" applyNumberFormat="1" applyProtection="1"/>
    <xf numFmtId="167" fontId="0" fillId="0" borderId="0" xfId="0" applyNumberFormat="1" applyAlignment="1" applyProtection="1">
      <alignment vertical="center" wrapText="1"/>
      <protection locked="0"/>
    </xf>
    <xf numFmtId="0" fontId="62" fillId="0" borderId="0" xfId="0" applyFont="1" applyFill="1" applyAlignment="1" applyProtection="1">
      <alignment horizontal="center" vertical="center" wrapText="1"/>
    </xf>
    <xf numFmtId="0" fontId="0" fillId="0" borderId="0" xfId="0" applyFont="1" applyFill="1" applyAlignment="1">
      <alignment wrapText="1"/>
    </xf>
    <xf numFmtId="0" fontId="0" fillId="22" borderId="0" xfId="0" applyFill="1" applyBorder="1" applyAlignment="1" applyProtection="1">
      <alignment vertical="center"/>
    </xf>
    <xf numFmtId="0" fontId="0" fillId="0" borderId="0" xfId="0" applyNumberFormat="1" applyFont="1" applyFill="1" applyAlignment="1" applyProtection="1">
      <alignment horizontal="center" vertical="center"/>
    </xf>
    <xf numFmtId="0" fontId="0" fillId="0" borderId="0" xfId="0" applyProtection="1"/>
    <xf numFmtId="0" fontId="0"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0" fillId="0" borderId="0" xfId="0" applyNumberFormat="1" applyFill="1" applyAlignment="1" applyProtection="1">
      <alignment wrapText="1"/>
      <protection locked="0"/>
    </xf>
    <xf numFmtId="0" fontId="52" fillId="24" borderId="0" xfId="0" applyNumberFormat="1" applyFont="1" applyFill="1" applyAlignment="1" applyProtection="1">
      <alignment vertical="center" wrapText="1"/>
    </xf>
    <xf numFmtId="0" fontId="0" fillId="0" borderId="0" xfId="0" applyProtection="1"/>
    <xf numFmtId="0" fontId="0" fillId="0" borderId="0" xfId="0" applyFill="1" applyProtection="1"/>
    <xf numFmtId="38" fontId="0" fillId="0" borderId="0" xfId="0" applyNumberFormat="1" applyProtection="1"/>
    <xf numFmtId="0" fontId="0" fillId="0" borderId="0" xfId="0" applyNumberFormat="1" applyFont="1" applyFill="1" applyAlignment="1" applyProtection="1">
      <alignment horizontal="center" vertical="center"/>
    </xf>
    <xf numFmtId="164" fontId="0" fillId="0" borderId="0" xfId="0" applyNumberFormat="1" applyFill="1" applyAlignment="1" applyProtection="1">
      <alignment wrapText="1"/>
      <protection locked="0"/>
    </xf>
    <xf numFmtId="38" fontId="0" fillId="0" borderId="0" xfId="0" applyNumberFormat="1" applyFill="1" applyAlignment="1" applyProtection="1">
      <alignment wrapText="1"/>
      <protection locked="0"/>
    </xf>
    <xf numFmtId="0" fontId="0" fillId="0" borderId="24" xfId="0" applyFont="1" applyFill="1" applyBorder="1" applyAlignment="1">
      <alignment wrapText="1"/>
    </xf>
    <xf numFmtId="0" fontId="0" fillId="0" borderId="16" xfId="0" applyNumberFormat="1" applyFill="1" applyBorder="1" applyAlignment="1" applyProtection="1">
      <alignment horizontal="left" vertical="center" wrapText="1"/>
    </xf>
    <xf numFmtId="0" fontId="0" fillId="0" borderId="0" xfId="0" applyAlignment="1" applyProtection="1">
      <alignment horizontal="center" vertical="center"/>
    </xf>
    <xf numFmtId="0" fontId="0" fillId="0" borderId="0" xfId="0" applyFill="1" applyProtection="1"/>
    <xf numFmtId="0" fontId="6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0" xfId="0" applyProtection="1"/>
    <xf numFmtId="0" fontId="65" fillId="0" borderId="0" xfId="0" applyNumberFormat="1" applyFont="1" applyFill="1" applyBorder="1" applyAlignment="1" applyProtection="1">
      <alignment horizontal="left" vertical="center" wrapText="1"/>
    </xf>
    <xf numFmtId="164" fontId="65" fillId="0" borderId="0" xfId="439" applyNumberFormat="1" applyFont="1" applyFill="1" applyBorder="1" applyAlignment="1" applyProtection="1">
      <alignment horizontal="center" vertical="center" wrapText="1"/>
    </xf>
    <xf numFmtId="37" fontId="3" fillId="0" borderId="19" xfId="439" applyNumberFormat="1" applyFont="1" applyFill="1" applyBorder="1" applyAlignment="1" applyProtection="1">
      <alignment horizontal="center" vertical="center" wrapText="1"/>
    </xf>
    <xf numFmtId="0" fontId="0" fillId="0" borderId="0" xfId="0" applyNumberFormat="1" applyFont="1" applyFill="1" applyAlignment="1" applyProtection="1">
      <alignment horizontal="center" vertical="center"/>
    </xf>
    <xf numFmtId="0" fontId="0" fillId="0" borderId="0" xfId="0" applyProtection="1"/>
    <xf numFmtId="0" fontId="0" fillId="0" borderId="0" xfId="0" applyAlignment="1" applyProtection="1">
      <alignment horizontal="center" vertical="center"/>
    </xf>
    <xf numFmtId="0" fontId="0" fillId="0" borderId="0" xfId="0" applyProtection="1"/>
    <xf numFmtId="164" fontId="0" fillId="0" borderId="0" xfId="0" applyNumberFormat="1" applyFill="1" applyAlignment="1" applyProtection="1">
      <alignment wrapText="1"/>
      <protection locked="0"/>
    </xf>
    <xf numFmtId="0" fontId="0" fillId="0" borderId="0" xfId="0" applyAlignment="1" applyProtection="1">
      <alignment horizontal="center" vertical="center"/>
    </xf>
    <xf numFmtId="0" fontId="72" fillId="0" borderId="0" xfId="0" applyNumberFormat="1" applyFont="1" applyFill="1" applyAlignment="1" applyProtection="1">
      <alignment vertical="center" wrapText="1"/>
    </xf>
    <xf numFmtId="0" fontId="0" fillId="0" borderId="0" xfId="0" applyNumberFormat="1" applyFill="1" applyAlignment="1" applyProtection="1">
      <alignment vertical="center" wrapText="1"/>
    </xf>
    <xf numFmtId="0" fontId="77" fillId="0" borderId="0" xfId="0" applyFont="1" applyFill="1" applyAlignment="1" applyProtection="1">
      <alignment horizontal="center" vertical="center" wrapText="1"/>
    </xf>
    <xf numFmtId="0" fontId="0" fillId="0" borderId="0" xfId="0" applyNumberFormat="1" applyFill="1" applyAlignment="1" applyProtection="1">
      <alignment vertical="center" wrapText="1"/>
    </xf>
    <xf numFmtId="0" fontId="78" fillId="0" borderId="0" xfId="0" applyFont="1" applyFill="1" applyAlignment="1" applyProtection="1">
      <alignment horizontal="center" vertical="center" wrapText="1"/>
    </xf>
    <xf numFmtId="38" fontId="0" fillId="0" borderId="0" xfId="0" applyNumberFormat="1" applyProtection="1"/>
    <xf numFmtId="0" fontId="0" fillId="0" borderId="0" xfId="0" applyNumberFormat="1" applyFont="1" applyFill="1" applyAlignment="1" applyProtection="1">
      <alignment horizontal="center" vertical="center"/>
    </xf>
    <xf numFmtId="0" fontId="51" fillId="0" borderId="0" xfId="0" applyFont="1" applyFill="1" applyAlignment="1" applyProtection="1">
      <alignment horizontal="left" vertical="center"/>
    </xf>
    <xf numFmtId="0" fontId="63" fillId="0" borderId="0" xfId="0" applyFont="1" applyFill="1" applyAlignment="1" applyProtection="1">
      <alignment vertical="center" wrapText="1"/>
    </xf>
    <xf numFmtId="41" fontId="48" fillId="0" borderId="0" xfId="439" applyNumberFormat="1" applyFont="1" applyFill="1" applyAlignment="1" applyProtection="1">
      <alignment vertical="center" wrapText="1"/>
    </xf>
    <xf numFmtId="164" fontId="65" fillId="0" borderId="21" xfId="439" applyNumberFormat="1" applyFont="1" applyFill="1" applyBorder="1" applyAlignment="1" applyProtection="1">
      <alignment horizontal="center" vertical="center" wrapText="1"/>
    </xf>
    <xf numFmtId="37" fontId="46" fillId="0" borderId="23" xfId="439" applyNumberFormat="1" applyFont="1" applyFill="1" applyBorder="1" applyAlignment="1" applyProtection="1">
      <alignment horizontal="center" vertical="center" wrapText="1"/>
    </xf>
    <xf numFmtId="164" fontId="65" fillId="0" borderId="25" xfId="439" applyNumberFormat="1" applyFont="1" applyFill="1" applyBorder="1" applyAlignment="1" applyProtection="1">
      <alignment horizontal="center" vertical="center" wrapText="1"/>
    </xf>
    <xf numFmtId="164" fontId="65" fillId="25" borderId="26" xfId="439" applyNumberFormat="1" applyFont="1" applyFill="1" applyBorder="1" applyAlignment="1" applyProtection="1">
      <alignment horizontal="center" vertical="center" wrapText="1"/>
      <protection locked="0"/>
    </xf>
    <xf numFmtId="0" fontId="0" fillId="22" borderId="15" xfId="0" applyFill="1" applyBorder="1" applyAlignment="1" applyProtection="1">
      <alignment vertical="center"/>
    </xf>
    <xf numFmtId="164" fontId="43" fillId="29" borderId="20" xfId="439" applyNumberFormat="1" applyFont="1" applyFill="1" applyBorder="1" applyAlignment="1" applyProtection="1">
      <alignment vertical="center"/>
    </xf>
    <xf numFmtId="39" fontId="80" fillId="30" borderId="20" xfId="439" applyNumberFormat="1" applyFont="1" applyFill="1" applyBorder="1" applyAlignment="1" applyProtection="1">
      <alignment horizontal="center" vertical="center" wrapText="1"/>
    </xf>
    <xf numFmtId="164" fontId="65" fillId="25" borderId="0" xfId="439"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xf>
    <xf numFmtId="0" fontId="0" fillId="0" borderId="28" xfId="0" applyNumberFormat="1" applyFill="1" applyBorder="1" applyAlignment="1" applyProtection="1">
      <alignment horizontal="left" vertical="center" wrapText="1"/>
    </xf>
    <xf numFmtId="37" fontId="46" fillId="0" borderId="0" xfId="439" applyNumberFormat="1" applyFont="1" applyFill="1" applyBorder="1" applyAlignment="1" applyProtection="1">
      <alignment horizontal="center" vertical="center" wrapText="1"/>
    </xf>
    <xf numFmtId="164" fontId="43" fillId="0" borderId="28" xfId="439" applyNumberFormat="1" applyFont="1" applyFill="1" applyBorder="1" applyAlignment="1" applyProtection="1">
      <alignment vertical="center"/>
    </xf>
    <xf numFmtId="0" fontId="0" fillId="0" borderId="21" xfId="0" applyFont="1" applyFill="1" applyBorder="1" applyAlignment="1" applyProtection="1">
      <alignment vertical="center" wrapText="1"/>
    </xf>
    <xf numFmtId="0" fontId="0" fillId="0" borderId="0" xfId="0" applyFill="1" applyBorder="1" applyAlignment="1">
      <alignment vertical="center" wrapText="1"/>
    </xf>
    <xf numFmtId="0" fontId="0" fillId="0" borderId="0" xfId="0" applyAlignment="1">
      <alignment wrapText="1"/>
    </xf>
    <xf numFmtId="1" fontId="0" fillId="30" borderId="0" xfId="0" applyNumberFormat="1" applyFill="1" applyProtection="1"/>
    <xf numFmtId="0" fontId="0" fillId="30" borderId="0" xfId="0" applyNumberFormat="1" applyFont="1" applyFill="1" applyBorder="1" applyAlignment="1">
      <alignment horizontal="right"/>
    </xf>
    <xf numFmtId="0" fontId="0" fillId="30" borderId="0" xfId="0" applyNumberFormat="1" applyFont="1" applyFill="1" applyAlignment="1">
      <alignment horizontal="right"/>
    </xf>
    <xf numFmtId="1" fontId="0" fillId="30" borderId="0" xfId="0" applyNumberFormat="1" applyFont="1" applyFill="1"/>
    <xf numFmtId="0" fontId="0" fillId="0" borderId="0" xfId="0"/>
    <xf numFmtId="0" fontId="0" fillId="0" borderId="0" xfId="0" applyFont="1" applyFill="1" applyBorder="1" applyAlignment="1">
      <alignment wrapText="1"/>
    </xf>
    <xf numFmtId="0" fontId="0" fillId="0" borderId="0" xfId="0" applyFill="1"/>
    <xf numFmtId="0" fontId="0" fillId="0" borderId="0" xfId="0"/>
    <xf numFmtId="0" fontId="0" fillId="29" borderId="16" xfId="0" applyNumberFormat="1" applyFont="1" applyFill="1" applyBorder="1" applyAlignment="1" applyProtection="1">
      <alignment horizontal="left" vertical="center" wrapText="1"/>
    </xf>
    <xf numFmtId="164" fontId="0" fillId="0" borderId="0" xfId="439" applyNumberFormat="1" applyFont="1" applyAlignment="1">
      <alignment wrapText="1"/>
    </xf>
    <xf numFmtId="164" fontId="0" fillId="31" borderId="0" xfId="439" applyNumberFormat="1" applyFont="1" applyFill="1" applyAlignment="1">
      <alignment wrapText="1"/>
    </xf>
    <xf numFmtId="164" fontId="0" fillId="32" borderId="0" xfId="439" applyNumberFormat="1" applyFont="1" applyFill="1" applyAlignment="1">
      <alignment wrapText="1"/>
    </xf>
    <xf numFmtId="164" fontId="88" fillId="0" borderId="0" xfId="439" applyNumberFormat="1" applyFont="1" applyAlignment="1">
      <alignment horizontal="center" vertical="center" wrapText="1"/>
    </xf>
    <xf numFmtId="164" fontId="0" fillId="30" borderId="0" xfId="439" applyNumberFormat="1" applyFont="1" applyFill="1" applyAlignment="1">
      <alignment wrapText="1"/>
    </xf>
    <xf numFmtId="164" fontId="88" fillId="32" borderId="0" xfId="439" applyNumberFormat="1" applyFont="1" applyFill="1" applyAlignment="1">
      <alignment horizontal="center" vertical="center" wrapText="1"/>
    </xf>
    <xf numFmtId="164" fontId="88" fillId="0" borderId="0" xfId="439" applyNumberFormat="1" applyFont="1" applyFill="1" applyAlignment="1">
      <alignment horizontal="center" vertical="center" wrapText="1"/>
    </xf>
    <xf numFmtId="164" fontId="0" fillId="0" borderId="0" xfId="439" applyNumberFormat="1" applyFont="1"/>
    <xf numFmtId="164" fontId="0" fillId="30" borderId="0" xfId="439" applyNumberFormat="1" applyFont="1" applyFill="1"/>
    <xf numFmtId="164" fontId="0" fillId="0" borderId="0" xfId="439" applyNumberFormat="1" applyFont="1" applyFill="1"/>
    <xf numFmtId="164" fontId="87" fillId="0" borderId="0" xfId="439" applyNumberFormat="1" applyFont="1" applyFill="1"/>
    <xf numFmtId="164" fontId="87" fillId="0" borderId="0" xfId="439" applyNumberFormat="1" applyFont="1"/>
    <xf numFmtId="164" fontId="87" fillId="33" borderId="0" xfId="439" applyNumberFormat="1" applyFont="1" applyFill="1"/>
    <xf numFmtId="0" fontId="0" fillId="29" borderId="0" xfId="0" applyFill="1"/>
    <xf numFmtId="164" fontId="0" fillId="29" borderId="0" xfId="439" applyNumberFormat="1" applyFont="1" applyFill="1"/>
    <xf numFmtId="0" fontId="0" fillId="0" borderId="16" xfId="0" applyNumberFormat="1" applyFont="1" applyFill="1" applyBorder="1" applyAlignment="1" applyProtection="1">
      <alignment horizontal="left" vertical="center" wrapText="1"/>
    </xf>
    <xf numFmtId="164" fontId="43" fillId="29" borderId="20" xfId="439" applyNumberFormat="1" applyFont="1" applyFill="1" applyBorder="1" applyAlignment="1" applyProtection="1">
      <alignment vertical="center" wrapText="1"/>
    </xf>
    <xf numFmtId="0" fontId="46" fillId="29" borderId="0" xfId="0" applyNumberFormat="1" applyFont="1" applyFill="1" applyBorder="1" applyAlignment="1" applyProtection="1">
      <alignment horizontal="center" vertical="center"/>
    </xf>
    <xf numFmtId="164" fontId="43" fillId="34" borderId="0" xfId="439" applyNumberFormat="1" applyFont="1" applyFill="1" applyProtection="1"/>
    <xf numFmtId="0" fontId="42" fillId="20" borderId="10" xfId="0" applyFont="1" applyFill="1" applyBorder="1" applyAlignment="1" applyProtection="1">
      <alignment horizontal="center" vertical="center" wrapText="1"/>
    </xf>
    <xf numFmtId="1" fontId="0" fillId="35" borderId="0" xfId="0" applyNumberFormat="1" applyFont="1" applyFill="1"/>
    <xf numFmtId="164" fontId="0" fillId="32" borderId="0" xfId="439" applyNumberFormat="1" applyFont="1" applyFill="1"/>
    <xf numFmtId="0" fontId="0" fillId="0" borderId="10" xfId="0" applyBorder="1" applyAlignment="1">
      <alignment horizontal="center"/>
    </xf>
    <xf numFmtId="0" fontId="89" fillId="0" borderId="10" xfId="0" applyFont="1" applyBorder="1" applyAlignment="1">
      <alignment horizontal="center"/>
    </xf>
    <xf numFmtId="0" fontId="0" fillId="0" borderId="10" xfId="0" applyFont="1" applyFill="1" applyBorder="1" applyAlignment="1">
      <alignment wrapText="1"/>
    </xf>
    <xf numFmtId="0" fontId="0" fillId="0" borderId="10" xfId="0" applyBorder="1" applyAlignment="1">
      <alignment wrapText="1"/>
    </xf>
    <xf numFmtId="0" fontId="0" fillId="0" borderId="10" xfId="0" applyFill="1" applyBorder="1" applyAlignment="1" applyProtection="1">
      <alignment wrapText="1"/>
    </xf>
    <xf numFmtId="0" fontId="0" fillId="0" borderId="0" xfId="0" applyBorder="1" applyAlignment="1">
      <alignment wrapText="1"/>
    </xf>
    <xf numFmtId="38" fontId="0" fillId="0" borderId="0" xfId="0" applyNumberFormat="1" applyProtection="1">
      <protection locked="0"/>
    </xf>
    <xf numFmtId="0" fontId="0" fillId="0" borderId="0" xfId="0" applyFill="1" applyProtection="1">
      <protection locked="0"/>
    </xf>
    <xf numFmtId="38" fontId="0" fillId="0" borderId="0" xfId="0" applyNumberFormat="1" applyFill="1" applyProtection="1">
      <protection locked="0"/>
    </xf>
    <xf numFmtId="41" fontId="49" fillId="0" borderId="0" xfId="0" applyNumberFormat="1" applyFont="1" applyFill="1" applyAlignment="1" applyProtection="1">
      <alignment wrapText="1"/>
      <protection locked="0"/>
    </xf>
    <xf numFmtId="0" fontId="42" fillId="20" borderId="0" xfId="0" applyFont="1" applyFill="1" applyBorder="1" applyAlignment="1" applyProtection="1">
      <alignment horizontal="center" vertical="center" wrapText="1"/>
    </xf>
    <xf numFmtId="0" fontId="59" fillId="20" borderId="0" xfId="0" applyFont="1" applyFill="1" applyBorder="1" applyAlignment="1" applyProtection="1">
      <alignment horizontal="center" vertical="center" wrapText="1"/>
    </xf>
    <xf numFmtId="0" fontId="0" fillId="0" borderId="0" xfId="0" applyFill="1" applyAlignment="1">
      <alignment horizontal="right"/>
    </xf>
    <xf numFmtId="49" fontId="0" fillId="0" borderId="41" xfId="0" applyNumberFormat="1" applyFont="1" applyFill="1" applyBorder="1" applyAlignment="1">
      <alignment horizontal="right"/>
    </xf>
    <xf numFmtId="49" fontId="0" fillId="0" borderId="0" xfId="0" applyNumberFormat="1" applyFont="1" applyFill="1" applyBorder="1" applyAlignment="1">
      <alignment horizontal="right"/>
    </xf>
    <xf numFmtId="0" fontId="0" fillId="0" borderId="0" xfId="0" applyAlignment="1">
      <alignment horizontal="right"/>
    </xf>
    <xf numFmtId="49" fontId="0" fillId="0" borderId="40" xfId="0" applyNumberFormat="1" applyFont="1" applyFill="1" applyBorder="1" applyAlignment="1">
      <alignment horizontal="right"/>
    </xf>
    <xf numFmtId="0" fontId="0" fillId="0" borderId="41" xfId="0" applyBorder="1" applyAlignment="1">
      <alignment horizontal="right"/>
    </xf>
    <xf numFmtId="0" fontId="0" fillId="0" borderId="0" xfId="0"/>
    <xf numFmtId="0" fontId="0" fillId="0" borderId="0" xfId="0" applyAlignment="1">
      <alignment wrapText="1"/>
    </xf>
    <xf numFmtId="0" fontId="0" fillId="0" borderId="39" xfId="0" applyFont="1" applyFill="1" applyBorder="1" applyAlignment="1">
      <alignment wrapText="1"/>
    </xf>
    <xf numFmtId="0" fontId="0" fillId="32" borderId="0" xfId="0" applyFill="1" applyAlignment="1">
      <alignment wrapText="1"/>
    </xf>
    <xf numFmtId="0" fontId="0" fillId="0" borderId="0" xfId="0" applyFont="1" applyFill="1" applyBorder="1" applyAlignment="1">
      <alignment wrapText="1"/>
    </xf>
    <xf numFmtId="0" fontId="105" fillId="0" borderId="0" xfId="0" applyFont="1" applyFill="1" applyBorder="1" applyAlignment="1">
      <alignment wrapText="1"/>
    </xf>
    <xf numFmtId="0" fontId="0" fillId="0" borderId="39" xfId="0" applyBorder="1" applyAlignment="1">
      <alignment wrapText="1"/>
    </xf>
    <xf numFmtId="0" fontId="0" fillId="0" borderId="0" xfId="0" applyBorder="1" applyAlignment="1">
      <alignment wrapText="1"/>
    </xf>
    <xf numFmtId="0" fontId="104" fillId="0" borderId="0" xfId="0" applyFont="1" applyFill="1" applyBorder="1" applyAlignment="1">
      <alignment wrapText="1"/>
    </xf>
    <xf numFmtId="0" fontId="0" fillId="67" borderId="0" xfId="0" applyFont="1" applyFill="1" applyBorder="1" applyAlignment="1">
      <alignment wrapText="1"/>
    </xf>
    <xf numFmtId="0" fontId="105" fillId="0" borderId="39" xfId="0" applyFont="1" applyFill="1" applyBorder="1" applyAlignment="1">
      <alignment wrapText="1"/>
    </xf>
    <xf numFmtId="0" fontId="0" fillId="0" borderId="0" xfId="0" applyFill="1" applyAlignment="1">
      <alignment wrapText="1"/>
    </xf>
    <xf numFmtId="0" fontId="0" fillId="68" borderId="42" xfId="0" applyFont="1" applyFill="1" applyBorder="1" applyAlignment="1">
      <alignment wrapText="1"/>
    </xf>
    <xf numFmtId="0" fontId="0" fillId="68" borderId="42" xfId="0" applyFill="1" applyBorder="1" applyAlignment="1">
      <alignment wrapText="1"/>
    </xf>
    <xf numFmtId="0" fontId="0" fillId="68" borderId="43" xfId="0" applyFont="1" applyFill="1" applyBorder="1" applyAlignment="1">
      <alignment wrapText="1"/>
    </xf>
    <xf numFmtId="0" fontId="0" fillId="35" borderId="39" xfId="0" applyFont="1" applyFill="1" applyBorder="1" applyAlignment="1">
      <alignment wrapText="1"/>
    </xf>
    <xf numFmtId="0" fontId="0" fillId="0" borderId="0" xfId="0" applyNumberFormat="1" applyFont="1" applyFill="1" applyBorder="1" applyAlignment="1">
      <alignment horizontal="right"/>
    </xf>
    <xf numFmtId="0" fontId="0" fillId="0" borderId="0" xfId="0" applyBorder="1" applyAlignment="1">
      <alignment horizontal="right"/>
    </xf>
    <xf numFmtId="0" fontId="0" fillId="0" borderId="40" xfId="0" applyBorder="1" applyAlignment="1">
      <alignment horizontal="right"/>
    </xf>
    <xf numFmtId="0" fontId="0" fillId="0" borderId="39" xfId="0" applyFont="1" applyBorder="1" applyAlignment="1">
      <alignment horizontal="right"/>
    </xf>
    <xf numFmtId="0" fontId="0" fillId="0" borderId="0" xfId="0" applyFont="1" applyAlignment="1">
      <alignment horizontal="right"/>
    </xf>
    <xf numFmtId="0" fontId="0" fillId="0" borderId="0" xfId="0" applyFont="1" applyFill="1" applyBorder="1" applyAlignment="1">
      <alignment horizontal="right" wrapText="1"/>
    </xf>
    <xf numFmtId="0" fontId="0" fillId="0" borderId="0" xfId="0" applyFont="1" applyFill="1" applyAlignment="1">
      <alignment horizontal="right"/>
    </xf>
    <xf numFmtId="0" fontId="0" fillId="0" borderId="0" xfId="0" applyNumberFormat="1" applyFont="1" applyFill="1" applyBorder="1" applyAlignment="1">
      <alignment horizontal="right" wrapText="1"/>
    </xf>
    <xf numFmtId="0" fontId="0" fillId="0" borderId="39" xfId="0" applyFont="1" applyFill="1" applyBorder="1" applyAlignment="1">
      <alignment horizontal="right" wrapText="1"/>
    </xf>
    <xf numFmtId="0" fontId="0" fillId="0" borderId="0" xfId="0" applyFont="1" applyBorder="1" applyAlignment="1">
      <alignment horizontal="right"/>
    </xf>
    <xf numFmtId="0" fontId="61" fillId="0" borderId="0" xfId="0" applyFont="1" applyAlignment="1" applyProtection="1">
      <alignment horizontal="center"/>
    </xf>
    <xf numFmtId="0" fontId="56" fillId="0" borderId="0" xfId="0" applyFont="1" applyFill="1" applyAlignment="1" applyProtection="1">
      <alignment vertical="center"/>
    </xf>
    <xf numFmtId="0" fontId="57" fillId="0" borderId="0" xfId="0" applyFont="1" applyFill="1" applyAlignment="1" applyProtection="1">
      <alignment vertical="center"/>
      <protection locked="0"/>
    </xf>
    <xf numFmtId="0" fontId="0" fillId="0" borderId="0" xfId="0" applyProtection="1"/>
    <xf numFmtId="0" fontId="0" fillId="0" borderId="0" xfId="0" applyFill="1" applyAlignment="1" applyProtection="1">
      <alignment wrapText="1"/>
      <protection locked="0"/>
    </xf>
    <xf numFmtId="0" fontId="0"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22" xfId="0" applyBorder="1"/>
    <xf numFmtId="0" fontId="0" fillId="0" borderId="0" xfId="0" applyAlignment="1">
      <alignment vertical="center" wrapText="1"/>
    </xf>
    <xf numFmtId="0" fontId="0" fillId="70" borderId="0" xfId="0" applyNumberFormat="1" applyFont="1" applyFill="1" applyAlignment="1" applyProtection="1">
      <alignment horizontal="center" vertical="center"/>
    </xf>
    <xf numFmtId="0" fontId="112" fillId="70" borderId="0" xfId="0" applyFont="1" applyFill="1" applyAlignment="1" applyProtection="1">
      <alignment horizontal="center" vertical="center" wrapText="1"/>
    </xf>
    <xf numFmtId="38" fontId="104" fillId="70" borderId="0" xfId="13809" applyNumberFormat="1" applyFont="1" applyFill="1" applyAlignment="1" applyProtection="1">
      <alignment horizontal="center" vertical="center" wrapText="1"/>
    </xf>
    <xf numFmtId="0" fontId="141" fillId="70" borderId="0" xfId="0" applyFont="1" applyFill="1" applyAlignment="1" applyProtection="1">
      <alignment horizontal="center" vertical="center" wrapText="1"/>
    </xf>
    <xf numFmtId="0" fontId="0" fillId="70" borderId="0" xfId="0" applyFill="1" applyProtection="1"/>
    <xf numFmtId="0" fontId="0" fillId="0" borderId="0" xfId="0" applyProtection="1"/>
    <xf numFmtId="0" fontId="0" fillId="0" borderId="0" xfId="0" applyAlignment="1" applyProtection="1">
      <alignment wrapText="1"/>
      <protection locked="0"/>
    </xf>
    <xf numFmtId="0" fontId="0" fillId="0" borderId="0" xfId="0" applyProtection="1">
      <protection locked="0"/>
    </xf>
    <xf numFmtId="0" fontId="106" fillId="34" borderId="0" xfId="0" applyFont="1" applyFill="1" applyAlignment="1" applyProtection="1">
      <alignment horizontal="left" vertical="center"/>
    </xf>
    <xf numFmtId="0" fontId="108" fillId="34" borderId="0" xfId="0" applyFont="1" applyFill="1" applyAlignment="1" applyProtection="1">
      <alignment vertical="center"/>
    </xf>
    <xf numFmtId="0" fontId="109" fillId="34" borderId="0" xfId="0" applyFont="1" applyFill="1" applyAlignment="1" applyProtection="1">
      <alignment vertical="center"/>
    </xf>
    <xf numFmtId="0" fontId="110" fillId="34" borderId="0" xfId="0" applyFont="1" applyFill="1" applyAlignment="1" applyProtection="1">
      <alignment vertical="center"/>
      <protection locked="0"/>
    </xf>
    <xf numFmtId="0" fontId="0" fillId="0" borderId="0" xfId="0" applyProtection="1"/>
    <xf numFmtId="0" fontId="31" fillId="70" borderId="0" xfId="0" applyFont="1" applyFill="1" applyAlignment="1" applyProtection="1">
      <alignment vertical="center" wrapText="1"/>
    </xf>
    <xf numFmtId="0" fontId="46" fillId="29" borderId="0" xfId="0" applyFont="1" applyFill="1" applyProtection="1"/>
    <xf numFmtId="0" fontId="0" fillId="29" borderId="0" xfId="0" applyFill="1" applyAlignment="1" applyProtection="1">
      <alignment wrapText="1"/>
    </xf>
    <xf numFmtId="0" fontId="1" fillId="0" borderId="0" xfId="0" applyFont="1" applyFill="1" applyBorder="1" applyAlignment="1" applyProtection="1">
      <alignment horizontal="center"/>
    </xf>
    <xf numFmtId="0" fontId="0" fillId="34" borderId="0" xfId="0" applyFill="1" applyProtection="1"/>
    <xf numFmtId="0" fontId="65" fillId="34" borderId="0" xfId="0" applyFont="1" applyFill="1" applyProtection="1"/>
    <xf numFmtId="0" fontId="0" fillId="34" borderId="0" xfId="0" applyFill="1" applyAlignment="1" applyProtection="1">
      <alignment vertical="center" wrapText="1"/>
    </xf>
    <xf numFmtId="39" fontId="0" fillId="34" borderId="0" xfId="0" applyNumberFormat="1" applyFill="1" applyProtection="1"/>
    <xf numFmtId="0" fontId="0" fillId="34" borderId="0" xfId="0" applyFill="1" applyBorder="1" applyProtection="1"/>
    <xf numFmtId="165" fontId="65" fillId="34" borderId="16" xfId="439" applyNumberFormat="1" applyFont="1" applyFill="1" applyBorder="1" applyAlignment="1" applyProtection="1">
      <alignment horizontal="center" vertical="center" wrapText="1"/>
      <protection locked="0"/>
    </xf>
    <xf numFmtId="168" fontId="65" fillId="34" borderId="20" xfId="439" applyNumberFormat="1" applyFont="1" applyFill="1" applyBorder="1" applyAlignment="1" applyProtection="1">
      <alignment horizontal="center" vertical="center" wrapText="1"/>
    </xf>
    <xf numFmtId="39" fontId="80" fillId="34" borderId="20" xfId="439" applyNumberFormat="1" applyFont="1" applyFill="1" applyBorder="1" applyAlignment="1" applyProtection="1">
      <alignment horizontal="center" vertical="center" wrapText="1"/>
    </xf>
    <xf numFmtId="164" fontId="65" fillId="34" borderId="16" xfId="439" applyNumberFormat="1" applyFont="1" applyFill="1" applyBorder="1" applyAlignment="1" applyProtection="1">
      <alignment horizontal="center" vertical="center" wrapText="1"/>
    </xf>
    <xf numFmtId="165" fontId="65" fillId="34" borderId="16" xfId="439" applyNumberFormat="1" applyFont="1" applyFill="1" applyBorder="1" applyAlignment="1" applyProtection="1">
      <alignment horizontal="center" vertical="center" wrapText="1"/>
    </xf>
    <xf numFmtId="0" fontId="0" fillId="34" borderId="16" xfId="0" applyNumberFormat="1" applyFont="1" applyFill="1" applyBorder="1" applyAlignment="1" applyProtection="1">
      <alignment horizontal="left" vertical="center" wrapText="1"/>
    </xf>
    <xf numFmtId="0" fontId="65" fillId="34" borderId="16" xfId="0" applyNumberFormat="1" applyFont="1" applyFill="1" applyBorder="1" applyAlignment="1" applyProtection="1">
      <alignment horizontal="left" vertical="center" wrapText="1"/>
    </xf>
    <xf numFmtId="0" fontId="0" fillId="34" borderId="17" xfId="0" applyNumberFormat="1" applyFill="1" applyBorder="1" applyAlignment="1" applyProtection="1">
      <alignment horizontal="left" vertical="center" wrapText="1"/>
    </xf>
    <xf numFmtId="0" fontId="0" fillId="34" borderId="0" xfId="0" applyNumberFormat="1" applyFill="1" applyBorder="1" applyAlignment="1" applyProtection="1">
      <alignment horizontal="left" vertical="center" wrapText="1"/>
    </xf>
    <xf numFmtId="0" fontId="0" fillId="34" borderId="0" xfId="0" applyNumberFormat="1" applyFill="1" applyBorder="1" applyAlignment="1" applyProtection="1">
      <alignment horizontal="center" vertical="center" wrapText="1"/>
    </xf>
    <xf numFmtId="0" fontId="150" fillId="0" borderId="0" xfId="0" applyFont="1" applyFill="1" applyProtection="1"/>
    <xf numFmtId="0" fontId="0" fillId="0" borderId="0" xfId="0" applyProtection="1"/>
    <xf numFmtId="0" fontId="0" fillId="34" borderId="0" xfId="0" applyFill="1" applyBorder="1" applyAlignment="1" applyProtection="1">
      <alignment vertical="center"/>
    </xf>
    <xf numFmtId="0" fontId="48" fillId="34" borderId="0" xfId="0" applyFont="1" applyFill="1" applyAlignment="1" applyProtection="1">
      <alignment horizontal="left" wrapText="1"/>
    </xf>
    <xf numFmtId="0" fontId="0" fillId="34" borderId="0" xfId="0" applyFill="1" applyAlignment="1" applyProtection="1">
      <alignment horizontal="center" vertical="center"/>
    </xf>
    <xf numFmtId="0" fontId="0" fillId="0" borderId="0" xfId="0" applyAlignment="1">
      <alignment wrapText="1"/>
    </xf>
    <xf numFmtId="0" fontId="65" fillId="29" borderId="16" xfId="0" applyNumberFormat="1" applyFont="1" applyFill="1" applyBorder="1" applyAlignment="1" applyProtection="1">
      <alignment horizontal="left" vertical="center" wrapText="1"/>
    </xf>
    <xf numFmtId="0" fontId="65" fillId="29" borderId="26" xfId="0" applyNumberFormat="1" applyFont="1" applyFill="1" applyBorder="1" applyAlignment="1" applyProtection="1">
      <alignment horizontal="left" vertical="center" wrapText="1"/>
    </xf>
    <xf numFmtId="0" fontId="1" fillId="29" borderId="26" xfId="0" applyNumberFormat="1" applyFont="1" applyFill="1" applyBorder="1" applyAlignment="1" applyProtection="1">
      <alignment horizontal="left" vertical="center" wrapText="1"/>
    </xf>
    <xf numFmtId="0" fontId="0" fillId="29" borderId="0" xfId="0" applyFont="1" applyFill="1" applyAlignment="1" applyProtection="1">
      <alignment horizontal="left" vertical="center" wrapText="1"/>
    </xf>
    <xf numFmtId="164" fontId="90" fillId="0" borderId="29" xfId="3874" applyNumberFormat="1" applyFont="1" applyFill="1" applyBorder="1" applyAlignment="1" applyProtection="1">
      <alignment horizontal="center" vertical="center" wrapText="1"/>
      <protection locked="0"/>
    </xf>
    <xf numFmtId="0" fontId="0" fillId="0" borderId="16" xfId="0" applyNumberFormat="1" applyFont="1" applyFill="1" applyBorder="1" applyAlignment="1" applyProtection="1">
      <alignment horizontal="center" vertical="center" wrapText="1"/>
    </xf>
    <xf numFmtId="38" fontId="104" fillId="0" borderId="0" xfId="13809" applyNumberFormat="1" applyFont="1" applyFill="1" applyAlignment="1" applyProtection="1">
      <alignment horizontal="center" vertical="center" wrapText="1"/>
    </xf>
    <xf numFmtId="0" fontId="89" fillId="0" borderId="14" xfId="0" applyFont="1" applyBorder="1" applyAlignment="1">
      <alignment vertical="center"/>
    </xf>
    <xf numFmtId="0" fontId="0" fillId="0" borderId="0" xfId="0" applyBorder="1"/>
    <xf numFmtId="0" fontId="0" fillId="0" borderId="48" xfId="0" applyBorder="1"/>
    <xf numFmtId="38" fontId="46" fillId="25" borderId="0" xfId="439" applyNumberFormat="1" applyFont="1" applyFill="1" applyAlignment="1" applyProtection="1">
      <alignment horizontal="center" vertical="center"/>
      <protection locked="0"/>
    </xf>
    <xf numFmtId="0" fontId="0" fillId="20" borderId="0" xfId="0" applyFill="1" applyAlignment="1" applyProtection="1">
      <alignment horizontal="center"/>
    </xf>
    <xf numFmtId="40" fontId="54" fillId="20" borderId="15" xfId="0" applyNumberFormat="1" applyFont="1" applyFill="1" applyBorder="1" applyAlignment="1" applyProtection="1">
      <alignment horizontal="center"/>
    </xf>
    <xf numFmtId="164" fontId="0" fillId="24" borderId="0" xfId="0" applyNumberFormat="1" applyFill="1" applyAlignment="1" applyProtection="1">
      <alignment horizontal="center" vertical="center"/>
    </xf>
    <xf numFmtId="164" fontId="46" fillId="25" borderId="0" xfId="439" applyNumberFormat="1" applyFont="1" applyFill="1" applyAlignment="1" applyProtection="1">
      <alignment horizontal="center" vertical="center"/>
      <protection locked="0"/>
    </xf>
    <xf numFmtId="164" fontId="46" fillId="34" borderId="0" xfId="439" applyNumberFormat="1" applyFont="1" applyFill="1" applyAlignment="1" applyProtection="1">
      <alignment horizontal="center"/>
      <protection locked="0"/>
    </xf>
    <xf numFmtId="164" fontId="46" fillId="0" borderId="0" xfId="439" applyNumberFormat="1" applyFont="1" applyFill="1" applyAlignment="1" applyProtection="1">
      <alignment horizontal="center"/>
      <protection locked="0"/>
    </xf>
    <xf numFmtId="0" fontId="0" fillId="0" borderId="0" xfId="0" applyBorder="1" applyAlignment="1" applyProtection="1">
      <alignment horizontal="center"/>
    </xf>
    <xf numFmtId="0" fontId="108" fillId="34" borderId="0" xfId="0" applyFont="1" applyFill="1" applyAlignment="1" applyProtection="1">
      <alignment horizontal="center" vertical="center"/>
    </xf>
    <xf numFmtId="0" fontId="0" fillId="0" borderId="0" xfId="0" applyAlignment="1" applyProtection="1">
      <alignment horizontal="center"/>
    </xf>
    <xf numFmtId="0" fontId="153" fillId="0" borderId="0" xfId="0" applyFont="1" applyAlignment="1">
      <alignment vertical="center"/>
    </xf>
    <xf numFmtId="0" fontId="1" fillId="0" borderId="19" xfId="439" applyNumberFormat="1" applyFont="1" applyBorder="1" applyAlignment="1" applyProtection="1">
      <alignment vertical="center"/>
    </xf>
    <xf numFmtId="3" fontId="0" fillId="0" borderId="0" xfId="0" applyNumberFormat="1"/>
    <xf numFmtId="4" fontId="0" fillId="0" borderId="0" xfId="0" applyNumberFormat="1"/>
    <xf numFmtId="0" fontId="103" fillId="0" borderId="0" xfId="0" applyFont="1" applyAlignment="1">
      <alignment horizontal="center"/>
    </xf>
    <xf numFmtId="0" fontId="0" fillId="0" borderId="0" xfId="0" applyAlignment="1">
      <alignment horizontal="center" vertical="center" wrapText="1"/>
    </xf>
    <xf numFmtId="0" fontId="5" fillId="0" borderId="21" xfId="0" applyFont="1" applyBorder="1" applyAlignment="1">
      <alignment vertical="center" wrapText="1"/>
    </xf>
    <xf numFmtId="37" fontId="1" fillId="0" borderId="19" xfId="2746" applyNumberFormat="1" applyBorder="1" applyAlignment="1">
      <alignment vertical="center"/>
    </xf>
    <xf numFmtId="172" fontId="0" fillId="0" borderId="0" xfId="0" applyNumberFormat="1"/>
    <xf numFmtId="43" fontId="0" fillId="0" borderId="0" xfId="439" applyFont="1" applyFill="1" applyBorder="1" applyProtection="1"/>
    <xf numFmtId="43" fontId="0" fillId="0" borderId="0" xfId="439" applyFont="1" applyFill="1" applyProtection="1"/>
    <xf numFmtId="43" fontId="0" fillId="0" borderId="0" xfId="0" applyNumberFormat="1" applyFill="1" applyProtection="1"/>
    <xf numFmtId="0" fontId="55" fillId="0" borderId="0" xfId="0" applyFont="1" applyAlignment="1">
      <alignment wrapText="1"/>
    </xf>
    <xf numFmtId="164" fontId="1" fillId="29" borderId="20" xfId="439" applyNumberFormat="1" applyFont="1" applyFill="1" applyBorder="1" applyAlignment="1" applyProtection="1">
      <alignment vertical="center"/>
    </xf>
    <xf numFmtId="38" fontId="68" fillId="76" borderId="0" xfId="439" applyNumberFormat="1" applyFont="1" applyFill="1" applyAlignment="1" applyProtection="1">
      <alignment horizontal="center" vertical="center" wrapText="1"/>
      <protection locked="0"/>
    </xf>
    <xf numFmtId="164" fontId="43" fillId="24" borderId="0" xfId="439" applyNumberFormat="1" applyFont="1" applyFill="1" applyAlignment="1" applyProtection="1">
      <alignment horizontal="center" vertical="center"/>
      <protection locked="0"/>
    </xf>
    <xf numFmtId="38" fontId="43" fillId="24" borderId="0" xfId="439"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0" fillId="34" borderId="50" xfId="0" applyFill="1" applyBorder="1" applyAlignment="1">
      <alignment horizontal="left" vertical="center" wrapText="1"/>
    </xf>
    <xf numFmtId="0" fontId="90" fillId="34" borderId="50" xfId="0" applyFont="1" applyFill="1" applyBorder="1" applyAlignment="1">
      <alignment horizontal="left" vertical="center" wrapText="1"/>
    </xf>
    <xf numFmtId="0" fontId="0" fillId="34" borderId="29" xfId="0" applyFill="1" applyBorder="1" applyAlignment="1">
      <alignment horizontal="left" vertical="center" wrapText="1"/>
    </xf>
    <xf numFmtId="0" fontId="0" fillId="34" borderId="29" xfId="0" applyFill="1" applyBorder="1" applyAlignment="1" applyProtection="1">
      <alignment vertical="center"/>
      <protection locked="0"/>
    </xf>
    <xf numFmtId="0" fontId="0" fillId="34" borderId="51" xfId="0" applyFill="1" applyBorder="1" applyAlignment="1">
      <alignment vertical="center"/>
    </xf>
    <xf numFmtId="0" fontId="0" fillId="34" borderId="29" xfId="0" applyFill="1" applyBorder="1" applyAlignment="1">
      <alignment vertical="center"/>
    </xf>
    <xf numFmtId="39" fontId="0" fillId="34" borderId="52" xfId="0" applyNumberFormat="1" applyFill="1" applyBorder="1" applyAlignment="1">
      <alignment vertical="center"/>
    </xf>
    <xf numFmtId="0" fontId="0" fillId="34" borderId="53" xfId="0" applyFill="1" applyBorder="1" applyAlignment="1">
      <alignment vertical="center"/>
    </xf>
    <xf numFmtId="0" fontId="0" fillId="34" borderId="0" xfId="0" applyFill="1" applyAlignment="1">
      <alignment vertical="center"/>
    </xf>
    <xf numFmtId="0" fontId="89" fillId="0" borderId="54" xfId="0" applyFont="1" applyBorder="1" applyAlignment="1">
      <alignment horizontal="center" vertical="center"/>
    </xf>
    <xf numFmtId="164" fontId="90" fillId="34" borderId="29" xfId="13809" applyNumberFormat="1" applyFont="1" applyFill="1" applyBorder="1" applyAlignment="1" applyProtection="1">
      <alignment horizontal="center" vertical="center" wrapText="1"/>
      <protection locked="0"/>
    </xf>
    <xf numFmtId="173" fontId="90" fillId="34" borderId="29" xfId="13809" applyNumberFormat="1" applyFont="1" applyFill="1" applyBorder="1" applyAlignment="1">
      <alignment horizontal="center" vertical="center" wrapText="1"/>
    </xf>
    <xf numFmtId="164" fontId="90" fillId="34" borderId="29" xfId="13809" applyNumberFormat="1" applyFont="1" applyFill="1" applyBorder="1" applyAlignment="1">
      <alignment horizontal="center" vertical="center" wrapText="1"/>
    </xf>
    <xf numFmtId="39" fontId="90" fillId="34" borderId="52" xfId="13809" applyNumberFormat="1" applyFont="1" applyFill="1" applyBorder="1" applyAlignment="1">
      <alignment horizontal="center" vertical="center" wrapText="1"/>
    </xf>
    <xf numFmtId="164" fontId="90" fillId="34" borderId="53" xfId="13809" applyNumberFormat="1" applyFont="1" applyFill="1" applyBorder="1" applyAlignment="1">
      <alignment horizontal="center" vertical="center" wrapText="1"/>
    </xf>
    <xf numFmtId="3" fontId="71" fillId="0" borderId="19" xfId="439" applyNumberFormat="1" applyFont="1" applyBorder="1" applyAlignment="1" applyProtection="1">
      <alignment vertical="center"/>
    </xf>
    <xf numFmtId="38" fontId="104" fillId="29" borderId="56" xfId="13809" applyNumberFormat="1" applyFont="1" applyFill="1" applyBorder="1" applyAlignment="1" applyProtection="1">
      <alignment horizontal="center" vertical="center" wrapText="1"/>
    </xf>
    <xf numFmtId="0" fontId="0" fillId="29" borderId="55" xfId="0" applyNumberFormat="1" applyFont="1" applyFill="1" applyBorder="1" applyAlignment="1" applyProtection="1">
      <alignment horizontal="center" vertical="center"/>
    </xf>
    <xf numFmtId="0" fontId="111" fillId="29" borderId="55" xfId="0" applyFont="1" applyFill="1" applyBorder="1" applyAlignment="1" applyProtection="1">
      <alignment horizontal="center" vertical="center" wrapText="1"/>
    </xf>
    <xf numFmtId="0" fontId="0" fillId="29" borderId="55" xfId="0" applyFont="1" applyFill="1" applyBorder="1" applyAlignment="1" applyProtection="1">
      <alignment horizontal="left" vertical="center" wrapText="1"/>
    </xf>
    <xf numFmtId="0" fontId="0" fillId="29" borderId="55" xfId="0" applyFill="1" applyBorder="1" applyAlignment="1">
      <alignment vertical="center" wrapText="1"/>
    </xf>
    <xf numFmtId="0" fontId="112" fillId="29" borderId="55" xfId="0" applyFont="1" applyFill="1" applyBorder="1" applyAlignment="1" applyProtection="1">
      <alignment horizontal="center" vertical="center" wrapText="1"/>
    </xf>
    <xf numFmtId="0" fontId="0" fillId="29" borderId="55" xfId="0" applyFont="1" applyFill="1" applyBorder="1" applyAlignment="1">
      <alignment vertical="center" wrapText="1"/>
    </xf>
    <xf numFmtId="38" fontId="104" fillId="29" borderId="55" xfId="13809" applyNumberFormat="1" applyFont="1" applyFill="1" applyBorder="1" applyAlignment="1" applyProtection="1">
      <alignment horizontal="center" vertical="center" wrapText="1"/>
    </xf>
    <xf numFmtId="0" fontId="0" fillId="29" borderId="55" xfId="0" applyNumberFormat="1" applyFill="1" applyBorder="1" applyAlignment="1" applyProtection="1">
      <alignment vertical="center" wrapText="1"/>
    </xf>
    <xf numFmtId="0" fontId="89" fillId="0" borderId="0" xfId="0" applyFont="1" applyAlignment="1">
      <alignment vertical="center"/>
    </xf>
    <xf numFmtId="41" fontId="155" fillId="0" borderId="0" xfId="13809" applyNumberFormat="1" applyFont="1" applyAlignment="1">
      <alignment vertical="center" wrapText="1"/>
    </xf>
    <xf numFmtId="0" fontId="0" fillId="0" borderId="0" xfId="0" applyAlignment="1">
      <alignment horizontal="center" vertical="center"/>
    </xf>
    <xf numFmtId="41" fontId="156" fillId="0" borderId="0" xfId="13809" applyNumberFormat="1" applyFont="1" applyAlignment="1">
      <alignment vertical="center" wrapText="1"/>
    </xf>
    <xf numFmtId="164" fontId="65" fillId="29" borderId="26" xfId="439" applyNumberFormat="1" applyFont="1" applyFill="1" applyBorder="1" applyAlignment="1" applyProtection="1">
      <alignment horizontal="center" vertical="center" wrapText="1"/>
    </xf>
    <xf numFmtId="164" fontId="65" fillId="29" borderId="16" xfId="439" applyNumberFormat="1" applyFont="1" applyFill="1" applyBorder="1" applyAlignment="1" applyProtection="1">
      <alignment horizontal="center" vertical="center" wrapText="1"/>
    </xf>
    <xf numFmtId="165" fontId="65" fillId="29" borderId="16" xfId="439" applyNumberFormat="1" applyFont="1" applyFill="1" applyBorder="1" applyAlignment="1" applyProtection="1">
      <alignment horizontal="center" vertical="center" wrapText="1"/>
    </xf>
    <xf numFmtId="0" fontId="0" fillId="29" borderId="50" xfId="0" applyNumberFormat="1" applyFont="1" applyFill="1" applyBorder="1" applyAlignment="1" applyProtection="1">
      <alignment horizontal="center" vertical="center" wrapText="1"/>
    </xf>
    <xf numFmtId="0" fontId="0" fillId="29" borderId="50" xfId="0" applyNumberFormat="1" applyFill="1" applyBorder="1" applyAlignment="1" applyProtection="1">
      <alignment horizontal="center" vertical="center" wrapText="1"/>
    </xf>
    <xf numFmtId="164" fontId="43" fillId="29" borderId="19" xfId="439" applyNumberFormat="1" applyFont="1" applyFill="1" applyBorder="1" applyAlignment="1" applyProtection="1">
      <alignment vertical="center"/>
    </xf>
    <xf numFmtId="0" fontId="0" fillId="29" borderId="0" xfId="0" applyFont="1" applyFill="1" applyBorder="1" applyAlignment="1" applyProtection="1">
      <alignment vertical="center" wrapText="1"/>
    </xf>
    <xf numFmtId="164" fontId="65" fillId="29" borderId="20" xfId="439" applyNumberFormat="1" applyFont="1" applyFill="1" applyBorder="1" applyAlignment="1" applyProtection="1">
      <alignment horizontal="center" vertical="center" wrapText="1"/>
    </xf>
    <xf numFmtId="168" fontId="65" fillId="29" borderId="20" xfId="439" applyNumberFormat="1" applyFont="1" applyFill="1" applyBorder="1" applyAlignment="1" applyProtection="1">
      <alignment horizontal="center" vertical="center" wrapText="1"/>
    </xf>
    <xf numFmtId="3" fontId="71" fillId="0" borderId="23" xfId="439" applyNumberFormat="1" applyFont="1" applyBorder="1" applyAlignment="1" applyProtection="1">
      <alignment vertical="center"/>
    </xf>
    <xf numFmtId="0" fontId="89" fillId="29" borderId="55" xfId="0" applyFont="1" applyFill="1" applyBorder="1" applyAlignment="1">
      <alignment horizontal="center" vertical="center"/>
    </xf>
    <xf numFmtId="3" fontId="71" fillId="29" borderId="55" xfId="439" applyNumberFormat="1" applyFont="1" applyFill="1" applyBorder="1" applyAlignment="1" applyProtection="1">
      <alignment vertical="center"/>
    </xf>
    <xf numFmtId="0" fontId="151" fillId="29" borderId="55" xfId="0" applyFont="1" applyFill="1" applyBorder="1" applyAlignment="1" applyProtection="1">
      <alignment vertical="center" wrapText="1"/>
      <protection locked="0"/>
    </xf>
    <xf numFmtId="0" fontId="89" fillId="0" borderId="0" xfId="0" applyFont="1" applyProtection="1"/>
    <xf numFmtId="0" fontId="80" fillId="0" borderId="0" xfId="0" applyFont="1" applyProtection="1"/>
    <xf numFmtId="0" fontId="0" fillId="77" borderId="55" xfId="0" applyFill="1" applyBorder="1"/>
    <xf numFmtId="165" fontId="65" fillId="34" borderId="19" xfId="439" applyNumberFormat="1" applyFont="1" applyFill="1" applyBorder="1" applyAlignment="1" applyProtection="1">
      <alignment horizontal="center" vertical="center" wrapText="1"/>
      <protection locked="0"/>
    </xf>
    <xf numFmtId="165" fontId="43" fillId="34" borderId="25" xfId="439" applyNumberFormat="1" applyFont="1" applyFill="1" applyBorder="1" applyAlignment="1" applyProtection="1">
      <alignment vertical="center"/>
    </xf>
    <xf numFmtId="0" fontId="46" fillId="69" borderId="16" xfId="0" applyNumberFormat="1" applyFont="1" applyFill="1" applyBorder="1" applyAlignment="1" applyProtection="1">
      <alignment horizontal="center" vertical="center"/>
    </xf>
    <xf numFmtId="0" fontId="0" fillId="69" borderId="16" xfId="0" applyFont="1" applyFill="1" applyBorder="1" applyAlignment="1" applyProtection="1">
      <alignment vertical="center" wrapText="1"/>
    </xf>
    <xf numFmtId="0" fontId="71" fillId="69" borderId="19" xfId="439" applyNumberFormat="1" applyFont="1" applyFill="1" applyBorder="1" applyAlignment="1" applyProtection="1">
      <alignment vertical="center"/>
    </xf>
    <xf numFmtId="0" fontId="0" fillId="29" borderId="17" xfId="0" applyNumberFormat="1" applyFill="1" applyBorder="1" applyAlignment="1" applyProtection="1">
      <alignment horizontal="center" vertical="center" wrapText="1"/>
    </xf>
    <xf numFmtId="0" fontId="0" fillId="0" borderId="17" xfId="0" applyNumberFormat="1" applyFill="1" applyBorder="1" applyAlignment="1" applyProtection="1">
      <alignment horizontal="center" vertical="center" wrapText="1"/>
    </xf>
    <xf numFmtId="0" fontId="0" fillId="0" borderId="0" xfId="0" applyNumberFormat="1" applyFill="1" applyBorder="1" applyAlignment="1" applyProtection="1">
      <alignment horizontal="center" vertical="center" wrapText="1"/>
    </xf>
    <xf numFmtId="164" fontId="43" fillId="29" borderId="20" xfId="439" applyNumberFormat="1" applyFont="1" applyFill="1" applyBorder="1" applyAlignment="1" applyProtection="1">
      <alignment horizontal="center" vertical="center"/>
    </xf>
    <xf numFmtId="0" fontId="0" fillId="29" borderId="27" xfId="0" applyNumberFormat="1" applyFill="1" applyBorder="1" applyAlignment="1" applyProtection="1">
      <alignment horizontal="center" vertical="center" wrapText="1"/>
    </xf>
    <xf numFmtId="0" fontId="0" fillId="79" borderId="0" xfId="0" applyFill="1" applyAlignment="1" applyProtection="1">
      <alignment horizontal="center" vertical="center"/>
    </xf>
    <xf numFmtId="0" fontId="0" fillId="33" borderId="0" xfId="0" applyFill="1"/>
    <xf numFmtId="0" fontId="157" fillId="80" borderId="49" xfId="0" applyFont="1" applyFill="1" applyBorder="1" applyAlignment="1">
      <alignment horizontal="center" vertical="center"/>
    </xf>
    <xf numFmtId="0" fontId="152" fillId="33" borderId="0" xfId="0" applyFont="1" applyFill="1" applyAlignment="1">
      <alignment vertical="center" wrapText="1"/>
    </xf>
    <xf numFmtId="0" fontId="161" fillId="80" borderId="0" xfId="0" applyFont="1" applyFill="1" applyAlignment="1">
      <alignment horizontal="center" vertical="center" wrapText="1"/>
    </xf>
    <xf numFmtId="0" fontId="153" fillId="33" borderId="0" xfId="0" applyFont="1" applyFill="1" applyAlignment="1">
      <alignment horizontal="justify" vertical="center"/>
    </xf>
    <xf numFmtId="0" fontId="153" fillId="33" borderId="0" xfId="0" applyFont="1" applyFill="1" applyAlignment="1">
      <alignment vertical="center"/>
    </xf>
    <xf numFmtId="0" fontId="153" fillId="33" borderId="0" xfId="0" applyFont="1" applyFill="1" applyAlignment="1">
      <alignment vertical="center" wrapText="1"/>
    </xf>
    <xf numFmtId="0" fontId="164" fillId="80" borderId="0" xfId="0" applyFont="1" applyFill="1" applyAlignment="1">
      <alignment horizontal="center" vertical="center"/>
    </xf>
    <xf numFmtId="0" fontId="167" fillId="80" borderId="0" xfId="0" applyFont="1" applyFill="1" applyAlignment="1">
      <alignment horizontal="center" vertical="center"/>
    </xf>
    <xf numFmtId="0" fontId="151" fillId="33" borderId="0" xfId="0" applyFont="1" applyFill="1" applyAlignment="1">
      <alignment vertical="center"/>
    </xf>
    <xf numFmtId="0" fontId="82" fillId="33" borderId="0" xfId="895" applyFill="1" applyAlignment="1" applyProtection="1">
      <alignment vertical="center"/>
      <protection locked="0"/>
    </xf>
    <xf numFmtId="0" fontId="82" fillId="33" borderId="0" xfId="895" applyFill="1" applyProtection="1">
      <protection locked="0"/>
    </xf>
    <xf numFmtId="0" fontId="168" fillId="80" borderId="0" xfId="0" applyFont="1" applyFill="1" applyAlignment="1">
      <alignment vertical="center"/>
    </xf>
    <xf numFmtId="0" fontId="0" fillId="81" borderId="55" xfId="0" applyFill="1" applyBorder="1" applyAlignment="1" applyProtection="1">
      <alignment horizontal="center" vertical="center"/>
    </xf>
    <xf numFmtId="0" fontId="0" fillId="81" borderId="55" xfId="0" applyFill="1" applyBorder="1" applyAlignment="1" applyProtection="1">
      <alignment vertical="center" wrapText="1"/>
    </xf>
    <xf numFmtId="164" fontId="43" fillId="81" borderId="55" xfId="439" applyNumberFormat="1" applyFont="1" applyFill="1" applyBorder="1" applyAlignment="1" applyProtection="1">
      <alignment vertical="center" wrapText="1"/>
    </xf>
    <xf numFmtId="0" fontId="0" fillId="81" borderId="55" xfId="0" applyFill="1" applyBorder="1" applyAlignment="1" applyProtection="1">
      <alignment horizontal="left" vertical="center" wrapText="1"/>
    </xf>
    <xf numFmtId="164" fontId="43" fillId="81" borderId="55" xfId="439" applyNumberFormat="1" applyFont="1" applyFill="1" applyBorder="1" applyAlignment="1" applyProtection="1">
      <alignment horizontal="left" vertical="center" wrapText="1"/>
    </xf>
    <xf numFmtId="49" fontId="0" fillId="81" borderId="55" xfId="0" applyNumberFormat="1" applyFont="1" applyFill="1" applyBorder="1" applyAlignment="1" applyProtection="1">
      <alignment horizontal="left" vertical="center" wrapText="1"/>
    </xf>
    <xf numFmtId="164" fontId="65" fillId="0" borderId="19" xfId="439" applyNumberFormat="1" applyFont="1" applyFill="1" applyBorder="1" applyAlignment="1" applyProtection="1">
      <alignment horizontal="center" vertical="center" wrapText="1"/>
    </xf>
    <xf numFmtId="14" fontId="65" fillId="0" borderId="16" xfId="439" applyNumberFormat="1" applyFont="1" applyFill="1" applyBorder="1" applyAlignment="1" applyProtection="1">
      <alignment horizontal="center" vertical="center" wrapText="1"/>
    </xf>
    <xf numFmtId="0" fontId="0" fillId="0" borderId="16" xfId="0" applyFill="1" applyBorder="1" applyAlignment="1" applyProtection="1">
      <alignment vertical="center"/>
    </xf>
    <xf numFmtId="39" fontId="0" fillId="0" borderId="19" xfId="0" applyNumberFormat="1" applyFill="1" applyBorder="1" applyAlignment="1" applyProtection="1">
      <alignment vertical="center"/>
    </xf>
    <xf numFmtId="0" fontId="0" fillId="0" borderId="21" xfId="0" applyFill="1" applyBorder="1" applyAlignment="1" applyProtection="1">
      <alignment vertical="center"/>
    </xf>
    <xf numFmtId="39" fontId="0" fillId="0" borderId="23" xfId="0" applyNumberFormat="1" applyFill="1" applyBorder="1" applyAlignment="1" applyProtection="1">
      <alignment vertical="center"/>
    </xf>
    <xf numFmtId="0" fontId="0" fillId="0" borderId="55" xfId="0" applyFill="1" applyBorder="1" applyAlignment="1" applyProtection="1">
      <alignment vertical="center"/>
    </xf>
    <xf numFmtId="39" fontId="0" fillId="0" borderId="55" xfId="0" applyNumberFormat="1" applyFill="1" applyBorder="1" applyAlignment="1" applyProtection="1">
      <alignment vertical="center"/>
    </xf>
    <xf numFmtId="0" fontId="0" fillId="81" borderId="17" xfId="0" applyNumberFormat="1" applyFill="1" applyBorder="1" applyAlignment="1" applyProtection="1">
      <alignment horizontal="center" vertical="center" wrapText="1"/>
    </xf>
    <xf numFmtId="0" fontId="65" fillId="81" borderId="16" xfId="0" applyNumberFormat="1" applyFont="1" applyFill="1" applyBorder="1" applyAlignment="1" applyProtection="1">
      <alignment horizontal="left" vertical="center" wrapText="1"/>
    </xf>
    <xf numFmtId="0" fontId="0" fillId="81" borderId="16" xfId="0" applyNumberFormat="1" applyFont="1" applyFill="1" applyBorder="1" applyAlignment="1" applyProtection="1">
      <alignment horizontal="left" vertical="center" wrapText="1"/>
    </xf>
    <xf numFmtId="49" fontId="65" fillId="0" borderId="16" xfId="439" applyNumberFormat="1" applyFont="1" applyFill="1" applyBorder="1" applyAlignment="1" applyProtection="1">
      <alignment horizontal="center" vertical="center" wrapText="1"/>
    </xf>
    <xf numFmtId="49" fontId="65" fillId="0" borderId="21" xfId="439" applyNumberFormat="1" applyFont="1" applyFill="1" applyBorder="1" applyAlignment="1" applyProtection="1">
      <alignment horizontal="center" vertical="center" wrapText="1"/>
    </xf>
    <xf numFmtId="49" fontId="65" fillId="0" borderId="55" xfId="439" applyNumberFormat="1" applyFont="1" applyFill="1" applyBorder="1" applyAlignment="1" applyProtection="1">
      <alignment horizontal="center" vertical="center" wrapText="1"/>
    </xf>
    <xf numFmtId="0" fontId="0" fillId="34" borderId="0" xfId="0" applyFill="1" applyAlignment="1" applyProtection="1">
      <alignment vertical="center"/>
      <protection locked="0"/>
    </xf>
    <xf numFmtId="0" fontId="0" fillId="34" borderId="0" xfId="0" applyFill="1" applyAlignment="1" applyProtection="1">
      <alignment vertical="center"/>
    </xf>
    <xf numFmtId="39" fontId="0" fillId="34" borderId="0" xfId="0" applyNumberFormat="1" applyFill="1" applyAlignment="1" applyProtection="1">
      <alignment vertical="center"/>
    </xf>
    <xf numFmtId="0" fontId="0" fillId="77" borderId="0" xfId="0" applyFill="1"/>
    <xf numFmtId="0" fontId="0" fillId="77" borderId="55" xfId="0" applyFill="1" applyBorder="1" applyAlignment="1">
      <alignment horizontal="center"/>
    </xf>
    <xf numFmtId="0" fontId="0" fillId="34" borderId="0" xfId="0" applyFill="1"/>
    <xf numFmtId="49" fontId="43" fillId="81" borderId="55" xfId="439" applyNumberFormat="1" applyFont="1" applyFill="1" applyBorder="1" applyAlignment="1" applyProtection="1">
      <alignment horizontal="center" vertical="center"/>
    </xf>
    <xf numFmtId="14" fontId="43" fillId="81" borderId="55" xfId="439" applyNumberFormat="1" applyFont="1" applyFill="1" applyBorder="1" applyAlignment="1" applyProtection="1">
      <alignment horizontal="center" vertical="center"/>
    </xf>
    <xf numFmtId="49" fontId="43" fillId="77" borderId="55" xfId="439" applyNumberFormat="1" applyFont="1" applyFill="1" applyBorder="1" applyAlignment="1" applyProtection="1">
      <alignment horizontal="center" vertical="center"/>
    </xf>
    <xf numFmtId="14" fontId="43" fillId="77" borderId="55" xfId="439" applyNumberFormat="1" applyFont="1" applyFill="1" applyBorder="1" applyAlignment="1" applyProtection="1">
      <alignment horizontal="center" vertical="center"/>
    </xf>
    <xf numFmtId="0" fontId="0" fillId="81" borderId="0" xfId="0" applyFill="1"/>
    <xf numFmtId="49" fontId="1" fillId="81" borderId="58" xfId="439" applyNumberFormat="1" applyFont="1" applyFill="1" applyBorder="1" applyAlignment="1" applyProtection="1">
      <alignment horizontal="center" vertical="center"/>
    </xf>
    <xf numFmtId="38" fontId="5" fillId="76" borderId="0" xfId="439" applyNumberFormat="1" applyFont="1" applyFill="1" applyAlignment="1" applyProtection="1">
      <alignment horizontal="center" vertical="center" wrapText="1"/>
      <protection locked="0"/>
    </xf>
    <xf numFmtId="49" fontId="0" fillId="77" borderId="55" xfId="0" applyNumberFormat="1" applyFill="1" applyBorder="1" applyAlignment="1">
      <alignment horizontal="center" vertical="center"/>
    </xf>
    <xf numFmtId="14" fontId="0" fillId="77" borderId="55" xfId="0" applyNumberFormat="1" applyFill="1" applyBorder="1" applyAlignment="1">
      <alignment horizontal="center" vertical="center"/>
    </xf>
    <xf numFmtId="0" fontId="82" fillId="33" borderId="0" xfId="895" applyFill="1"/>
    <xf numFmtId="49" fontId="170" fillId="82" borderId="0" xfId="2746" applyNumberFormat="1" applyFont="1" applyFill="1" applyAlignment="1" applyProtection="1">
      <alignment horizontal="center" vertical="center"/>
    </xf>
    <xf numFmtId="14" fontId="170" fillId="82" borderId="0" xfId="2746" applyNumberFormat="1" applyFont="1" applyFill="1" applyAlignment="1" applyProtection="1">
      <alignment horizontal="center" vertical="center"/>
    </xf>
    <xf numFmtId="164" fontId="3" fillId="70" borderId="0" xfId="2746" applyNumberFormat="1" applyFont="1" applyFill="1" applyAlignment="1" applyProtection="1">
      <alignment horizontal="center"/>
      <protection locked="0"/>
    </xf>
    <xf numFmtId="164" fontId="3" fillId="0" borderId="0" xfId="2746" applyNumberFormat="1" applyFont="1" applyFill="1" applyAlignment="1" applyProtection="1">
      <alignment horizontal="center"/>
      <protection locked="0"/>
    </xf>
    <xf numFmtId="0" fontId="89" fillId="0" borderId="59" xfId="0" applyFont="1" applyBorder="1"/>
    <xf numFmtId="0" fontId="89" fillId="78" borderId="60" xfId="0" applyFont="1" applyFill="1" applyBorder="1" applyAlignment="1" applyProtection="1">
      <alignment horizontal="left"/>
    </xf>
    <xf numFmtId="0" fontId="0" fillId="78" borderId="60" xfId="0" applyFill="1" applyBorder="1" applyAlignment="1" applyProtection="1">
      <alignment horizontal="center"/>
    </xf>
    <xf numFmtId="0" fontId="0" fillId="78" borderId="57" xfId="0" applyFill="1" applyBorder="1" applyAlignment="1" applyProtection="1">
      <alignment horizontal="center"/>
    </xf>
    <xf numFmtId="0" fontId="89" fillId="0" borderId="13" xfId="0" applyFont="1" applyBorder="1" applyAlignment="1">
      <alignment vertical="center"/>
    </xf>
    <xf numFmtId="0" fontId="89" fillId="0" borderId="15" xfId="0" applyFont="1" applyBorder="1" applyAlignment="1">
      <alignment vertical="center"/>
    </xf>
    <xf numFmtId="0" fontId="89" fillId="0" borderId="11" xfId="0" applyFont="1" applyBorder="1" applyAlignment="1">
      <alignment vertical="center"/>
    </xf>
    <xf numFmtId="0" fontId="0" fillId="0" borderId="11" xfId="0" applyFill="1" applyBorder="1" applyAlignment="1" applyProtection="1">
      <alignment horizontal="center"/>
      <protection locked="0"/>
    </xf>
    <xf numFmtId="0" fontId="48" fillId="27" borderId="15" xfId="0" applyFont="1" applyFill="1" applyBorder="1" applyAlignment="1" applyProtection="1">
      <alignment horizontal="center" wrapText="1"/>
      <protection locked="0"/>
    </xf>
    <xf numFmtId="0" fontId="48" fillId="27" borderId="11" xfId="0" applyFont="1" applyFill="1" applyBorder="1" applyAlignment="1" applyProtection="1">
      <alignment horizontal="center" wrapText="1"/>
      <protection locked="0"/>
    </xf>
    <xf numFmtId="0" fontId="60" fillId="20" borderId="13" xfId="0" applyFont="1" applyFill="1" applyBorder="1" applyAlignment="1" applyProtection="1">
      <alignment horizontal="center" vertical="center" wrapText="1"/>
    </xf>
    <xf numFmtId="0" fontId="60" fillId="20" borderId="15" xfId="0" applyFont="1" applyFill="1" applyBorder="1" applyAlignment="1" applyProtection="1">
      <alignment horizontal="center" vertical="center" wrapText="1"/>
    </xf>
    <xf numFmtId="0" fontId="90" fillId="0" borderId="13" xfId="0" applyFont="1" applyBorder="1" applyAlignment="1">
      <alignment horizontal="left" wrapText="1"/>
    </xf>
    <xf numFmtId="0" fontId="90" fillId="0" borderId="15" xfId="0" applyFont="1" applyBorder="1" applyAlignment="1">
      <alignment horizontal="left" wrapText="1"/>
    </xf>
    <xf numFmtId="49" fontId="0" fillId="77" borderId="13" xfId="0" applyNumberFormat="1" applyFill="1" applyBorder="1" applyAlignment="1" applyProtection="1">
      <alignment horizontal="center"/>
      <protection locked="0"/>
    </xf>
    <xf numFmtId="49" fontId="0" fillId="77" borderId="11" xfId="0" applyNumberFormat="1" applyFill="1" applyBorder="1" applyAlignment="1" applyProtection="1">
      <alignment horizontal="center"/>
      <protection locked="0"/>
    </xf>
    <xf numFmtId="0" fontId="150" fillId="77" borderId="14" xfId="0" applyFont="1" applyFill="1" applyBorder="1" applyAlignment="1">
      <alignment horizontal="center" vertical="center" wrapText="1"/>
    </xf>
    <xf numFmtId="0" fontId="150" fillId="77" borderId="61" xfId="0" applyFont="1" applyFill="1" applyBorder="1" applyAlignment="1">
      <alignment horizontal="center" vertical="center" wrapText="1"/>
    </xf>
    <xf numFmtId="0" fontId="31" fillId="70" borderId="0" xfId="0" applyFont="1" applyFill="1" applyAlignment="1">
      <alignment horizontal="left" vertical="center" wrapText="1"/>
    </xf>
    <xf numFmtId="0" fontId="90" fillId="0" borderId="13" xfId="0" applyFont="1" applyBorder="1" applyAlignment="1">
      <alignment horizontal="left"/>
    </xf>
    <xf numFmtId="0" fontId="90" fillId="0" borderId="15" xfId="0" applyFont="1" applyBorder="1" applyAlignment="1">
      <alignment horizontal="left"/>
    </xf>
    <xf numFmtId="49" fontId="82" fillId="77" borderId="13" xfId="895" applyNumberFormat="1" applyFill="1" applyBorder="1" applyAlignment="1" applyProtection="1">
      <alignment horizontal="center"/>
      <protection locked="0"/>
    </xf>
    <xf numFmtId="0" fontId="107" fillId="0" borderId="13" xfId="0" applyFont="1" applyBorder="1" applyAlignment="1">
      <alignment horizontal="center" vertical="top" wrapText="1"/>
    </xf>
    <xf numFmtId="0" fontId="107" fillId="0" borderId="15" xfId="0" applyFont="1" applyBorder="1" applyAlignment="1">
      <alignment horizontal="center" vertical="top"/>
    </xf>
    <xf numFmtId="0" fontId="107" fillId="0" borderId="11" xfId="0" applyFont="1" applyBorder="1" applyAlignment="1">
      <alignment horizontal="center" vertical="top"/>
    </xf>
    <xf numFmtId="0" fontId="85" fillId="0" borderId="22" xfId="0" applyFont="1" applyBorder="1" applyAlignment="1">
      <alignment horizontal="left" vertical="center" wrapText="1"/>
    </xf>
    <xf numFmtId="0" fontId="85" fillId="0" borderId="0" xfId="0" applyFont="1" applyAlignment="1">
      <alignment horizontal="left" vertical="center" wrapText="1"/>
    </xf>
  </cellXfs>
  <cellStyles count="30793">
    <cellStyle name="20% - Accent1" xfId="6802" builtinId="30" customBuiltin="1"/>
    <cellStyle name="20% - Accent1 2" xfId="30449" xr:uid="{20CF20F3-9074-4E7D-B969-74EA2A70BB14}"/>
    <cellStyle name="20% - Accent2" xfId="6805" builtinId="34" customBuiltin="1"/>
    <cellStyle name="20% - Accent2 2" xfId="30450" xr:uid="{C65CDD42-CA6E-426D-8A49-01951BAA0645}"/>
    <cellStyle name="20% - Accent3" xfId="6808" builtinId="38" customBuiltin="1"/>
    <cellStyle name="20% - Accent3 2" xfId="30451" xr:uid="{66A1F002-9606-4718-BBAB-B0E057E52AAA}"/>
    <cellStyle name="20% - Accent4" xfId="6811" builtinId="42" customBuiltin="1"/>
    <cellStyle name="20% - Accent4 2" xfId="30452" xr:uid="{9DCD98E2-EC20-421C-8C12-5C6CEB40C2FF}"/>
    <cellStyle name="20% - Accent5" xfId="6814" builtinId="46" customBuiltin="1"/>
    <cellStyle name="20% - Accent5 2" xfId="30453" xr:uid="{EF1A2136-74F8-44DE-B889-50A13F9F377A}"/>
    <cellStyle name="20% - Accent6" xfId="6817" builtinId="50" customBuiltin="1"/>
    <cellStyle name="20% - Accent6 2" xfId="30454" xr:uid="{6399EB46-7CC3-4977-9C0F-5F8485A6756C}"/>
    <cellStyle name="40% - Accent1" xfId="6803" builtinId="31" customBuiltin="1"/>
    <cellStyle name="40% - Accent1 2" xfId="30455" xr:uid="{7B64BD11-6CA8-4B98-B8C8-2B69ED78EA00}"/>
    <cellStyle name="40% - Accent2" xfId="6806" builtinId="35" customBuiltin="1"/>
    <cellStyle name="40% - Accent2 2" xfId="30456" xr:uid="{2E256AD8-93AF-4809-B3A1-8CF20CAECF78}"/>
    <cellStyle name="40% - Accent3" xfId="6809" builtinId="39" customBuiltin="1"/>
    <cellStyle name="40% - Accent3 2" xfId="30457" xr:uid="{075A4CFD-1610-408F-BAB0-ADE58C98318D}"/>
    <cellStyle name="40% - Accent4" xfId="6812" builtinId="43" customBuiltin="1"/>
    <cellStyle name="40% - Accent4 2" xfId="30458" xr:uid="{D9BC77AE-F265-447F-9E23-BBCC2E50AF1B}"/>
    <cellStyle name="40% - Accent5" xfId="6815" builtinId="47" customBuiltin="1"/>
    <cellStyle name="40% - Accent5 2" xfId="30459" xr:uid="{7E3A92AF-8ED8-46DB-BDD8-1B9DC3F379E0}"/>
    <cellStyle name="40% - Accent6" xfId="6818" builtinId="51" customBuiltin="1"/>
    <cellStyle name="40% - Accent6 2" xfId="30460" xr:uid="{0B6CD98A-DE84-4603-8E4E-C4F9CD2D0D04}"/>
    <cellStyle name="60% - Accent1 2" xfId="30462" xr:uid="{738475FE-70E3-4637-AD72-F35124553F3C}"/>
    <cellStyle name="60% - Accent1 3" xfId="30461" xr:uid="{3BC4C365-5117-47F6-A476-3104B4F760BA}"/>
    <cellStyle name="60% - Accent2 2" xfId="30464" xr:uid="{F62AAD34-0A79-4CDF-B7F6-7CCCC100128D}"/>
    <cellStyle name="60% - Accent2 3" xfId="30463" xr:uid="{7991310E-E58C-4DB0-9042-F06EFF17832C}"/>
    <cellStyle name="60% - Accent3 2" xfId="30466" xr:uid="{98C42702-9897-4BF1-862C-2892FF25AED1}"/>
    <cellStyle name="60% - Accent3 3" xfId="30465" xr:uid="{663518BB-C86B-45B7-8D35-E56D6E79B240}"/>
    <cellStyle name="60% - Accent4 2" xfId="30468" xr:uid="{87A4B273-B86E-448B-92A6-F24BFE78E476}"/>
    <cellStyle name="60% - Accent4 3" xfId="30467" xr:uid="{1F54CD34-C8E5-4F26-A8ED-063DF67E0C2F}"/>
    <cellStyle name="60% - Accent5 2" xfId="30470" xr:uid="{F73BEAF9-567F-4A65-945E-AD937B47ACA4}"/>
    <cellStyle name="60% - Accent5 3" xfId="30469" xr:uid="{5AFC436E-ED42-4D54-A517-4EB668A64483}"/>
    <cellStyle name="60% - Accent6 2" xfId="30472" xr:uid="{77FAFFE4-7E5D-4A4E-ABA7-4B6D209C9E1A}"/>
    <cellStyle name="60% - Accent6 3" xfId="30471" xr:uid="{927AC300-FE3B-4E61-AFFC-B62AA2DFF0D4}"/>
    <cellStyle name="Accent1" xfId="6801"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30473" xr:uid="{7AC9A9FD-DB0F-45F6-8CF9-0FF23A5A6286}"/>
    <cellStyle name="Accent1 36" xfId="34" xr:uid="{00000000-0005-0000-0000-000021000000}"/>
    <cellStyle name="Accent1 36 2" xfId="30474" xr:uid="{3AAB5D8D-0637-4644-ACA3-5526AD7423FF}"/>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933" xr:uid="{00000000-0005-0000-0000-000045000000}"/>
    <cellStyle name="Accent1 7" xfId="70" xr:uid="{00000000-0005-0000-0000-000045000000}"/>
    <cellStyle name="Accent1 70" xfId="4380" xr:uid="{00000000-0005-0000-0000-000047000000}"/>
    <cellStyle name="Accent1 71" xfId="4369" xr:uid="{00000000-0005-0000-0000-000048000000}"/>
    <cellStyle name="Accent1 8" xfId="71" xr:uid="{00000000-0005-0000-0000-000046000000}"/>
    <cellStyle name="Accent1 9" xfId="72" xr:uid="{00000000-0005-0000-0000-000047000000}"/>
    <cellStyle name="Accent2" xfId="6804"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30475" xr:uid="{D10C926C-4A27-4FBD-AC73-AF300FFC1679}"/>
    <cellStyle name="Accent2 36" xfId="106" xr:uid="{00000000-0005-0000-0000-000069000000}"/>
    <cellStyle name="Accent2 36 2" xfId="30476" xr:uid="{600A5F95-8C6F-4D4C-B55D-05FACEB8392A}"/>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811" xr:uid="{00000000-0005-0000-0000-000090000000}"/>
    <cellStyle name="Accent2 7" xfId="142" xr:uid="{00000000-0005-0000-0000-00008D000000}"/>
    <cellStyle name="Accent2 70" xfId="4379" xr:uid="{00000000-0005-0000-0000-000092000000}"/>
    <cellStyle name="Accent2 71" xfId="4370" xr:uid="{00000000-0005-0000-0000-000093000000}"/>
    <cellStyle name="Accent2 8" xfId="143" xr:uid="{00000000-0005-0000-0000-00008E000000}"/>
    <cellStyle name="Accent2 9" xfId="144" xr:uid="{00000000-0005-0000-0000-00008F000000}"/>
    <cellStyle name="Accent3" xfId="6807"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30477" xr:uid="{E6522908-3C24-4148-BD28-5F5D03F34622}"/>
    <cellStyle name="Accent3 36" xfId="178" xr:uid="{00000000-0005-0000-0000-0000B1000000}"/>
    <cellStyle name="Accent3 36 2" xfId="30478" xr:uid="{75BABAFB-C400-4E53-A12C-4D8332F21B2B}"/>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777" xr:uid="{00000000-0005-0000-0000-0000DB000000}"/>
    <cellStyle name="Accent3 7" xfId="214" xr:uid="{00000000-0005-0000-0000-0000D5000000}"/>
    <cellStyle name="Accent3 70" xfId="4378" xr:uid="{00000000-0005-0000-0000-0000DD000000}"/>
    <cellStyle name="Accent3 71" xfId="4371" xr:uid="{00000000-0005-0000-0000-0000DE000000}"/>
    <cellStyle name="Accent3 8" xfId="215" xr:uid="{00000000-0005-0000-0000-0000D6000000}"/>
    <cellStyle name="Accent3 9" xfId="216" xr:uid="{00000000-0005-0000-0000-0000D7000000}"/>
    <cellStyle name="Accent4" xfId="6810"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30479" xr:uid="{FE2A57D6-067E-4327-BCF3-F71D0C1E778E}"/>
    <cellStyle name="Accent4 36" xfId="250" xr:uid="{00000000-0005-0000-0000-0000F9000000}"/>
    <cellStyle name="Accent4 36 2" xfId="30480" xr:uid="{651C089A-91D7-4180-B205-FDC26E5F355B}"/>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834" xr:uid="{00000000-0005-0000-0000-000026010000}"/>
    <cellStyle name="Accent4 7" xfId="286" xr:uid="{00000000-0005-0000-0000-00001D010000}"/>
    <cellStyle name="Accent4 70" xfId="4376" xr:uid="{00000000-0005-0000-0000-000028010000}"/>
    <cellStyle name="Accent4 71" xfId="4373" xr:uid="{00000000-0005-0000-0000-000029010000}"/>
    <cellStyle name="Accent4 8" xfId="287" xr:uid="{00000000-0005-0000-0000-00001E010000}"/>
    <cellStyle name="Accent4 9" xfId="288" xr:uid="{00000000-0005-0000-0000-00001F010000}"/>
    <cellStyle name="Accent5" xfId="681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30481" xr:uid="{6530BC9D-FFE3-4186-805D-6FF3833DBD6C}"/>
    <cellStyle name="Accent5 36" xfId="322" xr:uid="{00000000-0005-0000-0000-000041010000}"/>
    <cellStyle name="Accent5 36 2" xfId="30482" xr:uid="{6220620E-3744-4B66-90A2-2E07B12501A6}"/>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765" xr:uid="{00000000-0005-0000-0000-000071010000}"/>
    <cellStyle name="Accent5 7" xfId="358" xr:uid="{00000000-0005-0000-0000-000065010000}"/>
    <cellStyle name="Accent5 70" xfId="4374" xr:uid="{00000000-0005-0000-0000-000073010000}"/>
    <cellStyle name="Accent5 71" xfId="4375" xr:uid="{00000000-0005-0000-0000-000074010000}"/>
    <cellStyle name="Accent5 8" xfId="359" xr:uid="{00000000-0005-0000-0000-000066010000}"/>
    <cellStyle name="Accent5 9" xfId="360" xr:uid="{00000000-0005-0000-0000-000067010000}"/>
    <cellStyle name="Accent6" xfId="6816"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30483" xr:uid="{9550331F-8DB7-4228-B72E-22BE3F867AA2}"/>
    <cellStyle name="Accent6 36" xfId="394" xr:uid="{00000000-0005-0000-0000-000089010000}"/>
    <cellStyle name="Accent6 36 2" xfId="30484" xr:uid="{4F87E8D0-1AC2-42E5-A522-536DBCC1FE66}"/>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3066" xr:uid="{00000000-0005-0000-0000-0000BC010000}"/>
    <cellStyle name="Accent6 7" xfId="430" xr:uid="{00000000-0005-0000-0000-0000AD010000}"/>
    <cellStyle name="Accent6 70" xfId="4372" xr:uid="{00000000-0005-0000-0000-0000BE010000}"/>
    <cellStyle name="Accent6 71" xfId="4377" xr:uid="{00000000-0005-0000-0000-0000BF010000}"/>
    <cellStyle name="Accent6 8" xfId="431" xr:uid="{00000000-0005-0000-0000-0000AE010000}"/>
    <cellStyle name="Accent6 9" xfId="432" xr:uid="{00000000-0005-0000-0000-0000AF010000}"/>
    <cellStyle name="AccountClassificationTotalRowBalanceCol" xfId="13575" xr:uid="{0831DDA4-D917-4ABD-91C1-C9378699DB2C}"/>
    <cellStyle name="AccountClassificationTotalRowDescCol" xfId="13576" xr:uid="{8885E74B-F696-4838-8EA5-CF2E679CE672}"/>
    <cellStyle name="AccountClassificationTotalRowJERefCol" xfId="13577" xr:uid="{7043AD10-251C-4990-B2F5-910625C83229}"/>
    <cellStyle name="AccountClassificationTotalRowNameCol" xfId="13578" xr:uid="{134022B1-0282-4839-A86A-93C86ACA6B12}"/>
    <cellStyle name="AccountClassificationTotalRowVarPectCol" xfId="13579" xr:uid="{5831E21B-8C7E-4358-98BD-ED967F3282FD}"/>
    <cellStyle name="AccountClassificationTotalRowWPRefCol" xfId="13580" xr:uid="{01FD12A8-87D9-4024-A478-D5DBF9D0ABC7}"/>
    <cellStyle name="AccountDetailRowBalanceCol" xfId="13581" xr:uid="{62386036-B1C1-4522-A96B-62C8B9364D10}"/>
    <cellStyle name="AccountDetailRowDescCol" xfId="13582" xr:uid="{8B062359-9244-4551-A83F-F3C8AAD4F9D0}"/>
    <cellStyle name="AccountDetailRowJERefCol" xfId="13583" xr:uid="{A94414B6-6AB8-49B2-AD76-676A150B935D}"/>
    <cellStyle name="AccountDetailRowNameCol" xfId="13584" xr:uid="{63381188-65DB-4894-A532-A7859F6EFF59}"/>
    <cellStyle name="AccountDetailRowVarPectCol" xfId="13585" xr:uid="{9C434596-380E-4011-BD51-15CFAE43D99E}"/>
    <cellStyle name="AccountDetailRowWPRefCol" xfId="13586" xr:uid="{E93E6A02-FA63-477A-9415-2B0215D3D824}"/>
    <cellStyle name="AccountNetIncomeLossRowBalanceCol" xfId="13587" xr:uid="{646661B3-92B9-4B19-AA70-4E2D45E36243}"/>
    <cellStyle name="AccountNetIncomeLossRowDescCol" xfId="13588" xr:uid="{0E02883A-25A2-4628-B6AD-03377F48623B}"/>
    <cellStyle name="AccountNetIncomeLossRowJERefCol" xfId="13589" xr:uid="{E87A92E2-EE45-45A8-A85B-5F6F3203971B}"/>
    <cellStyle name="AccountNetIncomeLossRowNameCol" xfId="13590" xr:uid="{42CA33CE-64B8-49D5-8C18-CF53C952EEC3}"/>
    <cellStyle name="AccountNetIncomeLossRowWPRefCol" xfId="13591" xr:uid="{D3A00674-FC48-42A5-888B-0642233402EF}"/>
    <cellStyle name="AccountTotalBalanceCol" xfId="13592" xr:uid="{3A9F9906-6C24-48A7-892E-C368577E50E0}"/>
    <cellStyle name="AccountTotalDescCol" xfId="13593" xr:uid="{D53EC83B-634A-4DD3-853C-6913F1C2C81A}"/>
    <cellStyle name="AccountTotalDetailRowBalanceCol" xfId="13594" xr:uid="{227086F3-A52F-41D8-BEA4-000D4035A092}"/>
    <cellStyle name="AccountTotalDetailRowDescCol" xfId="13595" xr:uid="{9EA08815-A28F-4B1C-8F70-E41B79F340D8}"/>
    <cellStyle name="AccountTotalDetailRowJERefCol" xfId="13596" xr:uid="{A66087C4-CEEC-4421-83E8-3F25F516A85D}"/>
    <cellStyle name="AccountTotalDetailRowNameCol" xfId="13597" xr:uid="{9BD4297B-8A13-4C1A-93BB-CB737AE38C2F}"/>
    <cellStyle name="AccountTotalDetailRowVarPectCol" xfId="13598" xr:uid="{CD24BF7B-FAF2-4F32-BD42-82BF6E7CC924}"/>
    <cellStyle name="AccountTotalDetailRowWPRefCol" xfId="13599" xr:uid="{B4E77B94-3BF7-494D-B658-F4D67D012A3D}"/>
    <cellStyle name="AccountTotalJERefCol" xfId="13600" xr:uid="{5477F2D4-55BA-4B37-9200-2881C3960EEE}"/>
    <cellStyle name="AccountTotalNameCol" xfId="13601" xr:uid="{22B168B7-D164-4B3F-A721-44C28781BD8D}"/>
    <cellStyle name="AccountTotalVarPectCol" xfId="13602" xr:uid="{0E2C8A8F-0880-4C2A-9342-87A1B66B13F4}"/>
    <cellStyle name="AccountTotalWPRefCol" xfId="13603" xr:uid="{593B53CE-54C3-4343-AA3A-42B26D664163}"/>
    <cellStyle name="AccountTypeTotalRowBalanceCol" xfId="13604" xr:uid="{D778FD2E-DCDE-41D5-9EF5-15A87FFA28BD}"/>
    <cellStyle name="AccountTypeTotalRowDescCol" xfId="13605" xr:uid="{058A828D-CEC1-47F3-B085-C2B0FE02AFE4}"/>
    <cellStyle name="AccountTypeTotalRowJERefCol" xfId="13606" xr:uid="{F5300F59-0151-4521-B683-D3386483ED7F}"/>
    <cellStyle name="AccountTypeTotalRowNameCol" xfId="13607" xr:uid="{E0890212-3B2C-4DC1-BD98-2D4D740510D7}"/>
    <cellStyle name="AccountTypeTotalRowVarPectCol" xfId="13608" xr:uid="{13CF4631-9F0B-4A9E-AA9C-6C10F518C08B}"/>
    <cellStyle name="AccountTypeTotalRowWPRefCol" xfId="13609" xr:uid="{5DC88E71-299D-4BA1-8BF2-D9A89E94C07D}"/>
    <cellStyle name="Bad" xfId="6791" builtinId="27" customBuiltin="1"/>
    <cellStyle name="Bad 2" xfId="433" xr:uid="{00000000-0005-0000-0000-0000B0010000}"/>
    <cellStyle name="Bad 3" xfId="434" xr:uid="{00000000-0005-0000-0000-0000B1010000}"/>
    <cellStyle name="Bad 4" xfId="30485" xr:uid="{1FFED2A8-F738-4887-9E13-7F13C1F4976F}"/>
    <cellStyle name="BlankRow" xfId="13610" xr:uid="{FC31DEA0-53AC-4A4B-9094-66BCE0550C4F}"/>
    <cellStyle name="BlankRowJERefCol" xfId="13611" xr:uid="{DE1AC6AB-85D0-4F9C-8FE0-7EB0743156FE}"/>
    <cellStyle name="Calculation" xfId="6794" builtinId="22" customBuiltin="1"/>
    <cellStyle name="Calculation 2" xfId="435" xr:uid="{00000000-0005-0000-0000-0000B2010000}"/>
    <cellStyle name="Calculation 3" xfId="436" xr:uid="{00000000-0005-0000-0000-0000B3010000}"/>
    <cellStyle name="Calculation 4" xfId="30486" xr:uid="{D8EF9CC0-225E-43D5-AD52-CB961AF5A662}"/>
    <cellStyle name="Check Cell" xfId="6796" builtinId="23" customBuiltin="1"/>
    <cellStyle name="Check Cell 2" xfId="437" xr:uid="{00000000-0005-0000-0000-0000B4010000}"/>
    <cellStyle name="Check Cell 3" xfId="438" xr:uid="{00000000-0005-0000-0000-0000B5010000}"/>
    <cellStyle name="Check Cell 4" xfId="30487" xr:uid="{1F48BD33-8801-403E-8C62-ACFF931AAD3E}"/>
    <cellStyle name="ClassifiedGroupTotalRowBalanceCol" xfId="13612" xr:uid="{709E2BA6-7B94-4216-8DAC-886AE56BDDCF}"/>
    <cellStyle name="ClassifiedGroupTotalRowDescCol" xfId="13613" xr:uid="{D67208AC-9799-4B2D-BFDF-783DF7C56F64}"/>
    <cellStyle name="ClassifiedGroupTotalRowJERefCol" xfId="13614" xr:uid="{0751C6F5-ED42-4226-A325-DB89744D4DF1}"/>
    <cellStyle name="ClassifiedGroupTotalRowNameCol" xfId="13615" xr:uid="{B8318EEA-EBB2-4B36-8077-65D9C3EC8FB6}"/>
    <cellStyle name="ClassifiedGroupTotalRowVarPectCol" xfId="13616" xr:uid="{5C04B897-8252-4D56-A1B1-3EA70D310EFE}"/>
    <cellStyle name="ClassifiedGroupTotalRowWPRefCol" xfId="13617" xr:uid="{5285774B-E5B9-4E2F-B5B4-6D12B389CB07}"/>
    <cellStyle name="ColumnHeaderRowBalanceCol" xfId="13618" xr:uid="{08240EA8-8CAB-4465-8FA6-B5B05ABCB488}"/>
    <cellStyle name="ColumnHeaderRowBlankCol" xfId="13619" xr:uid="{12887D78-87F2-4231-9D79-FD3E6E18AB2B}"/>
    <cellStyle name="ColumnHeaderRowCreditCol" xfId="13620" xr:uid="{7774C44A-1297-4E3C-8A8D-DB4980E27DF8}"/>
    <cellStyle name="ColumnHeaderRowDebitCol" xfId="13621" xr:uid="{11E9F522-1CBF-4B33-B199-824B307E4829}"/>
    <cellStyle name="ColumnHeaderRowDescCol" xfId="13622" xr:uid="{E538B340-98C2-4BF5-A55E-7B0C7AD375A4}"/>
    <cellStyle name="ColumnHeaderRowJERefCol" xfId="13623" xr:uid="{BB90CDC1-E338-4727-B864-35523980F47C}"/>
    <cellStyle name="ColumnHeaderRowNameCol" xfId="13624" xr:uid="{430B64EA-AF56-47D0-9C84-2C5C24D6AE1B}"/>
    <cellStyle name="ColumnHeaderRowVarPectCol" xfId="13625" xr:uid="{928F153A-4595-4FFE-9D2D-A2CD6E31333B}"/>
    <cellStyle name="ColumnHeaderRowWPRefCol" xfId="13626" xr:uid="{14564573-F5FC-4FB9-8C3B-3DF0D8BAF2CC}"/>
    <cellStyle name="ColumnMetadataRowBalanceCol" xfId="13627" xr:uid="{9307590A-BB0A-4405-911E-23B29C91A916}"/>
    <cellStyle name="ColumnMetadataRowDescCol" xfId="13628" xr:uid="{D18460D5-92D7-42D6-9212-33B7364D0F15}"/>
    <cellStyle name="ColumnMetadataRowJERefCol" xfId="13629" xr:uid="{E88EF480-C419-493A-9EC4-EC6B39D8B25F}"/>
    <cellStyle name="ColumnMetadataRowNameCol" xfId="13630" xr:uid="{4755EA4F-C6AB-43FF-B260-342CB427D3E6}"/>
    <cellStyle name="ColumnMetadataRowVarPectCol" xfId="13631" xr:uid="{C21EC1FE-3494-4A3E-B755-747DE2827EBC}"/>
    <cellStyle name="ColumnMetadataRowWPRefCol" xfId="13632" xr:uid="{32650C4D-16E7-4963-8A1A-8A1F5476EB98}"/>
    <cellStyle name="Comma" xfId="439" builtinId="3"/>
    <cellStyle name="Comma 10" xfId="440" xr:uid="{00000000-0005-0000-0000-0000B7010000}"/>
    <cellStyle name="Comma 10 10" xfId="13809" xr:uid="{6DDEFA3D-5E57-4BCE-9323-68612195A93E}"/>
    <cellStyle name="Comma 10 2" xfId="441" xr:uid="{00000000-0005-0000-0000-0000B8010000}"/>
    <cellStyle name="Comma 10 2 2" xfId="442" xr:uid="{00000000-0005-0000-0000-0000B9010000}"/>
    <cellStyle name="Comma 10 2 2 2" xfId="2746" xr:uid="{00000000-0005-0000-0000-0000CC010000}"/>
    <cellStyle name="Comma 10 2 2 2 2" xfId="24484" xr:uid="{6B00271F-05A2-4CF0-ACEC-C94558966975}"/>
    <cellStyle name="Comma 10 2 2 2 3" xfId="25804" xr:uid="{18FFB9FD-5176-4F62-A4CF-4DF755169049}"/>
    <cellStyle name="Comma 10 2 2 3" xfId="3874" xr:uid="{00000000-0005-0000-0000-0000CD010000}"/>
    <cellStyle name="Comma 10 2 2 3 2" xfId="6717" xr:uid="{681D1158-38B0-4B40-A09E-DCEC9C957B10}"/>
    <cellStyle name="Comma 10 2 2 3 2 2" xfId="29004" xr:uid="{10CF7EEB-BAB8-4A07-8311-8D561E5527F9}"/>
    <cellStyle name="Comma 10 2 2 3 3" xfId="28597" xr:uid="{82141098-06A2-4BEA-9F01-211A9C58BD19}"/>
    <cellStyle name="Comma 10 2 2 3 4" xfId="15399" xr:uid="{DEAF642F-8AB5-4A2E-AF4B-6A899AD43498}"/>
    <cellStyle name="Comma 10 2 2 4" xfId="5766" xr:uid="{00000000-0005-0000-0000-0000CE010000}"/>
    <cellStyle name="Comma 10 2 2 4 2" xfId="6702" xr:uid="{28C02B53-0754-4EAB-B92C-786A8D889983}"/>
    <cellStyle name="Comma 10 2 2 4 2 2" xfId="18232" xr:uid="{1081049E-0F8F-460F-A64B-E51D47F181FF}"/>
    <cellStyle name="Comma 10 2 2 5" xfId="3025" xr:uid="{00000000-0005-0000-0000-0000CB010000}"/>
    <cellStyle name="Comma 10 2 2 5 2" xfId="21065" xr:uid="{16B12C90-363C-488C-9BF8-0C86238205B4}"/>
    <cellStyle name="Comma 10 2 2 5 3" xfId="10769" xr:uid="{7B84F66F-979D-4BDD-9808-0D2B2938ED67}"/>
    <cellStyle name="Comma 10 2 2 6" xfId="2150" xr:uid="{00000000-0005-0000-0000-0000B9010000}"/>
    <cellStyle name="Comma 10 2 2 7" xfId="14803" xr:uid="{3424C9DA-AF39-43BE-A0E3-569BE40DF9FA}"/>
    <cellStyle name="Comma 10 2 3" xfId="443" xr:uid="{00000000-0005-0000-0000-0000BA010000}"/>
    <cellStyle name="Comma 10 2 3 2" xfId="2908" xr:uid="{00000000-0005-0000-0000-0000D0010000}"/>
    <cellStyle name="Comma 10 2 3 2 2" xfId="9257" xr:uid="{3D7CC28E-357D-4D4C-9559-1EEF37620F77}"/>
    <cellStyle name="Comma 10 2 3 2 2 2" xfId="19430" xr:uid="{E4C51819-A13B-49BD-976D-ED5A380C19D7}"/>
    <cellStyle name="Comma 10 2 3 2 3" xfId="11939" xr:uid="{99EC38E4-4711-47B0-A573-0D05C47D2741}"/>
    <cellStyle name="Comma 10 2 3 2 3 2" xfId="22263" xr:uid="{5BA93409-3666-4E86-9384-CD8E9E736C6D}"/>
    <cellStyle name="Comma 10 2 3 2 4" xfId="29574" xr:uid="{11D952A7-FDAE-4E59-8498-D7A48A1F43CC}"/>
    <cellStyle name="Comma 10 2 3 2 5" xfId="28154" xr:uid="{7C7E9919-38DC-4FB3-AA6D-75505E73455F}"/>
    <cellStyle name="Comma 10 2 3 2 6" xfId="16597" xr:uid="{A647E3FB-BB0C-46AD-B8AF-A7D58318BEB4}"/>
    <cellStyle name="Comma 10 2 3 2 7" xfId="7001" xr:uid="{4AADA4F9-D812-4D0A-9777-3E20A456E6F1}"/>
    <cellStyle name="Comma 10 2 3 3" xfId="3594" xr:uid="{00000000-0005-0000-0000-0000D1010000}"/>
    <cellStyle name="Comma 10 2 3 3 2" xfId="7212" xr:uid="{A30AE88C-C2C2-4A19-A6F5-F87805FC5ECF}"/>
    <cellStyle name="Comma 10 2 3 4" xfId="5322" xr:uid="{00000000-0005-0000-0000-0000D2010000}"/>
    <cellStyle name="Comma 10 2 3 4 2" xfId="8004" xr:uid="{DB31697E-5A46-4F51-ADBA-E2FDD43F6B79}"/>
    <cellStyle name="Comma 10 2 3 5" xfId="25146" xr:uid="{83EAEC6A-F8CE-4845-82EB-304E4D2A0666}"/>
    <cellStyle name="Comma 10 2 3 6" xfId="26700" xr:uid="{B2631230-104F-41D8-98D1-A9EFE4EE48CA}"/>
    <cellStyle name="Comma 10 2 3 7" xfId="14375" xr:uid="{D247BDFD-C225-43BB-A5B9-E8E2A0CE38A9}"/>
    <cellStyle name="Comma 10 2 4" xfId="3057" xr:uid="{00000000-0005-0000-0000-0000D3010000}"/>
    <cellStyle name="Comma 10 2 4 2" xfId="7583" xr:uid="{CF0F606F-9661-4128-BF19-AF63C2C0B8A2}"/>
    <cellStyle name="Comma 10 2 4 3" xfId="26104" xr:uid="{61695B42-3252-4359-9CE5-3DFFD5E168DF}"/>
    <cellStyle name="Comma 10 2 4 4" xfId="25811" xr:uid="{52CB3CA3-066B-43D4-B251-AD25C46B0D3B}"/>
    <cellStyle name="Comma 10 2 4 5" xfId="27751" xr:uid="{D5BEB608-07D4-4270-9826-A2902E65E24A}"/>
    <cellStyle name="Comma 10 2 5" xfId="2770" xr:uid="{00000000-0005-0000-0000-0000D4010000}"/>
    <cellStyle name="Comma 10 2 5 2" xfId="26286" xr:uid="{B054B4C7-23AC-4AC0-AA5B-5C123C6AD6A5}"/>
    <cellStyle name="Comma 10 2 5 3" xfId="26782" xr:uid="{8B6018E3-B197-42A1-9E8E-A52B832EC8D9}"/>
    <cellStyle name="Comma 10 2 5 4" xfId="27735" xr:uid="{BE2B68EE-5E4D-41CE-B410-A2641E237FE4}"/>
    <cellStyle name="Comma 10 2 5 5" xfId="7293" xr:uid="{F01CB347-8C27-4C66-BDE7-7AE570F08CB9}"/>
    <cellStyle name="Comma 10 2 6" xfId="5062" xr:uid="{00000000-0005-0000-0000-0000D5010000}"/>
    <cellStyle name="Comma 10 2 6 2" xfId="24167" xr:uid="{4D7DCC73-E698-4923-8473-1D13DDECFB14}"/>
    <cellStyle name="Comma 10 2 7" xfId="1923" xr:uid="{00000000-0005-0000-0000-0000B8010000}"/>
    <cellStyle name="Comma 10 2 7 2" xfId="29506" xr:uid="{68A64995-4DAA-40CB-971A-14B0D59C273C}"/>
    <cellStyle name="Comma 10 2 8" xfId="6820" xr:uid="{CDAD7929-0B32-49C7-83AA-987A11DA71CC}"/>
    <cellStyle name="Comma 10 3" xfId="444" xr:uid="{00000000-0005-0000-0000-0000BB010000}"/>
    <cellStyle name="Comma 10 3 2" xfId="2767" xr:uid="{00000000-0005-0000-0000-0000D7010000}"/>
    <cellStyle name="Comma 10 3 2 2" xfId="7000" xr:uid="{A16B256F-8CA0-4BAE-AA35-4D00357E3D86}"/>
    <cellStyle name="Comma 10 3 2 2 2" xfId="27613" xr:uid="{DF983C93-7336-46E2-8B15-8CF3FD7375E6}"/>
    <cellStyle name="Comma 10 3 2 2 3" xfId="27121" xr:uid="{B2AC2DBA-74D7-4CC8-98D9-DC559C04D9BF}"/>
    <cellStyle name="Comma 10 3 2 3" xfId="6844" xr:uid="{5191A13E-E68D-4872-8C69-6675E44E800A}"/>
    <cellStyle name="Comma 10 3 2 4" xfId="25071" xr:uid="{4D73BEB2-A704-49BE-BF23-63BCDEDFF0DD}"/>
    <cellStyle name="Comma 10 3 3" xfId="3593" xr:uid="{00000000-0005-0000-0000-0000D8010000}"/>
    <cellStyle name="Comma 10 3 3 2" xfId="6669" xr:uid="{12778D34-D655-4115-8274-F4F6C6303820}"/>
    <cellStyle name="Comma 10 3 3 2 2" xfId="20256" xr:uid="{B947FFA6-2991-439F-B785-C82221B5132C}"/>
    <cellStyle name="Comma 10 3 3 2 3" xfId="10078" xr:uid="{AB0B513E-03B6-4D2D-B72D-BB126AF9901C}"/>
    <cellStyle name="Comma 10 3 3 3" xfId="12765" xr:uid="{F436F0FD-E1EA-43E7-A870-B167D01F2662}"/>
    <cellStyle name="Comma 10 3 3 3 2" xfId="23089" xr:uid="{101323B1-6089-4996-B128-F98A67FFCA8D}"/>
    <cellStyle name="Comma 10 3 3 4" xfId="28990" xr:uid="{5C1ADED5-70E7-4E63-996A-B5E3CFC11056}"/>
    <cellStyle name="Comma 10 3 3 5" xfId="27721" xr:uid="{F885EAEE-DDFA-47DF-8EE4-5FDE6BE4163D}"/>
    <cellStyle name="Comma 10 3 3 6" xfId="17423" xr:uid="{991261AA-B15F-4EAB-9C3C-4710BADDC7B4}"/>
    <cellStyle name="Comma 10 3 3 7" xfId="7251" xr:uid="{F2B92F9E-D692-4CD3-8E53-40DA37688015}"/>
    <cellStyle name="Comma 10 3 4" xfId="2840" xr:uid="{00000000-0005-0000-0000-0000D6010000}"/>
    <cellStyle name="Comma 10 3 4 2" xfId="10106" xr:uid="{CA1186BB-19FC-40B8-9DCB-B12B76564128}"/>
    <cellStyle name="Comma 10 3 4 2 2" xfId="20286" xr:uid="{C3B46868-06C8-4560-8F1E-CF7864BB88DA}"/>
    <cellStyle name="Comma 10 3 4 3" xfId="12795" xr:uid="{6A5200BF-3CB3-40D1-9E61-5BE07ABC8622}"/>
    <cellStyle name="Comma 10 3 4 3 2" xfId="23119" xr:uid="{D0AFEFD8-B23F-4FAB-B02A-1C12D4A6D817}"/>
    <cellStyle name="Comma 10 3 4 4" xfId="28969" xr:uid="{7700F72C-6DF7-4260-8A57-8A79E010A4EE}"/>
    <cellStyle name="Comma 10 3 4 5" xfId="27406" xr:uid="{7E2E8042-0B0D-4912-96FB-21407F2EB7E5}"/>
    <cellStyle name="Comma 10 3 4 6" xfId="17453" xr:uid="{3E9F8DB9-1681-4226-BE0B-EA4ECBE4CF8F}"/>
    <cellStyle name="Comma 10 3 4 7" xfId="7289" xr:uid="{F002107A-D43C-4E75-8050-B2CC07C1E4E8}"/>
    <cellStyle name="Comma 10 3 5" xfId="1993" xr:uid="{00000000-0005-0000-0000-0000BB010000}"/>
    <cellStyle name="Comma 10 3 5 2" xfId="15400" xr:uid="{C4751CDC-7E39-4A8D-97EE-46BF046B9110}"/>
    <cellStyle name="Comma 10 3 5 3" xfId="7688" xr:uid="{6B935F44-1F21-4625-A21E-4F8CD6044A63}"/>
    <cellStyle name="Comma 10 3 6" xfId="8310" xr:uid="{1AE7CC64-E142-4AD2-8A8B-DD8DDDBF9C81}"/>
    <cellStyle name="Comma 10 3 6 2" xfId="18233" xr:uid="{A31B3D2B-05B6-4088-B313-0CA1F03905C6}"/>
    <cellStyle name="Comma 10 3 7" xfId="10770" xr:uid="{7D10B71B-6C88-458F-9364-C8024F6688D9}"/>
    <cellStyle name="Comma 10 3 7 2" xfId="21066" xr:uid="{0FDBE1E4-7749-4A92-BB51-6AE8F68C3898}"/>
    <cellStyle name="Comma 10 3 8" xfId="27875" xr:uid="{4D170E77-CDB6-4B15-BDA1-AC693BCD692B}"/>
    <cellStyle name="Comma 10 3 9" xfId="6821" xr:uid="{60A68D42-548D-4097-AA62-5C81B346AEB2}"/>
    <cellStyle name="Comma 10 4" xfId="445" xr:uid="{00000000-0005-0000-0000-0000BC010000}"/>
    <cellStyle name="Comma 10 4 2" xfId="2737" xr:uid="{00000000-0005-0000-0000-0000DA010000}"/>
    <cellStyle name="Comma 10 4 2 2" xfId="9556" xr:uid="{6D4862FD-72B5-46AC-97CA-1C3910311AC7}"/>
    <cellStyle name="Comma 10 4 2 2 2" xfId="29740" xr:uid="{E4F429C7-D011-4ED2-915B-6D97F85EF47D}"/>
    <cellStyle name="Comma 10 4 2 2 3" xfId="28957" xr:uid="{168F8F08-59C6-4BC3-9183-EF2DCE4D17CB}"/>
    <cellStyle name="Comma 10 4 2 2 4" xfId="19732" xr:uid="{AE28A6F5-0B8F-4AB0-8104-EC6DA9193F66}"/>
    <cellStyle name="Comma 10 4 2 3" xfId="12241" xr:uid="{2540C6BC-FD69-4589-A1F9-C3402F2A58ED}"/>
    <cellStyle name="Comma 10 4 2 3 2" xfId="22565" xr:uid="{AD14C9FD-0A1E-4BA0-ABD2-A4D1F55BB778}"/>
    <cellStyle name="Comma 10 4 2 4" xfId="24570" xr:uid="{31ECC948-E124-469D-96FC-9A7B94F91C25}"/>
    <cellStyle name="Comma 10 4 2 5" xfId="16899" xr:uid="{53F1DA72-EBBB-4FF6-993C-0E1E02CAE6FA}"/>
    <cellStyle name="Comma 10 4 2 6" xfId="7073" xr:uid="{BE09F174-8049-409B-881B-1F95A48912BA}"/>
    <cellStyle name="Comma 10 4 3" xfId="3875" xr:uid="{00000000-0005-0000-0000-0000DB010000}"/>
    <cellStyle name="Comma 10 4 3 2" xfId="7169" xr:uid="{25768D8B-343A-48BF-809C-2BFDBCD4C835}"/>
    <cellStyle name="Comma 10 4 4" xfId="5767" xr:uid="{00000000-0005-0000-0000-0000DC010000}"/>
    <cellStyle name="Comma 10 4 4 2" xfId="10563" xr:uid="{878422D2-0E52-4EE5-BB54-689DA8CCAFC8}"/>
    <cellStyle name="Comma 10 4 4 2 2" xfId="20806" xr:uid="{C7FB497E-7998-4A6A-8AFE-86506D49E469}"/>
    <cellStyle name="Comma 10 4 4 3" xfId="13315" xr:uid="{3D2F6564-63A0-4206-A689-6AB637F50EF9}"/>
    <cellStyle name="Comma 10 4 4 3 2" xfId="23639" xr:uid="{C604E309-A306-4866-947D-9CE12440F4AD}"/>
    <cellStyle name="Comma 10 4 4 4" xfId="17973" xr:uid="{56BBDBED-101B-426A-9F53-189A7FF35EE4}"/>
    <cellStyle name="Comma 10 4 5" xfId="8005" xr:uid="{9CD8ECE5-A414-4483-88C7-525F19EEB4CF}"/>
    <cellStyle name="Comma 10 4 6" xfId="24653" xr:uid="{913BD56B-5817-4792-8FEB-790BBDA3A58A}"/>
    <cellStyle name="Comma 10 4 7" xfId="14804" xr:uid="{EB27CB8A-5ADA-4F09-AAC1-4D90CED59A1A}"/>
    <cellStyle name="Comma 10 5" xfId="2937" xr:uid="{00000000-0005-0000-0000-0000DD010000}"/>
    <cellStyle name="Comma 10 5 2" xfId="3576" xr:uid="{00000000-0005-0000-0000-0000DE010000}"/>
    <cellStyle name="Comma 10 5 2 2" xfId="9248" xr:uid="{439E78AB-024C-4E54-ADD9-840776DB40A4}"/>
    <cellStyle name="Comma 10 5 2 2 2" xfId="19421" xr:uid="{1E94012E-FB7C-4522-80B8-26D4E6FF6A8F}"/>
    <cellStyle name="Comma 10 5 2 3" xfId="11930" xr:uid="{1CC3FB99-93D9-461C-9C69-320FC723EBE4}"/>
    <cellStyle name="Comma 10 5 2 3 2" xfId="22254" xr:uid="{FE0D6F86-272E-4E51-9814-02F5FF6E48DA}"/>
    <cellStyle name="Comma 10 5 2 4" xfId="27101" xr:uid="{6AEE5687-6C2D-45FC-8DA7-337AF6D336FF}"/>
    <cellStyle name="Comma 10 5 2 5" xfId="27064" xr:uid="{E4E94FFE-6134-42CA-A8EE-83FD39C3714B}"/>
    <cellStyle name="Comma 10 5 2 6" xfId="16588" xr:uid="{A0338BEF-83E7-43BB-9E8B-E322F616D3C6}"/>
    <cellStyle name="Comma 10 5 3" xfId="5313" xr:uid="{00000000-0005-0000-0000-0000DF010000}"/>
    <cellStyle name="Comma 10 5 3 2" xfId="7186" xr:uid="{8E462E81-5C57-4797-B127-4C6A225DF24E}"/>
    <cellStyle name="Comma 10 5 4" xfId="8003" xr:uid="{BBB3E422-7DAE-4B87-953D-2BE186E830CF}"/>
    <cellStyle name="Comma 10 5 5" xfId="24723" xr:uid="{C4488ED1-3FDF-4992-BC43-1AC965CCF477}"/>
    <cellStyle name="Comma 10 5 6" xfId="14366" xr:uid="{16E31FAA-6327-46E1-B852-B30E4249F2CB}"/>
    <cellStyle name="Comma 10 6" xfId="2946" xr:uid="{00000000-0005-0000-0000-0000E0010000}"/>
    <cellStyle name="Comma 10 6 2" xfId="8878" xr:uid="{859F0A2D-0D9A-4B8C-B484-BDAD79ED130A}"/>
    <cellStyle name="Comma 10 6 2 2" xfId="27697" xr:uid="{FE08A5AC-34E3-4882-B3FB-495180CE16F5}"/>
    <cellStyle name="Comma 10 6 2 3" xfId="28806" xr:uid="{73706F3F-BCE3-43E9-927A-B0A7B07EEEEB}"/>
    <cellStyle name="Comma 10 6 2 4" xfId="19028" xr:uid="{68B22C2A-2F93-4538-8D39-7F8C5C579638}"/>
    <cellStyle name="Comma 10 6 3" xfId="11537" xr:uid="{5A743E4D-C7E7-463C-A858-A6A98DFA584A}"/>
    <cellStyle name="Comma 10 6 3 2" xfId="21861" xr:uid="{C2269E96-F463-44E9-8073-A3A68158B77D}"/>
    <cellStyle name="Comma 10 6 4" xfId="25192" xr:uid="{2093BD6A-A0C1-43DF-AD3C-8BB292A2002A}"/>
    <cellStyle name="Comma 10 6 5" xfId="16195" xr:uid="{71667D2D-881E-4034-94F5-188D41B454B7}"/>
    <cellStyle name="Comma 10 6 6" xfId="6938" xr:uid="{9D52FDA0-0E6C-4A11-9834-A035E2B76B38}"/>
    <cellStyle name="Comma 10 7" xfId="1883" xr:uid="{00000000-0005-0000-0000-0000B7010000}"/>
    <cellStyle name="Comma 10 7 2" xfId="28795" xr:uid="{1A28AB93-74C7-46FE-9805-2E9EB2C42373}"/>
    <cellStyle name="Comma 10 7 3" xfId="25448" xr:uid="{842EF80D-2FBE-4CD1-9207-8B84112147E1}"/>
    <cellStyle name="Comma 10 8" xfId="28983" xr:uid="{CCA7151A-33E5-450C-A84F-E6B62E66B4E1}"/>
    <cellStyle name="Comma 10 9" xfId="27473" xr:uid="{B78ABB12-E382-4145-BC11-4CA16B875631}"/>
    <cellStyle name="Comma 10 9 2" xfId="30786" xr:uid="{289571A4-EF9D-47B0-B423-20160674C785}"/>
    <cellStyle name="Comma 11" xfId="446" xr:uid="{00000000-0005-0000-0000-0000BD010000}"/>
    <cellStyle name="Comma 11 10" xfId="14374" xr:uid="{23CE1F32-480E-4058-8B34-5F86BE466861}"/>
    <cellStyle name="Comma 11 2" xfId="447" xr:uid="{00000000-0005-0000-0000-0000BE010000}"/>
    <cellStyle name="Comma 11 2 2" xfId="2942" xr:uid="{00000000-0005-0000-0000-0000E3010000}"/>
    <cellStyle name="Comma 11 2 2 2" xfId="9557" xr:uid="{F3E8A7FD-7DF8-4D26-B3FE-71888301C6BB}"/>
    <cellStyle name="Comma 11 2 2 2 2" xfId="19733" xr:uid="{FCD07527-E108-4B1D-835F-2D2D39860E52}"/>
    <cellStyle name="Comma 11 2 2 3" xfId="12242" xr:uid="{C74EE9F0-2E47-4689-9090-A8FC86255C48}"/>
    <cellStyle name="Comma 11 2 2 3 2" xfId="22566" xr:uid="{97A159D3-14A0-451F-9FED-C768B9C54671}"/>
    <cellStyle name="Comma 11 2 2 4" xfId="25002" xr:uid="{F652F576-0D50-410D-8112-A58ADD8E8571}"/>
    <cellStyle name="Comma 11 2 2 5" xfId="28864" xr:uid="{1689C711-5365-4013-A857-DE8205E05D7A}"/>
    <cellStyle name="Comma 11 2 2 6" xfId="16900" xr:uid="{6B28BD3A-34FF-4AD1-94F1-4F7DC1493097}"/>
    <cellStyle name="Comma 11 2 2 7" xfId="7074" xr:uid="{10761546-734A-4612-94F0-3935E159726F}"/>
    <cellStyle name="Comma 11 2 3" xfId="3876" xr:uid="{00000000-0005-0000-0000-0000E4010000}"/>
    <cellStyle name="Comma 11 2 3 2" xfId="6566" xr:uid="{18183DD9-5C2B-4299-BA86-CE4F62BDE761}"/>
    <cellStyle name="Comma 11 2 3 3" xfId="27794" xr:uid="{56FB686D-D6DF-4F81-BCAF-4974BE1CBD29}"/>
    <cellStyle name="Comma 11 2 4" xfId="5768" xr:uid="{00000000-0005-0000-0000-0000E5010000}"/>
    <cellStyle name="Comma 11 2 4 2" xfId="6452" xr:uid="{D68C4EB3-3867-466E-B312-8B244307898E}"/>
    <cellStyle name="Comma 11 2 5" xfId="3060" xr:uid="{00000000-0005-0000-0000-0000E2010000}"/>
    <cellStyle name="Comma 11 2 5 2" xfId="28536" xr:uid="{6C326396-1A66-4D94-813D-DD01A3AB7ED8}"/>
    <cellStyle name="Comma 11 2 5 3" xfId="23920" xr:uid="{ECF317C6-AA08-4A46-842F-CBDFB0171F31}"/>
    <cellStyle name="Comma 11 2 6" xfId="2082" xr:uid="{00000000-0005-0000-0000-0000BE010000}"/>
    <cellStyle name="Comma 11 2 7" xfId="14805" xr:uid="{854ABF66-0D99-408B-B7D5-1B6715D860A8}"/>
    <cellStyle name="Comma 11 3" xfId="448" xr:uid="{00000000-0005-0000-0000-0000BF010000}"/>
    <cellStyle name="Comma 11 3 2" xfId="2932" xr:uid="{00000000-0005-0000-0000-0000E7010000}"/>
    <cellStyle name="Comma 11 3 2 2" xfId="9256" xr:uid="{76729437-AF9A-42D1-B283-364654CC1D96}"/>
    <cellStyle name="Comma 11 3 2 2 2" xfId="19429" xr:uid="{BA721F7C-6825-4C4B-90A7-CDEFD1964B23}"/>
    <cellStyle name="Comma 11 3 2 3" xfId="11938" xr:uid="{650E9D7A-EB13-4856-8272-E571DAF5A35A}"/>
    <cellStyle name="Comma 11 3 2 3 2" xfId="22262" xr:uid="{612FBA77-B0EF-4B46-903C-D90B7B89DBC3}"/>
    <cellStyle name="Comma 11 3 2 4" xfId="16596" xr:uid="{C2079C81-F98A-4EC4-8B65-79CF9A9DCAF7}"/>
    <cellStyle name="Comma 11 3 2 5" xfId="6999" xr:uid="{D7A4A07F-15F3-4871-9CF2-8495703B2588}"/>
    <cellStyle name="Comma 11 3 3" xfId="3592" xr:uid="{00000000-0005-0000-0000-0000E8010000}"/>
    <cellStyle name="Comma 11 3 3 2" xfId="7205" xr:uid="{5DC693BA-4074-4C76-8C22-C75449097510}"/>
    <cellStyle name="Comma 11 3 4" xfId="5321" xr:uid="{00000000-0005-0000-0000-0000E9010000}"/>
    <cellStyle name="Comma 11 3 4 2" xfId="25190" xr:uid="{F3D4B9E7-00B8-4806-B05F-25D22FF4D235}"/>
    <cellStyle name="Comma 11 4" xfId="2800" xr:uid="{00000000-0005-0000-0000-0000EA010000}"/>
    <cellStyle name="Comma 11 4 2" xfId="26827" xr:uid="{57ABDD77-1AF7-4436-98F4-6977A988DF8A}"/>
    <cellStyle name="Comma 11 4 3" xfId="26855" xr:uid="{7928F926-9432-4F50-9379-FC4B6D4105DD}"/>
    <cellStyle name="Comma 11 5" xfId="3442" xr:uid="{00000000-0005-0000-0000-0000EB010000}"/>
    <cellStyle name="Comma 11 5 2" xfId="10152" xr:uid="{3812C737-F07A-47A7-BA70-BB7B778AA2AF}"/>
    <cellStyle name="Comma 11 5 2 2" xfId="29926" xr:uid="{29C5E902-C1B8-4E80-843B-6ABB7048D86A}"/>
    <cellStyle name="Comma 11 5 2 3" xfId="27837" xr:uid="{F6AD6B01-8652-48E3-810A-5725CC778C3A}"/>
    <cellStyle name="Comma 11 5 2 4" xfId="20332" xr:uid="{BCF05D09-E51B-4399-9C2F-B8033B36F2D2}"/>
    <cellStyle name="Comma 11 5 3" xfId="12841" xr:uid="{59B569F4-E4DE-4BC6-A56F-A297F9D5C3A5}"/>
    <cellStyle name="Comma 11 5 3 2" xfId="23165" xr:uid="{50F3DD95-513B-4FCE-B3F1-DACEC454E933}"/>
    <cellStyle name="Comma 11 5 4" xfId="26664" xr:uid="{140C5822-17E9-4A5B-A276-2827A7A26ACD}"/>
    <cellStyle name="Comma 11 5 5" xfId="17499" xr:uid="{D38ED5D6-3662-49AB-8DCD-04B1C8E00B27}"/>
    <cellStyle name="Comma 11 6" xfId="4705" xr:uid="{00000000-0005-0000-0000-0000EC010000}"/>
    <cellStyle name="Comma 11 6 2" xfId="29247" xr:uid="{BF8B1F8F-7795-4935-890B-71FD43465036}"/>
    <cellStyle name="Comma 11 6 3" xfId="27931" xr:uid="{2E6FF32A-D48D-4548-96AC-F36D15DE6350}"/>
    <cellStyle name="Comma 11 6 4" xfId="15401" xr:uid="{A8B6676B-A1C6-4F9F-9809-80E3391D8722}"/>
    <cellStyle name="Comma 11 7" xfId="1924" xr:uid="{00000000-0005-0000-0000-0000BD010000}"/>
    <cellStyle name="Comma 11 7 2" xfId="29619" xr:uid="{2B6B37AD-CBF0-47B4-81C1-51C532F5DFEC}"/>
    <cellStyle name="Comma 11 7 3" xfId="27387" xr:uid="{041859E3-1FBD-4498-A4E6-7E1BC3B21788}"/>
    <cellStyle name="Comma 11 7 4" xfId="18234" xr:uid="{05A6DF5F-8752-4E38-B25E-84096E734FB5}"/>
    <cellStyle name="Comma 11 8" xfId="10771" xr:uid="{8DBDBE80-FD29-45D1-B549-C3BDCFAD02D9}"/>
    <cellStyle name="Comma 11 8 2" xfId="21067" xr:uid="{7323034B-5C51-4488-B4F4-400E3B045C04}"/>
    <cellStyle name="Comma 11 9" xfId="25098" xr:uid="{34519D0B-9EBF-43A5-95B6-37DEFF6F40EE}"/>
    <cellStyle name="Comma 12" xfId="449" xr:uid="{00000000-0005-0000-0000-0000C0010000}"/>
    <cellStyle name="Comma 12 2" xfId="2153" xr:uid="{00000000-0005-0000-0000-0000B5010000}"/>
    <cellStyle name="Comma 12 2 2" xfId="3769" xr:uid="{00000000-0005-0000-0000-0000EE010000}"/>
    <cellStyle name="Comma 12 2 2 2" xfId="29635" xr:uid="{F4295FB0-1004-44EE-B00F-426BE91BF1D1}"/>
    <cellStyle name="Comma 12 2 2 2 2" xfId="30791" xr:uid="{3ED2240D-5C2C-4C19-A683-295313EB6F15}"/>
    <cellStyle name="Comma 12 2 3" xfId="30769" xr:uid="{9D36B01A-305D-4EA9-BA94-928CC2CEC7D1}"/>
    <cellStyle name="Comma 12 3" xfId="3110" xr:uid="{00000000-0005-0000-0000-0000EF010000}"/>
    <cellStyle name="Comma 12 3 2" xfId="6534" xr:uid="{22537B52-5D1C-4D01-AD78-5C11D4D3C331}"/>
    <cellStyle name="Comma 12 4" xfId="2849" xr:uid="{00000000-0005-0000-0000-0000ED010000}"/>
    <cellStyle name="Comma 12 5" xfId="2155" xr:uid="{00000000-0005-0000-0000-0000B5010000}"/>
    <cellStyle name="Comma 12 5 2" xfId="25387" xr:uid="{E76B588E-B6C3-4977-8080-D4AB60920C3E}"/>
    <cellStyle name="Comma 12 5 3" xfId="24729" xr:uid="{795F71B1-1BC8-4C48-A4BB-43B7FB4DBFFD}"/>
    <cellStyle name="Comma 12 6" xfId="1994" xr:uid="{00000000-0005-0000-0000-0000C0010000}"/>
    <cellStyle name="Comma 13" xfId="1922" xr:uid="{00000000-0005-0000-0000-000095070000}"/>
    <cellStyle name="Comma 13 2" xfId="6554" xr:uid="{F8FD63AA-D458-49F6-9CF0-AAE241857B08}"/>
    <cellStyle name="Comma 13 3" xfId="6488" xr:uid="{287DC58B-2B15-49A0-9BD8-FAE853CDF010}"/>
    <cellStyle name="Comma 13 3 2" xfId="28958" xr:uid="{64829B93-1068-4218-8D4D-6DF8CC834A93}"/>
    <cellStyle name="Comma 13 4" xfId="15398" xr:uid="{FA935FF4-397C-4D61-8583-692113F75E44}"/>
    <cellStyle name="Comma 13 5" xfId="30565" xr:uid="{DA599308-6C12-46E2-AC83-647950EB64FC}"/>
    <cellStyle name="Comma 13 6" xfId="30540" xr:uid="{665C07DD-1324-4787-BDC5-6D166DB6B1F6}"/>
    <cellStyle name="Comma 14" xfId="8309" xr:uid="{DB639A72-9DB5-46DB-8244-2D030328E654}"/>
    <cellStyle name="Comma 14 2" xfId="18231" xr:uid="{3130D57B-7ADF-416D-9774-6477D8B11767}"/>
    <cellStyle name="Comma 15" xfId="10768" xr:uid="{6087FA26-C416-424E-9C4A-C097587BA92B}"/>
    <cellStyle name="Comma 15 2" xfId="21064" xr:uid="{5A61B9E6-39A6-4766-9519-A08E3F899EB9}"/>
    <cellStyle name="Comma 16" xfId="13704" xr:uid="{B5DD2191-D9E6-4F97-B997-248631B15FDB}"/>
    <cellStyle name="Comma 2" xfId="450" xr:uid="{00000000-0005-0000-0000-0000C1010000}"/>
    <cellStyle name="Comma 2 2" xfId="451" xr:uid="{00000000-0005-0000-0000-0000C2010000}"/>
    <cellStyle name="Comma 2 3" xfId="30489" xr:uid="{FF23FEBF-F350-40B6-B0C7-9A1C09F03835}"/>
    <cellStyle name="Comma 2 3 2" xfId="30577" xr:uid="{56DD3408-9BAB-4ADA-8333-C6218B877E5F}"/>
    <cellStyle name="Comma 2 3 3" xfId="30543" xr:uid="{83BD22CB-D064-459E-8F27-13F8A059969E}"/>
    <cellStyle name="Comma 2 4" xfId="30490" xr:uid="{695474B2-6A64-4585-890F-EE9C68DBCF9D}"/>
    <cellStyle name="Comma 2 5" xfId="30488" xr:uid="{E3007A63-BFF5-495F-A31B-2D337449BFCA}"/>
    <cellStyle name="Comma 3" xfId="452" xr:uid="{00000000-0005-0000-0000-0000C3010000}"/>
    <cellStyle name="Comma 3 2" xfId="453" xr:uid="{00000000-0005-0000-0000-0000C4010000}"/>
    <cellStyle name="Comma 3 2 2" xfId="30493" xr:uid="{30CBFCEB-887B-4777-898F-D9BDA1FC54FF}"/>
    <cellStyle name="Comma 3 2 3" xfId="30492" xr:uid="{07AF798D-9706-419A-B7B3-CA751E0D7D9D}"/>
    <cellStyle name="Comma 3 3" xfId="30494" xr:uid="{79602D37-3B35-45B4-BF65-49DC50D88B80}"/>
    <cellStyle name="Comma 3 3 2" xfId="30495" xr:uid="{7D3DCFC4-7640-4D78-94B9-3974ECCE9A1A}"/>
    <cellStyle name="Comma 3 3 3" xfId="30578" xr:uid="{4C7FFC78-923A-4026-A59E-D5DA5B1AF3E6}"/>
    <cellStyle name="Comma 3 3 4" xfId="30544" xr:uid="{D25151C7-DCA9-498C-929F-76D1EDEDB92C}"/>
    <cellStyle name="Comma 3 4" xfId="30496" xr:uid="{7A412048-061C-4A57-B39B-A90D5DF9DA1C}"/>
    <cellStyle name="Comma 3 5" xfId="30491" xr:uid="{A7F2F9B0-91E0-4FBD-8CBC-5EA94E66C5F3}"/>
    <cellStyle name="Comma 4" xfId="454" xr:uid="{00000000-0005-0000-0000-0000C5010000}"/>
    <cellStyle name="Comma 4 2" xfId="455" xr:uid="{00000000-0005-0000-0000-0000C6010000}"/>
    <cellStyle name="Comma 4 2 2" xfId="456" xr:uid="{00000000-0005-0000-0000-0000C7010000}"/>
    <cellStyle name="Comma 4 2 2 2" xfId="3104" xr:uid="{00000000-0005-0000-0000-0000F6010000}"/>
    <cellStyle name="Comma 4 2 2 3" xfId="1995" xr:uid="{00000000-0005-0000-0000-0000C7010000}"/>
    <cellStyle name="Comma 4 2 2 3 2" xfId="6579" xr:uid="{F095FAFB-A787-4DFE-9317-4BCDD8CC1971}"/>
    <cellStyle name="Comma 4 2 2 4" xfId="6453" xr:uid="{4B68FA6F-1A9D-467B-926A-3E3A2528E89B}"/>
    <cellStyle name="Comma 4 2 3" xfId="457" xr:uid="{00000000-0005-0000-0000-0000C8010000}"/>
    <cellStyle name="Comma 4 2 4" xfId="2949" xr:uid="{00000000-0005-0000-0000-0000F8010000}"/>
    <cellStyle name="Comma 4 2 5" xfId="1884" xr:uid="{00000000-0005-0000-0000-0000C6010000}"/>
    <cellStyle name="Comma 4 3" xfId="458" xr:uid="{00000000-0005-0000-0000-0000C9010000}"/>
    <cellStyle name="Comma 4 4" xfId="459" xr:uid="{00000000-0005-0000-0000-0000CA010000}"/>
    <cellStyle name="Comma 4 4 10" xfId="29420" xr:uid="{049F0188-1320-4DB7-A907-1597DA3F64B8}"/>
    <cellStyle name="Comma 4 4 11" xfId="15402" xr:uid="{62B8E347-1768-47F5-9CD4-6B5A8869F2AA}"/>
    <cellStyle name="Comma 4 4 2" xfId="460" xr:uid="{00000000-0005-0000-0000-0000CB010000}"/>
    <cellStyle name="Comma 4 4 2 2" xfId="461" xr:uid="{00000000-0005-0000-0000-0000CC010000}"/>
    <cellStyle name="Comma 4 4 2 2 2" xfId="3093" xr:uid="{00000000-0005-0000-0000-0000FC010000}"/>
    <cellStyle name="Comma 4 4 2 2 3" xfId="2080" xr:uid="{00000000-0005-0000-0000-0000CC010000}"/>
    <cellStyle name="Comma 4 4 2 2 3 2" xfId="6739" xr:uid="{D4FCEDA9-A3FD-4051-BF98-78E5C0A0463A}"/>
    <cellStyle name="Comma 4 4 2 2 4" xfId="6528" xr:uid="{7C2CF716-8B4B-46AC-BAC3-078026DBFDDD}"/>
    <cellStyle name="Comma 4 4 2 3" xfId="462" xr:uid="{00000000-0005-0000-0000-0000CD010000}"/>
    <cellStyle name="Comma 4 4 2 4" xfId="2843" xr:uid="{00000000-0005-0000-0000-0000FE010000}"/>
    <cellStyle name="Comma 4 4 2 5" xfId="3444" xr:uid="{00000000-0005-0000-0000-0000FF010000}"/>
    <cellStyle name="Comma 4 4 2 5 2" xfId="18236" xr:uid="{2FCB2390-F730-4902-A4A5-76C41BB2F8DB}"/>
    <cellStyle name="Comma 4 4 2 6" xfId="4702" xr:uid="{00000000-0005-0000-0000-000000020000}"/>
    <cellStyle name="Comma 4 4 2 6 2" xfId="21069" xr:uid="{DE7085D6-0F44-4DF7-AFFA-69B15F2B1953}"/>
    <cellStyle name="Comma 4 4 2 7" xfId="24843" xr:uid="{F76CDB02-3E03-4833-9F5A-7DCAD0B6A596}"/>
    <cellStyle name="Comma 4 4 2 8" xfId="15403" xr:uid="{B8E1AF8C-DDDD-4E17-9C55-29323D59613A}"/>
    <cellStyle name="Comma 4 4 3" xfId="463" xr:uid="{00000000-0005-0000-0000-0000CE010000}"/>
    <cellStyle name="Comma 4 4 3 2" xfId="2990" xr:uid="{00000000-0005-0000-0000-000001020000}"/>
    <cellStyle name="Comma 4 4 3 3" xfId="1996" xr:uid="{00000000-0005-0000-0000-0000CD010000}"/>
    <cellStyle name="Comma 4 4 3 3 2" xfId="6682" xr:uid="{F631413F-5A76-4FF3-ADF3-A5D472DD95B4}"/>
    <cellStyle name="Comma 4 4 3 4" xfId="6556" xr:uid="{C97E4EBC-57A0-4E87-9938-3A45BB44C2F0}"/>
    <cellStyle name="Comma 4 4 4" xfId="464" xr:uid="{00000000-0005-0000-0000-0000CF010000}"/>
    <cellStyle name="Comma 4 4 5" xfId="2758" xr:uid="{00000000-0005-0000-0000-000003020000}"/>
    <cellStyle name="Comma 4 4 6" xfId="3538" xr:uid="{00000000-0005-0000-0000-000004020000}"/>
    <cellStyle name="Comma 4 4 6 2" xfId="18235" xr:uid="{7931269E-6974-4ED2-9E98-7F4E1BCC9E1B}"/>
    <cellStyle name="Comma 4 4 7" xfId="4383" xr:uid="{00000000-0005-0000-0000-000005020000}"/>
    <cellStyle name="Comma 4 4 7 2" xfId="21068" xr:uid="{EC668E77-096E-4086-B801-EEF1F5299D04}"/>
    <cellStyle name="Comma 4 4 8" xfId="1918" xr:uid="{00000000-0005-0000-0000-0000CA010000}"/>
    <cellStyle name="Comma 4 4 9" xfId="24568" xr:uid="{20FB56C3-A984-4322-9403-43057A3E2F4F}"/>
    <cellStyle name="Comma 4 5" xfId="465" xr:uid="{00000000-0005-0000-0000-0000D0010000}"/>
    <cellStyle name="Comma 4 5 2" xfId="466" xr:uid="{00000000-0005-0000-0000-0000D1010000}"/>
    <cellStyle name="Comma 4 5 2 2" xfId="2914" xr:uid="{00000000-0005-0000-0000-000007020000}"/>
    <cellStyle name="Comma 4 5 2 2 2" xfId="6426" xr:uid="{00000000-0005-0000-0000-000007020000}"/>
    <cellStyle name="Comma 4 5 2 2 3" xfId="6425" xr:uid="{00000000-0005-0000-0000-000093010000}"/>
    <cellStyle name="Comma 4 5 2 3" xfId="2292" xr:uid="{00000000-0005-0000-0000-000093010000}"/>
    <cellStyle name="Comma 4 5 3" xfId="467" xr:uid="{00000000-0005-0000-0000-0000D2010000}"/>
    <cellStyle name="Comma 4 5 3 2" xfId="2836" xr:uid="{00000000-0005-0000-0000-000008020000}"/>
    <cellStyle name="Comma 4 5 3 3" xfId="2154" xr:uid="{00000000-0005-0000-0000-000093010000}"/>
    <cellStyle name="Comma 4 5 3 3 2" xfId="6723" xr:uid="{12C67702-2D41-4BA3-8424-8583DB01B5CF}"/>
    <cellStyle name="Comma 4 5 3 4" xfId="6558" xr:uid="{22C094AF-12AF-4500-BD61-D1AB10307B17}"/>
    <cellStyle name="Comma 4 5 4" xfId="2801" xr:uid="{00000000-0005-0000-0000-000006020000}"/>
    <cellStyle name="Comma 4 5 5" xfId="2156" xr:uid="{00000000-0005-0000-0000-000093010000}"/>
    <cellStyle name="Comma 4 5 5 2" xfId="18237" xr:uid="{DD19F40F-B8B7-4991-8089-B4159F82E410}"/>
    <cellStyle name="Comma 4 5 6" xfId="10772" xr:uid="{57BAFE4A-CCD7-44B1-9200-BDEDC3ED5CD0}"/>
    <cellStyle name="Comma 4 5 6 2" xfId="21070" xr:uid="{3ECC2890-090B-4448-944C-56950ED5D100}"/>
    <cellStyle name="Comma 4 5 7" xfId="26591" xr:uid="{A427BE10-D852-4D79-ACBD-7E8AB2D62B9D}"/>
    <cellStyle name="Comma 4 5 8" xfId="15404" xr:uid="{91BB3CBD-5646-4940-9381-E6AB47337438}"/>
    <cellStyle name="Comma 4 6" xfId="468" xr:uid="{00000000-0005-0000-0000-0000D3010000}"/>
    <cellStyle name="Comma 4 6 2" xfId="2160" xr:uid="{00000000-0005-0000-0000-00008E010000}"/>
    <cellStyle name="Comma 4 6 2 2" xfId="3015" xr:uid="{00000000-0005-0000-0000-000009020000}"/>
    <cellStyle name="Comma 4 6 2 3" xfId="30770" xr:uid="{DAA636C0-2E08-442F-945B-6B7E54B060A0}"/>
    <cellStyle name="Comma 4 6 3" xfId="2157" xr:uid="{00000000-0005-0000-0000-00008E010000}"/>
    <cellStyle name="Comma 4 6 3 2" xfId="6776" xr:uid="{94163BEF-5AF3-4D4E-AC31-D3B946B979FB}"/>
    <cellStyle name="Comma 4 6 4" xfId="1997" xr:uid="{00000000-0005-0000-0000-0000D0010000}"/>
    <cellStyle name="Comma 4 6 4 2" xfId="6771" xr:uid="{0CED8DB5-95D6-4CB7-AEBB-D5F7809BF140}"/>
    <cellStyle name="Comma 4 7" xfId="3539" xr:uid="{00000000-0005-0000-0000-00000A020000}"/>
    <cellStyle name="Comma 4 7 2" xfId="30497" xr:uid="{4C5F36BA-A49C-4C9B-A0F0-363C20F66163}"/>
    <cellStyle name="Comma 4 7 2 2" xfId="30787" xr:uid="{7DB7C51F-2936-4566-8572-004390457946}"/>
    <cellStyle name="Comma 4 8" xfId="4382" xr:uid="{00000000-0005-0000-0000-00000B020000}"/>
    <cellStyle name="Comma 4 9" xfId="1877" xr:uid="{00000000-0005-0000-0000-0000C5010000}"/>
    <cellStyle name="Comma 5" xfId="469" xr:uid="{00000000-0005-0000-0000-0000D4010000}"/>
    <cellStyle name="Comma 5 10" xfId="470" xr:uid="{00000000-0005-0000-0000-0000D5010000}"/>
    <cellStyle name="Comma 5 10 10" xfId="13822" xr:uid="{3BE3CC09-53C0-4216-BACC-3858FE5D2E96}"/>
    <cellStyle name="Comma 5 10 2" xfId="471" xr:uid="{00000000-0005-0000-0000-0000D6010000}"/>
    <cellStyle name="Comma 5 10 2 2" xfId="3135" xr:uid="{00000000-0005-0000-0000-00000F020000}"/>
    <cellStyle name="Comma 5 10 2 2 2" xfId="9558" xr:uid="{CE783C4D-4BBC-4E8E-B9ED-4CF71710168C}"/>
    <cellStyle name="Comma 5 10 2 2 2 2" xfId="19734" xr:uid="{50F71B83-FEC5-4FBB-AE78-A6311060EF7B}"/>
    <cellStyle name="Comma 5 10 2 2 3" xfId="12243" xr:uid="{0AA1F7BF-808F-4FE1-AAFD-35CF63711119}"/>
    <cellStyle name="Comma 5 10 2 2 3 2" xfId="22567" xr:uid="{21FCABA5-C3AB-454E-A776-5A20E7E15488}"/>
    <cellStyle name="Comma 5 10 2 2 4" xfId="24265" xr:uid="{2BFC50A1-1793-4D4F-AFD8-1FFDE9678A81}"/>
    <cellStyle name="Comma 5 10 2 2 5" xfId="29236" xr:uid="{F98DDFD4-96F0-4CA0-B785-18AC0E802516}"/>
    <cellStyle name="Comma 5 10 2 2 6" xfId="16901" xr:uid="{91678DEE-BF62-4B44-87EB-D16B8C01F59D}"/>
    <cellStyle name="Comma 5 10 2 2 7" xfId="7075" xr:uid="{3695547C-F9EA-4714-9D55-4B7D5FD3C4A9}"/>
    <cellStyle name="Comma 5 10 2 3" xfId="3877" xr:uid="{00000000-0005-0000-0000-000010020000}"/>
    <cellStyle name="Comma 5 10 2 3 2" xfId="6712" xr:uid="{3C6E4082-3C1D-46A5-B3C3-2859BF88FE2A}"/>
    <cellStyle name="Comma 5 10 2 3 3" xfId="27298" xr:uid="{22F245E6-859D-4BD3-A9C5-37FF14D61903}"/>
    <cellStyle name="Comma 5 10 2 4" xfId="5769" xr:uid="{00000000-0005-0000-0000-000011020000}"/>
    <cellStyle name="Comma 5 10 2 4 2" xfId="6608" xr:uid="{6A8A7C68-4EE9-4FFD-81CA-D08FA9533537}"/>
    <cellStyle name="Comma 5 10 2 5" xfId="2802" xr:uid="{00000000-0005-0000-0000-00000E020000}"/>
    <cellStyle name="Comma 5 10 2 5 2" xfId="26861" xr:uid="{66A1F13D-B8BE-4F58-9BF2-5D87A24E9C72}"/>
    <cellStyle name="Comma 5 10 2 5 3" xfId="24515" xr:uid="{0F9CB538-991A-4C8F-98DA-0A1B675F36EE}"/>
    <cellStyle name="Comma 5 10 2 6" xfId="2083" xr:uid="{00000000-0005-0000-0000-0000D3010000}"/>
    <cellStyle name="Comma 5 10 2 7" xfId="14806" xr:uid="{04C4A928-6738-4E64-B520-5530B2240E24}"/>
    <cellStyle name="Comma 5 10 3" xfId="472" xr:uid="{00000000-0005-0000-0000-0000D7010000}"/>
    <cellStyle name="Comma 5 10 3 2" xfId="3134" xr:uid="{00000000-0005-0000-0000-000013020000}"/>
    <cellStyle name="Comma 5 10 3 2 2" xfId="9258" xr:uid="{B143C02D-98E0-4F94-977C-367A873AE66D}"/>
    <cellStyle name="Comma 5 10 3 2 2 2" xfId="19431" xr:uid="{CB224A9E-429E-48CD-B549-1BEA6EE2FE08}"/>
    <cellStyle name="Comma 5 10 3 2 3" xfId="11940" xr:uid="{451420DE-C2C8-4775-9B58-F4FF8A238A62}"/>
    <cellStyle name="Comma 5 10 3 2 3 2" xfId="22264" xr:uid="{6B59E08C-E244-41BE-8DF7-0072BF521CED}"/>
    <cellStyle name="Comma 5 10 3 2 4" xfId="16598" xr:uid="{3853CB48-1464-4905-A459-C53215C6E680}"/>
    <cellStyle name="Comma 5 10 3 2 5" xfId="7002" xr:uid="{F2304DA1-A466-42C5-A47C-8354C7E7CDAA}"/>
    <cellStyle name="Comma 5 10 3 3" xfId="3595" xr:uid="{00000000-0005-0000-0000-000014020000}"/>
    <cellStyle name="Comma 5 10 3 3 2" xfId="7203" xr:uid="{220F1740-5B48-49A2-AE38-4E464F4576D7}"/>
    <cellStyle name="Comma 5 10 3 4" xfId="5323" xr:uid="{00000000-0005-0000-0000-000015020000}"/>
    <cellStyle name="Comma 5 10 3 4 2" xfId="8006" xr:uid="{D0B4DCE3-D8BF-4DAA-923B-EB6DC9757B7B}"/>
    <cellStyle name="Comma 5 10 3 5" xfId="25568" xr:uid="{B376A822-C88B-454A-88D7-BF06DF57FF21}"/>
    <cellStyle name="Comma 5 10 3 6" xfId="14376" xr:uid="{8AF15805-AAAC-4E4E-A7EF-0D0F916687D8}"/>
    <cellStyle name="Comma 5 10 4" xfId="2751" xr:uid="{00000000-0005-0000-0000-000016020000}"/>
    <cellStyle name="Comma 5 10 4 2" xfId="6941" xr:uid="{24FC6DC8-834A-45CF-B551-217E84A217A0}"/>
    <cellStyle name="Comma 5 10 4 2 2" xfId="8891" xr:uid="{18DF8DEB-DC6A-4EFF-A385-F2F68DB5D7EC}"/>
    <cellStyle name="Comma 5 10 4 2 2 2" xfId="19041" xr:uid="{A4D0370F-D040-4037-8E6A-65158AC145B6}"/>
    <cellStyle name="Comma 5 10 4 2 3" xfId="11550" xr:uid="{C2765C2F-ECD2-41E6-8BE3-B64B7650C5DB}"/>
    <cellStyle name="Comma 5 10 4 2 3 2" xfId="21874" xr:uid="{77224307-104C-41F2-A6AE-28DCEFDEDC4C}"/>
    <cellStyle name="Comma 5 10 4 2 4" xfId="29298" xr:uid="{91AD18D1-BF64-4849-B6B8-9D82E1664259}"/>
    <cellStyle name="Comma 5 10 4 2 5" xfId="29303" xr:uid="{B33D76B8-E1CB-424F-82A6-24ECC87F2F5E}"/>
    <cellStyle name="Comma 5 10 4 2 6" xfId="16208" xr:uid="{99973CD7-7E44-4641-9EDF-9A2579926AD0}"/>
    <cellStyle name="Comma 5 10 4 3" xfId="7177" xr:uid="{0A6A3AF2-C57C-44E1-AAFC-671EFE3F60D9}"/>
    <cellStyle name="Comma 5 10 4 4" xfId="25094" xr:uid="{FB416398-7F55-4D24-BDA6-B24FD35F7C60}"/>
    <cellStyle name="Comma 5 10 5" xfId="3441" xr:uid="{00000000-0005-0000-0000-000017020000}"/>
    <cellStyle name="Comma 5 10 5 2" xfId="10154" xr:uid="{E9D01284-0DAA-4BD4-9A06-3F13B8BD4DF0}"/>
    <cellStyle name="Comma 5 10 5 2 2" xfId="29927" xr:uid="{C292943A-50AE-4D38-9281-1003789C3F9E}"/>
    <cellStyle name="Comma 5 10 5 2 3" xfId="27097" xr:uid="{42A7FB6A-C6E1-4CE9-BE7A-27FD2C6E460E}"/>
    <cellStyle name="Comma 5 10 5 2 4" xfId="20334" xr:uid="{12AC0AAE-62E8-40F9-BFCA-75057609CC2E}"/>
    <cellStyle name="Comma 5 10 5 3" xfId="12843" xr:uid="{19E59A3E-5D14-4C14-9D26-1AACE7F5FFC4}"/>
    <cellStyle name="Comma 5 10 5 3 2" xfId="23167" xr:uid="{9CC8B6EB-DF9E-47BB-88B8-115D978171E0}"/>
    <cellStyle name="Comma 5 10 5 4" xfId="26386" xr:uid="{C5F08229-92D9-4615-852E-9C1A3CCC119D}"/>
    <cellStyle name="Comma 5 10 5 5" xfId="17501" xr:uid="{292A799B-16AF-4E90-A712-E4AE46067C06}"/>
    <cellStyle name="Comma 5 10 6" xfId="4706" xr:uid="{00000000-0005-0000-0000-000018020000}"/>
    <cellStyle name="Comma 5 10 6 2" xfId="29024" xr:uid="{73E293C5-11A3-40CE-8FED-59C8E095DF5F}"/>
    <cellStyle name="Comma 5 10 6 3" xfId="27568" xr:uid="{122B347F-3C49-4015-BAD2-778136BF5D95}"/>
    <cellStyle name="Comma 5 10 6 4" xfId="15406" xr:uid="{1418E8C6-3EEA-421E-B416-FD01CBEC1432}"/>
    <cellStyle name="Comma 5 10 7" xfId="1925" xr:uid="{00000000-0005-0000-0000-0000D2010000}"/>
    <cellStyle name="Comma 5 10 7 2" xfId="29007" xr:uid="{ABBF75A6-C00D-475C-A352-702F7112BC99}"/>
    <cellStyle name="Comma 5 10 7 3" xfId="28360" xr:uid="{47376040-CFA2-4531-97F5-B83C5948705D}"/>
    <cellStyle name="Comma 5 10 7 4" xfId="18239" xr:uid="{C5B7A779-6FF6-4C80-8E39-0C300820A29E}"/>
    <cellStyle name="Comma 5 10 8" xfId="10774" xr:uid="{00EECBAA-BCA7-4F70-AA2C-38C39C424751}"/>
    <cellStyle name="Comma 5 10 8 2" xfId="21072" xr:uid="{CDAB3C6C-5551-4EE1-BBD4-38F7AEC048D5}"/>
    <cellStyle name="Comma 5 10 9" xfId="25044" xr:uid="{8985AF35-9E5F-47A7-9626-542BBC17C2E6}"/>
    <cellStyle name="Comma 5 11" xfId="473" xr:uid="{00000000-0005-0000-0000-0000D8010000}"/>
    <cellStyle name="Comma 5 11 10" xfId="13980" xr:uid="{8CAFB8C9-7B96-427E-868E-D64156FB24FF}"/>
    <cellStyle name="Comma 5 11 2" xfId="474" xr:uid="{00000000-0005-0000-0000-0000D9010000}"/>
    <cellStyle name="Comma 5 11 2 2" xfId="3133" xr:uid="{00000000-0005-0000-0000-00001B020000}"/>
    <cellStyle name="Comma 5 11 2 2 2" xfId="9559" xr:uid="{DBAE4797-79F2-42F4-AD8F-C60C4EFD6F40}"/>
    <cellStyle name="Comma 5 11 2 2 2 2" xfId="19735" xr:uid="{C93BAE21-EFF9-4FDA-99C0-F434665A4882}"/>
    <cellStyle name="Comma 5 11 2 2 3" xfId="12244" xr:uid="{2175053A-3615-4562-A0D6-ECD0A4834BE3}"/>
    <cellStyle name="Comma 5 11 2 2 3 2" xfId="22568" xr:uid="{3B3B3319-E8E8-4EB5-A74F-9A3880DD40AA}"/>
    <cellStyle name="Comma 5 11 2 2 4" xfId="27966" xr:uid="{D7F1B13D-D882-4B8E-A6E9-4BC38882FF43}"/>
    <cellStyle name="Comma 5 11 2 2 5" xfId="28147" xr:uid="{391A02CC-FFCD-43A8-806A-9478CD0488E9}"/>
    <cellStyle name="Comma 5 11 2 2 6" xfId="16902" xr:uid="{79A5D344-7C8E-4142-B65E-1071C6DCEC78}"/>
    <cellStyle name="Comma 5 11 2 2 7" xfId="7076" xr:uid="{6BF23CCD-323B-410A-8FCA-E69D527ED9B9}"/>
    <cellStyle name="Comma 5 11 2 3" xfId="3878" xr:uid="{00000000-0005-0000-0000-00001C020000}"/>
    <cellStyle name="Comma 5 11 2 3 2" xfId="6428" xr:uid="{3A5402EA-FEE5-4381-850E-92BB244913FF}"/>
    <cellStyle name="Comma 5 11 2 4" xfId="5770" xr:uid="{00000000-0005-0000-0000-00001D020000}"/>
    <cellStyle name="Comma 5 11 2 4 2" xfId="6451" xr:uid="{E2A57CE3-1798-47CB-B9CC-79A0E44A93CF}"/>
    <cellStyle name="Comma 5 11 2 5" xfId="2978" xr:uid="{00000000-0005-0000-0000-00001A020000}"/>
    <cellStyle name="Comma 5 11 2 5 2" xfId="23985" xr:uid="{953A5D7D-2645-4FD2-8E5B-FDCF8F36F78A}"/>
    <cellStyle name="Comma 5 11 2 6" xfId="2129" xr:uid="{00000000-0005-0000-0000-0000D6010000}"/>
    <cellStyle name="Comma 5 11 3" xfId="475" xr:uid="{00000000-0005-0000-0000-0000DA010000}"/>
    <cellStyle name="Comma 5 11 3 2" xfId="24923" xr:uid="{FB9C11E2-8497-4F0F-BC3D-92B91C279054}"/>
    <cellStyle name="Comma 5 11 3 3" xfId="26180" xr:uid="{D9DE69A5-C516-4EDA-A135-EBA1ABED4533}"/>
    <cellStyle name="Comma 5 11 4" xfId="3016" xr:uid="{00000000-0005-0000-0000-00001F020000}"/>
    <cellStyle name="Comma 5 11 4 2" xfId="26815" xr:uid="{48903339-51CF-4EFE-AA9F-F8B812C132CA}"/>
    <cellStyle name="Comma 5 11 4 3" xfId="26842" xr:uid="{81F6B078-59A9-4974-ADBF-F5663743129A}"/>
    <cellStyle name="Comma 5 11 5" xfId="2979" xr:uid="{00000000-0005-0000-0000-000020020000}"/>
    <cellStyle name="Comma 5 11 5 2" xfId="10351" xr:uid="{ED07381A-CD45-4169-9BA8-3E476EE6D5FF}"/>
    <cellStyle name="Comma 5 11 5 2 2" xfId="20533" xr:uid="{C1665034-A9BE-4ACF-B9C9-32689FF11A14}"/>
    <cellStyle name="Comma 5 11 5 3" xfId="13042" xr:uid="{6D7B10CB-7F6C-4CAE-884B-E2393CA827E1}"/>
    <cellStyle name="Comma 5 11 5 3 2" xfId="23366" xr:uid="{3C995ACB-F3D4-423D-A995-0C957F616BD2}"/>
    <cellStyle name="Comma 5 11 5 4" xfId="27949" xr:uid="{4741D273-B384-4E56-B97B-CF8494875CDD}"/>
    <cellStyle name="Comma 5 11 5 5" xfId="27095" xr:uid="{8F6BC1F2-94B1-4EC7-B42C-E97C3B7992F9}"/>
    <cellStyle name="Comma 5 11 5 6" xfId="17700" xr:uid="{884A6538-E8FC-4DC8-828A-243F14223682}"/>
    <cellStyle name="Comma 5 11 6" xfId="4948" xr:uid="{00000000-0005-0000-0000-000021020000}"/>
    <cellStyle name="Comma 5 11 6 2" xfId="28430" xr:uid="{6240F58F-8DAE-4386-B578-FB559B52C3F9}"/>
    <cellStyle name="Comma 5 11 6 3" xfId="28427" xr:uid="{2AD72A19-C65A-4A27-B0D3-CCE5263D5722}"/>
    <cellStyle name="Comma 5 11 6 4" xfId="15407" xr:uid="{9733A20D-6261-4AC3-A5C9-C03C15CFF49B}"/>
    <cellStyle name="Comma 5 11 7" xfId="1926" xr:uid="{00000000-0005-0000-0000-0000D5010000}"/>
    <cellStyle name="Comma 5 11 7 2" xfId="18240" xr:uid="{E2D5F3F8-7B77-4054-8C3D-35597AF1B1EB}"/>
    <cellStyle name="Comma 5 11 8" xfId="10775" xr:uid="{3A884343-C621-4549-8D44-3B09FC1BAF49}"/>
    <cellStyle name="Comma 5 11 8 2" xfId="21073" xr:uid="{5EDF9110-DB71-4062-A40C-28319FD2447E}"/>
    <cellStyle name="Comma 5 11 9" xfId="26407" xr:uid="{FB6F0FA3-E9F0-4192-B03D-85D169DF8555}"/>
    <cellStyle name="Comma 5 12" xfId="476" xr:uid="{00000000-0005-0000-0000-0000DB010000}"/>
    <cellStyle name="Comma 5 12 2" xfId="477" xr:uid="{00000000-0005-0000-0000-0000DC010000}"/>
    <cellStyle name="Comma 5 12 2 2" xfId="2882" xr:uid="{00000000-0005-0000-0000-000024020000}"/>
    <cellStyle name="Comma 5 12 2 3" xfId="3774" xr:uid="{00000000-0005-0000-0000-000025020000}"/>
    <cellStyle name="Comma 5 12 2 3 2" xfId="6538" xr:uid="{7ADCA64B-8946-4436-8609-A4998F385BDC}"/>
    <cellStyle name="Comma 5 12 2 4" xfId="5615" xr:uid="{00000000-0005-0000-0000-000026020000}"/>
    <cellStyle name="Comma 5 12 2 4 2" xfId="6555" xr:uid="{012510FD-CCE7-424B-983E-2953A921360C}"/>
    <cellStyle name="Comma 5 12 2 5" xfId="2875" xr:uid="{00000000-0005-0000-0000-000023020000}"/>
    <cellStyle name="Comma 5 12 2 6" xfId="2049" xr:uid="{00000000-0005-0000-0000-0000D9010000}"/>
    <cellStyle name="Comma 5 12 3" xfId="478" xr:uid="{00000000-0005-0000-0000-0000DD010000}"/>
    <cellStyle name="Comma 5 12 3 2" xfId="24482" xr:uid="{F4EADEB6-2F95-4E87-A46A-A9335F2054A1}"/>
    <cellStyle name="Comma 5 12 3 3" xfId="25529" xr:uid="{CDA764F0-AE6D-4466-83E1-DDAB677CA732}"/>
    <cellStyle name="Comma 5 12 4" xfId="2752" xr:uid="{00000000-0005-0000-0000-000028020000}"/>
    <cellStyle name="Comma 5 12 5" xfId="3481" xr:uid="{00000000-0005-0000-0000-000029020000}"/>
    <cellStyle name="Comma 5 12 5 2" xfId="15408" xr:uid="{BCC0882F-CF4F-4B82-8A0E-68E357E356DD}"/>
    <cellStyle name="Comma 5 12 6" xfId="4550" xr:uid="{00000000-0005-0000-0000-00002A020000}"/>
    <cellStyle name="Comma 5 12 6 2" xfId="18241" xr:uid="{346C4AE4-7610-4C25-B289-BE717198B92F}"/>
    <cellStyle name="Comma 5 12 7" xfId="10776" xr:uid="{FCEC1F16-5642-4BFF-B955-7CDF16CD5740}"/>
    <cellStyle name="Comma 5 12 7 2" xfId="21074" xr:uid="{F8F78305-A3B0-4907-9AEF-EBAF17D63DC2}"/>
    <cellStyle name="Comma 5 12 8" xfId="25927" xr:uid="{CC163619-07D7-4930-B6D1-906FE16F164C}"/>
    <cellStyle name="Comma 5 12 9" xfId="14664" xr:uid="{74C4501F-DC6F-4573-A96C-EAC30135B59E}"/>
    <cellStyle name="Comma 5 13" xfId="479" xr:uid="{00000000-0005-0000-0000-0000DE010000}"/>
    <cellStyle name="Comma 5 13 2" xfId="2778" xr:uid="{00000000-0005-0000-0000-00002C020000}"/>
    <cellStyle name="Comma 5 13 2 2" xfId="9024" xr:uid="{09B4A21E-8CBB-44D7-B26B-A2AAB0D3D402}"/>
    <cellStyle name="Comma 5 13 2 2 2" xfId="19197" xr:uid="{99FBBD98-9F26-4C18-AFB0-2EEC9B5195BE}"/>
    <cellStyle name="Comma 5 13 2 3" xfId="11706" xr:uid="{D011621D-0ABE-48BB-B695-DD8FCAF07B02}"/>
    <cellStyle name="Comma 5 13 2 3 2" xfId="22030" xr:uid="{7F9E5786-CA13-43E4-A392-B43594F0E47C}"/>
    <cellStyle name="Comma 5 13 2 4" xfId="28782" xr:uid="{178C352B-84EC-45C0-B515-4932D70BFA90}"/>
    <cellStyle name="Comma 5 13 2 5" xfId="27656" xr:uid="{51433EDA-9BBD-4100-A128-CD3A60AF2B8F}"/>
    <cellStyle name="Comma 5 13 2 6" xfId="16364" xr:uid="{621EAA47-8640-43DC-9DD9-C31A5BFCFAAA}"/>
    <cellStyle name="Comma 5 13 2 7" xfId="6975" xr:uid="{7886BB74-8340-4194-BCCE-63B6A712D6C2}"/>
    <cellStyle name="Comma 5 13 3" xfId="2895" xr:uid="{00000000-0005-0000-0000-00002D020000}"/>
    <cellStyle name="Comma 5 13 3 2" xfId="6701" xr:uid="{38EDC9C9-37DA-4741-8229-31786D9CD745}"/>
    <cellStyle name="Comma 5 13 4" xfId="5075" xr:uid="{00000000-0005-0000-0000-00002E020000}"/>
    <cellStyle name="Comma 5 13 4 2" xfId="6520" xr:uid="{69B17D43-46D7-4A0E-BB42-D6B6112578DB}"/>
    <cellStyle name="Comma 5 13 5" xfId="2739" xr:uid="{00000000-0005-0000-0000-00002B020000}"/>
    <cellStyle name="Comma 5 13 5 2" xfId="26359" xr:uid="{15F97DDC-93FB-44B9-AAD3-86E8AAD19484}"/>
    <cellStyle name="Comma 5 13 6" xfId="1998" xr:uid="{00000000-0005-0000-0000-0000DA010000}"/>
    <cellStyle name="Comma 5 14" xfId="3537" xr:uid="{00000000-0005-0000-0000-00002F020000}"/>
    <cellStyle name="Comma 5 14 2" xfId="8778" xr:uid="{D7A73279-FCEF-4539-9D13-45DE164A7C80}"/>
    <cellStyle name="Comma 5 14 2 2" xfId="28673" xr:uid="{48B05A7E-9FC5-48ED-9C44-8EFBD717C414}"/>
    <cellStyle name="Comma 5 14 2 3" xfId="29254" xr:uid="{2C4B9467-DEFA-4D6A-8BE1-4D62FE7927ED}"/>
    <cellStyle name="Comma 5 14 2 4" xfId="18926" xr:uid="{D8638233-D5F1-4B80-A8D7-33794C8A9137}"/>
    <cellStyle name="Comma 5 14 3" xfId="11435" xr:uid="{DECC9E2B-DD55-4E5D-A716-467A9A0943AC}"/>
    <cellStyle name="Comma 5 14 3 2" xfId="21759" xr:uid="{B9AAF36E-3FDB-4B63-86BC-6F24D5B99CDB}"/>
    <cellStyle name="Comma 5 14 4" xfId="25860" xr:uid="{AC6D1FF2-C811-4026-A7E6-9FE967E030CC}"/>
    <cellStyle name="Comma 5 14 5" xfId="16093" xr:uid="{06FAC396-5F82-445C-8958-B5B5AA130D19}"/>
    <cellStyle name="Comma 5 15" xfId="4384" xr:uid="{00000000-0005-0000-0000-000030020000}"/>
    <cellStyle name="Comma 5 15 2" xfId="10083" xr:uid="{8EFD961A-7011-4314-8D37-FE6F08170313}"/>
    <cellStyle name="Comma 5 15 2 2" xfId="20261" xr:uid="{EDBD8F11-EE03-4D73-9BDA-5916068DC70E}"/>
    <cellStyle name="Comma 5 15 3" xfId="12770" xr:uid="{565C8058-288A-430B-883C-3AC9D696058F}"/>
    <cellStyle name="Comma 5 15 3 2" xfId="23094" xr:uid="{B50D142B-B73D-43D8-B021-7ABBCE23182B}"/>
    <cellStyle name="Comma 5 15 4" xfId="24811" xr:uid="{63F9CFFD-3850-4F9F-93EC-44C3CA9C026B}"/>
    <cellStyle name="Comma 5 15 5" xfId="28446" xr:uid="{55CC61EF-31B5-49F6-8DF7-B72E3CDBA98A}"/>
    <cellStyle name="Comma 5 15 6" xfId="17428" xr:uid="{7D04166C-AF9E-475F-8A0D-AA3415C99B1A}"/>
    <cellStyle name="Comma 5 16" xfId="1878" xr:uid="{00000000-0005-0000-0000-0000D1010000}"/>
    <cellStyle name="Comma 5 16 2" xfId="15405" xr:uid="{4C92904A-7818-491F-AAC1-2653CC0549F3}"/>
    <cellStyle name="Comma 5 17" xfId="8311" xr:uid="{850E51B1-0197-4085-A0A4-F1031700457A}"/>
    <cellStyle name="Comma 5 17 2" xfId="18238" xr:uid="{B3AEB682-416D-48B5-80A5-D51528A8A56E}"/>
    <cellStyle name="Comma 5 18" xfId="10773" xr:uid="{0AF3E8E9-4F10-4BDD-A79C-0F4C5665AAE5}"/>
    <cellStyle name="Comma 5 18 2" xfId="21071" xr:uid="{8F8F892B-9DAF-487F-8844-E1E9AF6FAF9F}"/>
    <cellStyle name="Comma 5 19" xfId="25781" xr:uid="{1C834735-FAB5-4A2F-9D09-6C2D9F0896DB}"/>
    <cellStyle name="Comma 5 2" xfId="480" xr:uid="{00000000-0005-0000-0000-0000DF010000}"/>
    <cellStyle name="Comma 5 2 2" xfId="481" xr:uid="{00000000-0005-0000-0000-0000E0010000}"/>
    <cellStyle name="Comma 5 2 2 2" xfId="482" xr:uid="{00000000-0005-0000-0000-0000E1010000}"/>
    <cellStyle name="Comma 5 2 2 2 2" xfId="3024" xr:uid="{00000000-0005-0000-0000-000033020000}"/>
    <cellStyle name="Comma 5 2 2 2 3" xfId="1999" xr:uid="{00000000-0005-0000-0000-0000DD010000}"/>
    <cellStyle name="Comma 5 2 2 2 3 2" xfId="6652" xr:uid="{F16C2509-7521-4BD1-BA31-15F8DB0579EF}"/>
    <cellStyle name="Comma 5 2 2 2 4" xfId="6450" xr:uid="{E7C1C7B9-6B6D-4A0F-9857-698ACB2CB4EA}"/>
    <cellStyle name="Comma 5 2 2 3" xfId="483" xr:uid="{00000000-0005-0000-0000-0000E2010000}"/>
    <cellStyle name="Comma 5 2 2 4" xfId="3049" xr:uid="{00000000-0005-0000-0000-000035020000}"/>
    <cellStyle name="Comma 5 2 2 5" xfId="3536" xr:uid="{00000000-0005-0000-0000-000036020000}"/>
    <cellStyle name="Comma 5 2 2 5 2" xfId="18242" xr:uid="{CE2CED8B-6786-4B9F-A844-B7D113D5D99C}"/>
    <cellStyle name="Comma 5 2 2 6" xfId="4385" xr:uid="{00000000-0005-0000-0000-000037020000}"/>
    <cellStyle name="Comma 5 2 2 6 2" xfId="21075" xr:uid="{442A1597-B322-4D33-BFB6-3456C07FB038}"/>
    <cellStyle name="Comma 5 2 2 7" xfId="1920" xr:uid="{00000000-0005-0000-0000-0000DC010000}"/>
    <cellStyle name="Comma 5 2 2 8" xfId="15409" xr:uid="{FA45E48E-7A2E-41BC-BE04-744BC9E1B52E}"/>
    <cellStyle name="Comma 5 2 2 9" xfId="30499" xr:uid="{91C2E5A7-81C4-4D82-AC84-FD23E5B46ECB}"/>
    <cellStyle name="Comma 5 2 3" xfId="30500" xr:uid="{CB605785-9FD7-44FB-8197-A987D808F63D}"/>
    <cellStyle name="Comma 5 2 4" xfId="30498" xr:uid="{784E0DBF-A6AD-4585-B440-CC6264C4D3B9}"/>
    <cellStyle name="Comma 5 20" xfId="13705" xr:uid="{7328EA97-CDCB-4777-B592-22F2D048E96F}"/>
    <cellStyle name="Comma 5 3" xfId="484" xr:uid="{00000000-0005-0000-0000-0000E3010000}"/>
    <cellStyle name="Comma 5 3 10" xfId="4386" xr:uid="{00000000-0005-0000-0000-000039020000}"/>
    <cellStyle name="Comma 5 3 10 2" xfId="15410" xr:uid="{5D05F74C-7FD5-4AF9-B214-4880E7F5CD6C}"/>
    <cellStyle name="Comma 5 3 11" xfId="1914" xr:uid="{00000000-0005-0000-0000-0000DF010000}"/>
    <cellStyle name="Comma 5 3 11 2" xfId="18243" xr:uid="{C959C428-CDEE-4B90-B3DA-673F4AC8D51A}"/>
    <cellStyle name="Comma 5 3 12" xfId="10777" xr:uid="{58F6AFD0-965A-4004-B96C-4C0B194A62C0}"/>
    <cellStyle name="Comma 5 3 12 2" xfId="21076" xr:uid="{F65906BB-CAE2-4A83-8FAB-CC25E28D832A}"/>
    <cellStyle name="Comma 5 3 13" xfId="26392" xr:uid="{59B43FE4-F7FC-4322-8FE5-6597E5B5187F}"/>
    <cellStyle name="Comma 5 3 14" xfId="13731" xr:uid="{51F3A398-EF21-4DC0-88FA-084275F47BF4}"/>
    <cellStyle name="Comma 5 3 2" xfId="485" xr:uid="{00000000-0005-0000-0000-0000E4010000}"/>
    <cellStyle name="Comma 5 3 2 10" xfId="1927" xr:uid="{00000000-0005-0000-0000-0000E0010000}"/>
    <cellStyle name="Comma 5 3 2 10 2" xfId="18244" xr:uid="{78D39C0C-9CE1-44E0-BE48-4A987DD59B9B}"/>
    <cellStyle name="Comma 5 3 2 11" xfId="10778" xr:uid="{84071133-6F4D-4205-846A-86F33E229FF5}"/>
    <cellStyle name="Comma 5 3 2 11 2" xfId="21077" xr:uid="{297ABED2-D8A9-4442-82D7-D9FA1A5BC2F8}"/>
    <cellStyle name="Comma 5 3 2 12" xfId="25101" xr:uid="{AAD23940-A462-475F-88BD-59F8B7F0146F}"/>
    <cellStyle name="Comma 5 3 2 13" xfId="13791" xr:uid="{DD5CC25D-C6F9-4596-A481-ED88BD0839AA}"/>
    <cellStyle name="Comma 5 3 2 2" xfId="486" xr:uid="{00000000-0005-0000-0000-0000E5010000}"/>
    <cellStyle name="Comma 5 3 2 2 10" xfId="14348" xr:uid="{31152632-3F8F-4CBC-8A61-E018325DA25C}"/>
    <cellStyle name="Comma 5 3 2 2 2" xfId="487" xr:uid="{00000000-0005-0000-0000-0000E6010000}"/>
    <cellStyle name="Comma 5 3 2 2 2 2" xfId="3881" xr:uid="{00000000-0005-0000-0000-00003D020000}"/>
    <cellStyle name="Comma 5 3 2 2 2 2 2" xfId="5773" xr:uid="{00000000-0005-0000-0000-00003E020000}"/>
    <cellStyle name="Comma 5 3 2 2 2 2 2 2" xfId="26981" xr:uid="{1CD9C5BB-ECB0-43A9-A83F-B7E27F195215}"/>
    <cellStyle name="Comma 5 3 2 2 2 2 2 3" xfId="26914" xr:uid="{B0799789-7F51-439E-9152-5AE90D9A98CA}"/>
    <cellStyle name="Comma 5 3 2 2 2 2 2 4" xfId="16905" xr:uid="{596D77D1-072F-4052-A44A-41BF56675237}"/>
    <cellStyle name="Comma 5 3 2 2 2 2 3" xfId="6589" xr:uid="{F22634B3-6B27-4B1F-A18B-7A55AF97FA43}"/>
    <cellStyle name="Comma 5 3 2 2 2 2 3 2" xfId="29741" xr:uid="{55A0A9B8-F86C-481E-BB50-B0DA4E96E559}"/>
    <cellStyle name="Comma 5 3 2 2 2 2 3 3" xfId="28254" xr:uid="{4EF728EC-4093-4E53-898D-4BB869578915}"/>
    <cellStyle name="Comma 5 3 2 2 2 2 3 4" xfId="19738" xr:uid="{47714ECD-557E-4661-8B29-3E9849373166}"/>
    <cellStyle name="Comma 5 3 2 2 2 2 3 5" xfId="9562" xr:uid="{B3EDA41E-F5F9-4A15-8445-C9D815C561B8}"/>
    <cellStyle name="Comma 5 3 2 2 2 2 4" xfId="12247" xr:uid="{52A21803-A027-49B5-9C40-1AE37B86C9A8}"/>
    <cellStyle name="Comma 5 3 2 2 2 2 4 2" xfId="22571" xr:uid="{96576B3D-D4A5-4130-92DB-3D8FBDAF9439}"/>
    <cellStyle name="Comma 5 3 2 2 2 2 5" xfId="25469" xr:uid="{FB584245-E057-4877-A971-AAC49B180B03}"/>
    <cellStyle name="Comma 5 3 2 2 2 2 6" xfId="14809" xr:uid="{A61BFAAA-C28E-4AAA-9CD1-A001504869E3}"/>
    <cellStyle name="Comma 5 3 2 2 2 3" xfId="3069" xr:uid="{00000000-0005-0000-0000-00003F020000}"/>
    <cellStyle name="Comma 5 3 2 2 2 3 2" xfId="9261" xr:uid="{161F4B15-9D9B-41F0-823B-117BBDEBC50A}"/>
    <cellStyle name="Comma 5 3 2 2 2 3 2 2" xfId="28560" xr:uid="{03CEDD47-9512-4785-8EA9-B051CC601D93}"/>
    <cellStyle name="Comma 5 3 2 2 2 3 2 3" xfId="28838" xr:uid="{CFD2A209-7AA5-44A0-8E6D-25FFBA955AC4}"/>
    <cellStyle name="Comma 5 3 2 2 2 3 2 4" xfId="19434" xr:uid="{26F1BA0B-220C-4B30-9A04-5AA7A975FB39}"/>
    <cellStyle name="Comma 5 3 2 2 2 3 3" xfId="11943" xr:uid="{A1B65ADA-B8FE-4911-A4A5-AB79E7FE260B}"/>
    <cellStyle name="Comma 5 3 2 2 2 3 3 2" xfId="22267" xr:uid="{ADAF646B-2F28-4C68-B509-91AC7B386724}"/>
    <cellStyle name="Comma 5 3 2 2 2 3 4" xfId="25894" xr:uid="{D464C37B-B52D-4173-BD67-BC41FEE72FB4}"/>
    <cellStyle name="Comma 5 3 2 2 2 3 5" xfId="16601" xr:uid="{550BF2A2-FDA4-4BDD-A40D-90148B68FEE7}"/>
    <cellStyle name="Comma 5 3 2 2 2 3 6" xfId="7005" xr:uid="{05F19DE2-70DB-41A0-81E4-5A161CB918F1}"/>
    <cellStyle name="Comma 5 3 2 2 2 4" xfId="3598" xr:uid="{00000000-0005-0000-0000-000040020000}"/>
    <cellStyle name="Comma 5 3 2 2 2 4 2" xfId="6521" xr:uid="{524761BC-AE76-4BBD-A849-D9AB4A7FD84A}"/>
    <cellStyle name="Comma 5 3 2 2 2 5" xfId="5326" xr:uid="{00000000-0005-0000-0000-000041020000}"/>
    <cellStyle name="Comma 5 3 2 2 2 5 2" xfId="10471" xr:uid="{D5B83E18-630F-426D-8FA5-6AD231A85B3E}"/>
    <cellStyle name="Comma 5 3 2 2 2 5 2 2" xfId="20667" xr:uid="{E7218E9D-11F3-4038-9039-360D64210962}"/>
    <cellStyle name="Comma 5 3 2 2 2 5 3" xfId="13176" xr:uid="{C782AA74-4C4E-442D-96DC-66E765B8CE6C}"/>
    <cellStyle name="Comma 5 3 2 2 2 5 3 2" xfId="23500" xr:uid="{2A41B1AE-0FBD-4C6E-91C3-42FBE3CD0AE9}"/>
    <cellStyle name="Comma 5 3 2 2 2 5 4" xfId="17834" xr:uid="{BFFFFED7-A92D-4731-B2A3-365292EED2AE}"/>
    <cellStyle name="Comma 5 3 2 2 2 6" xfId="2753" xr:uid="{00000000-0005-0000-0000-00003C020000}"/>
    <cellStyle name="Comma 5 3 2 2 2 7" xfId="2136" xr:uid="{00000000-0005-0000-0000-0000E2010000}"/>
    <cellStyle name="Comma 5 3 2 2 2 8" xfId="14379" xr:uid="{9B16493E-81E4-494E-BF5C-7682C0F9FB53}"/>
    <cellStyle name="Comma 5 3 2 2 3" xfId="488" xr:uid="{00000000-0005-0000-0000-0000E7010000}"/>
    <cellStyle name="Comma 5 3 2 2 3 2" xfId="2738" xr:uid="{00000000-0005-0000-0000-000043020000}"/>
    <cellStyle name="Comma 5 3 2 2 3 2 2" xfId="9563" xr:uid="{90122E1C-D34C-4B33-B8BB-C7A1DA70C0CA}"/>
    <cellStyle name="Comma 5 3 2 2 3 2 2 2" xfId="29742" xr:uid="{CBEEDE4A-616A-462D-9899-BEDF0C83E5CB}"/>
    <cellStyle name="Comma 5 3 2 2 3 2 2 3" xfId="28853" xr:uid="{789013E7-563C-4D97-BADE-7543D7324A09}"/>
    <cellStyle name="Comma 5 3 2 2 3 2 2 4" xfId="19739" xr:uid="{1185DA97-BDD8-470A-9160-BA09EEE0EBFE}"/>
    <cellStyle name="Comma 5 3 2 2 3 2 3" xfId="12248" xr:uid="{2660BAE7-6770-4158-A4C3-40B9682AF283}"/>
    <cellStyle name="Comma 5 3 2 2 3 2 3 2" xfId="22572" xr:uid="{7C406727-E550-4806-936A-3343291AFA30}"/>
    <cellStyle name="Comma 5 3 2 2 3 2 4" xfId="24507" xr:uid="{08FB39AF-2745-488F-A71B-A5794C272EC5}"/>
    <cellStyle name="Comma 5 3 2 2 3 2 5" xfId="16906" xr:uid="{33C0BA70-1BE8-46A7-B618-D077ED9E4B91}"/>
    <cellStyle name="Comma 5 3 2 2 3 2 6" xfId="7077" xr:uid="{FABADA35-D4D2-4427-8CB3-F16E085D1420}"/>
    <cellStyle name="Comma 5 3 2 2 3 3" xfId="3882" xr:uid="{00000000-0005-0000-0000-000044020000}"/>
    <cellStyle name="Comma 5 3 2 2 3 3 2" xfId="6860" xr:uid="{F38E03EC-CF28-4100-AF38-34AD597E01CD}"/>
    <cellStyle name="Comma 5 3 2 2 3 4" xfId="5774" xr:uid="{00000000-0005-0000-0000-000045020000}"/>
    <cellStyle name="Comma 5 3 2 2 3 4 2" xfId="10564" xr:uid="{58B3E4D7-52DF-4350-8789-AE268692069D}"/>
    <cellStyle name="Comma 5 3 2 2 3 4 2 2" xfId="20807" xr:uid="{1AD2DFB6-756C-4800-AA6F-5528A3C64608}"/>
    <cellStyle name="Comma 5 3 2 2 3 4 3" xfId="13316" xr:uid="{73901BFA-0D5F-47BA-A597-C1D2294660C2}"/>
    <cellStyle name="Comma 5 3 2 2 3 4 3 2" xfId="23640" xr:uid="{8FC58B46-0506-42F3-9BED-575FF9E31A6A}"/>
    <cellStyle name="Comma 5 3 2 2 3 4 4" xfId="17974" xr:uid="{2F7FBCEE-AAB2-49B4-B58E-B1D7620F4327}"/>
    <cellStyle name="Comma 5 3 2 2 3 5" xfId="8010" xr:uid="{616FC3F6-36A6-4793-AA8F-2BBD0346AAC9}"/>
    <cellStyle name="Comma 5 3 2 2 3 6" xfId="26262" xr:uid="{1904F3BC-7776-4716-902A-37FF27A4205E}"/>
    <cellStyle name="Comma 5 3 2 2 3 7" xfId="14810" xr:uid="{75178258-F077-4599-9E01-F688825F6DB1}"/>
    <cellStyle name="Comma 5 3 2 2 4" xfId="2947" xr:uid="{00000000-0005-0000-0000-000046020000}"/>
    <cellStyle name="Comma 5 3 2 2 4 2" xfId="3880" xr:uid="{00000000-0005-0000-0000-000047020000}"/>
    <cellStyle name="Comma 5 3 2 2 4 2 2" xfId="9561" xr:uid="{778AB981-42A0-4CE1-8207-3C01EC6A5ADC}"/>
    <cellStyle name="Comma 5 3 2 2 4 2 2 2" xfId="19737" xr:uid="{47600C2A-F1C3-4D57-8C46-1B60A069F9C0}"/>
    <cellStyle name="Comma 5 3 2 2 4 2 3" xfId="12246" xr:uid="{1CF5AF23-3E2A-4114-998F-1CE094D7BFF7}"/>
    <cellStyle name="Comma 5 3 2 2 4 2 3 2" xfId="22570" xr:uid="{EA39BDDE-2233-45ED-BE64-C021FC54C6EF}"/>
    <cellStyle name="Comma 5 3 2 2 4 2 4" xfId="29639" xr:uid="{821FB5C6-1EF1-4940-9F6A-9B9E9E6CC277}"/>
    <cellStyle name="Comma 5 3 2 2 4 2 5" xfId="26973" xr:uid="{8D153647-E713-40BF-AA6A-8C15CD160944}"/>
    <cellStyle name="Comma 5 3 2 2 4 2 6" xfId="16904" xr:uid="{57AFF647-D406-4054-B073-9CF7EC15429F}"/>
    <cellStyle name="Comma 5 3 2 2 4 3" xfId="5772" xr:uid="{00000000-0005-0000-0000-000048020000}"/>
    <cellStyle name="Comma 5 3 2 2 4 3 2" xfId="7221" xr:uid="{3DE6239A-AF1A-4014-9FB4-AC09FCFAA6AC}"/>
    <cellStyle name="Comma 5 3 2 2 4 4" xfId="8009" xr:uid="{1B06D747-BD9D-470F-B39A-030D156530E2}"/>
    <cellStyle name="Comma 5 3 2 2 4 5" xfId="25365" xr:uid="{D2026FB8-60F8-45A0-A340-2DF1D2E9EB37}"/>
    <cellStyle name="Comma 5 3 2 2 4 6" xfId="14808" xr:uid="{F42FE6C5-39A9-4CDF-BDC8-F66F630C9385}"/>
    <cellStyle name="Comma 5 3 2 2 5" xfId="3395" xr:uid="{00000000-0005-0000-0000-000049020000}"/>
    <cellStyle name="Comma 5 3 2 2 5 2" xfId="5295" xr:uid="{00000000-0005-0000-0000-00004A020000}"/>
    <cellStyle name="Comma 5 3 2 2 5 2 2" xfId="30045" xr:uid="{DB1C2F7C-0698-4442-86E6-3426B13BEA2F}"/>
    <cellStyle name="Comma 5 3 2 2 5 2 3" xfId="29427" xr:uid="{ADE65B98-301B-40BD-90A8-E976C9A0C54B}"/>
    <cellStyle name="Comma 5 3 2 2 5 2 4" xfId="20653" xr:uid="{81E5E34D-F4F8-4F34-80C7-57E1AFFDA1FD}"/>
    <cellStyle name="Comma 5 3 2 2 5 3" xfId="13162" xr:uid="{F357CB2C-D27F-449E-9290-1E9FCADDE241}"/>
    <cellStyle name="Comma 5 3 2 2 5 3 2" xfId="23486" xr:uid="{087D5531-0576-48B4-87C8-EBA2BE974098}"/>
    <cellStyle name="Comma 5 3 2 2 5 4" xfId="23932" xr:uid="{FC3AF8B0-9998-47CC-A84A-14F44C9B5DB4}"/>
    <cellStyle name="Comma 5 3 2 2 5 5" xfId="17820" xr:uid="{C1ADC6FD-8478-4E7F-B742-AA8B23EEED2A}"/>
    <cellStyle name="Comma 5 3 2 2 6" xfId="2747" xr:uid="{00000000-0005-0000-0000-00004B020000}"/>
    <cellStyle name="Comma 5 3 2 2 6 2" xfId="29527" xr:uid="{995A1957-BDEC-43FE-98E5-7D166C2C72BA}"/>
    <cellStyle name="Comma 5 3 2 2 6 3" xfId="27189" xr:uid="{32827590-4986-40D9-867D-F45E629300B7}"/>
    <cellStyle name="Comma 5 3 2 2 6 4" xfId="15412" xr:uid="{A39D7540-9BF4-4814-9D10-D7D1F1B778F6}"/>
    <cellStyle name="Comma 5 3 2 2 6 5" xfId="7689" xr:uid="{7DCF3DE3-1D10-4962-82C8-04035AC1C9C2}"/>
    <cellStyle name="Comma 5 3 2 2 7" xfId="2935" xr:uid="{00000000-0005-0000-0000-00004C020000}"/>
    <cellStyle name="Comma 5 3 2 2 7 2" xfId="29171" xr:uid="{3E699422-5CD9-44B1-B375-388232E756B4}"/>
    <cellStyle name="Comma 5 3 2 2 7 3" xfId="27054" xr:uid="{1C3205DE-C481-476E-BF21-A92310B98262}"/>
    <cellStyle name="Comma 5 3 2 2 7 4" xfId="18245" xr:uid="{F8EF1A92-6E07-4C93-A792-65D58FAC5489}"/>
    <cellStyle name="Comma 5 3 2 2 8" xfId="4976" xr:uid="{00000000-0005-0000-0000-00004D020000}"/>
    <cellStyle name="Comma 5 3 2 2 8 2" xfId="21078" xr:uid="{A91E248B-5664-46FE-9481-705F9E59FD70}"/>
    <cellStyle name="Comma 5 3 2 2 9" xfId="1928" xr:uid="{00000000-0005-0000-0000-0000E1010000}"/>
    <cellStyle name="Comma 5 3 2 3" xfId="489" xr:uid="{00000000-0005-0000-0000-0000E8010000}"/>
    <cellStyle name="Comma 5 3 2 3 2" xfId="3883" xr:uid="{00000000-0005-0000-0000-00004F020000}"/>
    <cellStyle name="Comma 5 3 2 3 2 2" xfId="5775" xr:uid="{00000000-0005-0000-0000-000050020000}"/>
    <cellStyle name="Comma 5 3 2 3 2 2 2" xfId="26722" xr:uid="{D0C175BF-44DC-4EA2-9456-4EEF7D2E68BB}"/>
    <cellStyle name="Comma 5 3 2 3 2 2 2 2" xfId="27076" xr:uid="{E35EC012-D5CF-42BA-8C5E-1E8290B3B147}"/>
    <cellStyle name="Comma 5 3 2 3 2 2 3" xfId="29204" xr:uid="{166A6817-4DC6-4D2D-AED3-97BF778A33A3}"/>
    <cellStyle name="Comma 5 3 2 3 2 2 4" xfId="16907" xr:uid="{7FB57B29-B7E4-4C16-A4A4-111A6BCCEEAF}"/>
    <cellStyle name="Comma 5 3 2 3 2 3" xfId="6781" xr:uid="{852164FB-AA77-4BD2-BB96-CF47E94CE910}"/>
    <cellStyle name="Comma 5 3 2 3 2 3 2" xfId="29743" xr:uid="{C323C1B0-A7F4-4F9A-B5DC-52B4E51AF91E}"/>
    <cellStyle name="Comma 5 3 2 3 2 3 3" xfId="27731" xr:uid="{43CA554E-7C87-4528-8A51-85097E14EEC1}"/>
    <cellStyle name="Comma 5 3 2 3 2 3 4" xfId="19740" xr:uid="{3A6740A8-AC37-4687-87E2-02B946DE496A}"/>
    <cellStyle name="Comma 5 3 2 3 2 3 5" xfId="9564" xr:uid="{B36AEB9B-C4F1-41BB-AFF3-888B664F397F}"/>
    <cellStyle name="Comma 5 3 2 3 2 4" xfId="12249" xr:uid="{D9FFE8FE-A1E7-43E1-9213-A17EB619B509}"/>
    <cellStyle name="Comma 5 3 2 3 2 4 2" xfId="22573" xr:uid="{C35E5F7D-EDB8-4160-BAEE-58A93D549D45}"/>
    <cellStyle name="Comma 5 3 2 3 2 5" xfId="25200" xr:uid="{82E66EC8-9702-4763-88EE-77EEB1A1E027}"/>
    <cellStyle name="Comma 5 3 2 3 2 6" xfId="14811" xr:uid="{05DAD7C0-866B-4623-A0F9-DE6872670739}"/>
    <cellStyle name="Comma 5 3 2 3 3" xfId="3099" xr:uid="{00000000-0005-0000-0000-000051020000}"/>
    <cellStyle name="Comma 5 3 2 3 3 2" xfId="9260" xr:uid="{D8093A50-D1DA-4263-B359-D46B35448CB3}"/>
    <cellStyle name="Comma 5 3 2 3 3 2 2" xfId="29400" xr:uid="{2104C605-1FBD-4B8F-8726-E5E5EF0D4BD1}"/>
    <cellStyle name="Comma 5 3 2 3 3 2 3" xfId="28862" xr:uid="{2DC64B7A-31ED-42F3-9E41-D9BCC1632826}"/>
    <cellStyle name="Comma 5 3 2 3 3 2 4" xfId="19433" xr:uid="{ADBC77A0-4590-41AA-B867-8A4ECF9472F7}"/>
    <cellStyle name="Comma 5 3 2 3 3 3" xfId="11942" xr:uid="{B7E8847D-268A-4530-BBF6-017221F22552}"/>
    <cellStyle name="Comma 5 3 2 3 3 3 2" xfId="22266" xr:uid="{D31BF20C-A9F4-4290-A0B9-470E94C437A5}"/>
    <cellStyle name="Comma 5 3 2 3 3 4" xfId="26464" xr:uid="{E9008D8C-BA80-4009-B0FF-56AB9E8032C9}"/>
    <cellStyle name="Comma 5 3 2 3 3 5" xfId="16600" xr:uid="{3224A989-B20A-4B3B-9CC6-0FF9CC7AD159}"/>
    <cellStyle name="Comma 5 3 2 3 3 6" xfId="7004" xr:uid="{F0D033BE-5C30-40D0-B104-932BD4EF0679}"/>
    <cellStyle name="Comma 5 3 2 3 4" xfId="3597" xr:uid="{00000000-0005-0000-0000-000052020000}"/>
    <cellStyle name="Comma 5 3 2 3 4 2" xfId="6578" xr:uid="{7F242CE5-46DB-4D03-A52C-6AD9A83228F5}"/>
    <cellStyle name="Comma 5 3 2 3 5" xfId="5325" xr:uid="{00000000-0005-0000-0000-000053020000}"/>
    <cellStyle name="Comma 5 3 2 3 5 2" xfId="10470" xr:uid="{D5D20C00-5B58-48A0-BB56-F934495C4B55}"/>
    <cellStyle name="Comma 5 3 2 3 5 2 2" xfId="20666" xr:uid="{377F2F72-6EAA-4B29-BC76-C46E430B132E}"/>
    <cellStyle name="Comma 5 3 2 3 5 3" xfId="13175" xr:uid="{4C02FC44-3D0A-4F48-9570-6E4C0C01D203}"/>
    <cellStyle name="Comma 5 3 2 3 5 3 2" xfId="23499" xr:uid="{0D7173F9-A865-4B5D-8E76-349BC8E60956}"/>
    <cellStyle name="Comma 5 3 2 3 5 4" xfId="17833" xr:uid="{7C912A50-0C18-4323-B501-87C47AFFD9F2}"/>
    <cellStyle name="Comma 5 3 2 3 6" xfId="2771" xr:uid="{00000000-0005-0000-0000-00004E020000}"/>
    <cellStyle name="Comma 5 3 2 3 7" xfId="2097" xr:uid="{00000000-0005-0000-0000-0000E4010000}"/>
    <cellStyle name="Comma 5 3 2 3 8" xfId="14378" xr:uid="{DD543B1A-4FE5-4814-931A-DF4A807B89AB}"/>
    <cellStyle name="Comma 5 3 2 4" xfId="490" xr:uid="{00000000-0005-0000-0000-0000E9010000}"/>
    <cellStyle name="Comma 5 3 2 4 2" xfId="3042" xr:uid="{00000000-0005-0000-0000-000055020000}"/>
    <cellStyle name="Comma 5 3 2 4 2 2" xfId="9565" xr:uid="{FCED2266-1F55-420B-962C-12E9C8D62E2B}"/>
    <cellStyle name="Comma 5 3 2 4 2 2 2" xfId="29744" xr:uid="{1D73B32C-6960-4FFB-98D1-693B7D30634D}"/>
    <cellStyle name="Comma 5 3 2 4 2 2 3" xfId="29322" xr:uid="{8DFAFC9D-CBEA-40A0-911F-9AC990D3EE49}"/>
    <cellStyle name="Comma 5 3 2 4 2 2 4" xfId="19741" xr:uid="{3E1F0E1E-3AC5-4B91-8DA5-729B9BD9AB87}"/>
    <cellStyle name="Comma 5 3 2 4 2 3" xfId="12250" xr:uid="{9A23DF97-94FD-488C-99A4-50F4B9014F9E}"/>
    <cellStyle name="Comma 5 3 2 4 2 3 2" xfId="22574" xr:uid="{AB95DC31-6D7B-4384-A758-71D93E56C373}"/>
    <cellStyle name="Comma 5 3 2 4 2 4" xfId="26806" xr:uid="{86960A8D-B825-4235-A1AC-EA7CF379EE5A}"/>
    <cellStyle name="Comma 5 3 2 4 2 5" xfId="16908" xr:uid="{8D5D9435-D7E5-4CD2-8C35-14460D640C66}"/>
    <cellStyle name="Comma 5 3 2 4 2 6" xfId="7078" xr:uid="{DE8906AC-6CF8-49CB-9B53-9AB142CD0106}"/>
    <cellStyle name="Comma 5 3 2 4 3" xfId="3884" xr:uid="{00000000-0005-0000-0000-000056020000}"/>
    <cellStyle name="Comma 5 3 2 4 3 2" xfId="6914" xr:uid="{A346E96B-2545-4026-B194-97E8A8FA6A63}"/>
    <cellStyle name="Comma 5 3 2 4 4" xfId="5776" xr:uid="{00000000-0005-0000-0000-000057020000}"/>
    <cellStyle name="Comma 5 3 2 4 4 2" xfId="10565" xr:uid="{176362F1-38FA-4861-88BA-748A53A5458A}"/>
    <cellStyle name="Comma 5 3 2 4 4 2 2" xfId="20808" xr:uid="{C0DC24B8-0290-4A85-9915-F84119C3CB27}"/>
    <cellStyle name="Comma 5 3 2 4 4 3" xfId="13317" xr:uid="{002581BB-80EE-42D1-B37F-E087D1086CB2}"/>
    <cellStyle name="Comma 5 3 2 4 4 3 2" xfId="23641" xr:uid="{1FF2D90F-3D42-4CA4-B24F-88B0EB65B49F}"/>
    <cellStyle name="Comma 5 3 2 4 4 4" xfId="17975" xr:uid="{CE01A0B5-0627-4D95-A5C1-84008B56A585}"/>
    <cellStyle name="Comma 5 3 2 4 5" xfId="8011" xr:uid="{C3D56987-29DB-4843-ABE0-F577CACA2756}"/>
    <cellStyle name="Comma 5 3 2 4 6" xfId="24965" xr:uid="{02857712-FB73-4311-B44A-7B6BA370A252}"/>
    <cellStyle name="Comma 5 3 2 4 7" xfId="14812" xr:uid="{E770AC20-C2D9-48A3-A714-A700CB9A63A7}"/>
    <cellStyle name="Comma 5 3 2 5" xfId="2896" xr:uid="{00000000-0005-0000-0000-000058020000}"/>
    <cellStyle name="Comma 5 3 2 5 2" xfId="3879" xr:uid="{00000000-0005-0000-0000-000059020000}"/>
    <cellStyle name="Comma 5 3 2 5 2 2" xfId="9560" xr:uid="{92BDBDE5-E8D6-4532-8F7D-76DCFB1B3AE8}"/>
    <cellStyle name="Comma 5 3 2 5 2 2 2" xfId="19736" xr:uid="{BD1D667D-C74A-4983-8D08-BEFD6FAC193C}"/>
    <cellStyle name="Comma 5 3 2 5 2 3" xfId="12245" xr:uid="{06ABC4E3-459D-49A5-84E3-692703F04F65}"/>
    <cellStyle name="Comma 5 3 2 5 2 3 2" xfId="22569" xr:uid="{5E6D62E1-B443-4976-B1A9-E103B4F50D61}"/>
    <cellStyle name="Comma 5 3 2 5 2 4" xfId="29531" xr:uid="{BD1A89A3-4E80-4A65-BDEF-ED57924936F1}"/>
    <cellStyle name="Comma 5 3 2 5 2 5" xfId="28092" xr:uid="{9FC5A502-949A-4FFD-8D15-0E69E75F1290}"/>
    <cellStyle name="Comma 5 3 2 5 2 6" xfId="16903" xr:uid="{D27F7165-214D-4047-B9DE-2A90C468513D}"/>
    <cellStyle name="Comma 5 3 2 5 3" xfId="5771" xr:uid="{00000000-0005-0000-0000-00005A020000}"/>
    <cellStyle name="Comma 5 3 2 5 3 2" xfId="7207" xr:uid="{16316959-18E0-4046-8955-E2ED86D5A52E}"/>
    <cellStyle name="Comma 5 3 2 5 4" xfId="8008" xr:uid="{BC495A03-5805-46A8-B865-5A7CC6B31C81}"/>
    <cellStyle name="Comma 5 3 2 5 5" xfId="25610" xr:uid="{CEA2187B-4BA3-4109-AB06-062C6C7FB39D}"/>
    <cellStyle name="Comma 5 3 2 5 6" xfId="14807" xr:uid="{EF5344D7-2C6A-4B67-A33A-2F8160BA3E9F}"/>
    <cellStyle name="Comma 5 3 2 6" xfId="3267" xr:uid="{00000000-0005-0000-0000-00005B020000}"/>
    <cellStyle name="Comma 5 3 2 6 2" xfId="5192" xr:uid="{00000000-0005-0000-0000-00005C020000}"/>
    <cellStyle name="Comma 5 3 2 6 2 2" xfId="29202" xr:uid="{547A35EC-CCB3-4BC7-8E96-A34A3C3C60E6}"/>
    <cellStyle name="Comma 5 3 2 6 2 3" xfId="27335" xr:uid="{D0B46C8E-9D30-48E1-8F2F-4AC260F2FF19}"/>
    <cellStyle name="Comma 5 3 2 6 2 4" xfId="16481" xr:uid="{F0CF6640-61A9-408E-90BB-B7365980BE7D}"/>
    <cellStyle name="Comma 5 3 2 6 3" xfId="9141" xr:uid="{FD8D9ED4-9E8A-467B-9E65-0454C3173A40}"/>
    <cellStyle name="Comma 5 3 2 6 3 2" xfId="19314" xr:uid="{074A0392-8824-4D20-BBEE-DF11B26C33A7}"/>
    <cellStyle name="Comma 5 3 2 6 4" xfId="11823" xr:uid="{A01C9128-3707-435E-9A16-21CA3C0A538E}"/>
    <cellStyle name="Comma 5 3 2 6 4 2" xfId="22147" xr:uid="{D070A724-FE66-4278-9488-3E1D7EDDAC3A}"/>
    <cellStyle name="Comma 5 3 2 6 5" xfId="24225" xr:uid="{F324F83C-3884-49E4-B32F-26AB291751A1}"/>
    <cellStyle name="Comma 5 3 2 6 6" xfId="14248" xr:uid="{A10E7DBA-86B4-4026-9B40-413999AC7AC8}"/>
    <cellStyle name="Comma 5 3 2 7" xfId="3102" xr:uid="{00000000-0005-0000-0000-00005D020000}"/>
    <cellStyle name="Comma 5 3 2 7 2" xfId="8860" xr:uid="{1DCB9795-7346-44D5-ABB9-CC71056380B9}"/>
    <cellStyle name="Comma 5 3 2 7 2 2" xfId="19010" xr:uid="{216C2892-159A-400D-A73C-C0EAD6F1E507}"/>
    <cellStyle name="Comma 5 3 2 7 3" xfId="11519" xr:uid="{BA6E5AB4-9D47-44FD-9E0E-AD0A78D493B9}"/>
    <cellStyle name="Comma 5 3 2 7 3 2" xfId="21843" xr:uid="{70823758-FA50-4202-BD92-A037D0744612}"/>
    <cellStyle name="Comma 5 3 2 7 4" xfId="26624" xr:uid="{C632A1B5-7091-45E7-AA96-BB861E371246}"/>
    <cellStyle name="Comma 5 3 2 7 5" xfId="28751" xr:uid="{8F6E29A2-0AA6-406C-92D0-3D71C6B14AC4}"/>
    <cellStyle name="Comma 5 3 2 7 6" xfId="16177" xr:uid="{EC16AADD-120B-4365-9BD5-D44F20DF926D}"/>
    <cellStyle name="Comma 5 3 2 7 7" xfId="6934" xr:uid="{2A2EDA5D-E0B6-4644-A023-9523B511F888}"/>
    <cellStyle name="Comma 5 3 2 8" xfId="3427" xr:uid="{00000000-0005-0000-0000-00005E020000}"/>
    <cellStyle name="Comma 5 3 2 8 2" xfId="10092" xr:uid="{BE1687EE-AF16-4B4E-9E4F-693DC7B1C793}"/>
    <cellStyle name="Comma 5 3 2 8 2 2" xfId="20272" xr:uid="{B6690E0B-28E4-4EA5-8D2E-2D2321FB83CF}"/>
    <cellStyle name="Comma 5 3 2 8 3" xfId="12781" xr:uid="{B9D53C30-BC3F-4B0C-9DDD-47CDF154F136}"/>
    <cellStyle name="Comma 5 3 2 8 3 2" xfId="23105" xr:uid="{C00A2192-9A26-47F9-91AC-78365D826C2E}"/>
    <cellStyle name="Comma 5 3 2 8 4" xfId="27926" xr:uid="{8FB0FDC0-C247-4DB6-979B-55D8D7849FED}"/>
    <cellStyle name="Comma 5 3 2 8 5" xfId="28130" xr:uid="{CAF66375-20EE-4348-B255-10186DFD07EA}"/>
    <cellStyle name="Comma 5 3 2 8 6" xfId="17439" xr:uid="{EDCF58A3-1134-4A72-AB13-494F0CE5533D}"/>
    <cellStyle name="Comma 5 3 2 9" xfId="4786" xr:uid="{00000000-0005-0000-0000-00005F020000}"/>
    <cellStyle name="Comma 5 3 2 9 2" xfId="15411" xr:uid="{AE5ADFDD-541B-428D-B35A-D360010C6F74}"/>
    <cellStyle name="Comma 5 3 3" xfId="491" xr:uid="{00000000-0005-0000-0000-0000EA010000}"/>
    <cellStyle name="Comma 5 3 3 10" xfId="10779" xr:uid="{132015B9-5096-4023-ACC1-46B1C34B8B7A}"/>
    <cellStyle name="Comma 5 3 3 10 2" xfId="21079" xr:uid="{4E380383-9A70-4C83-8166-27F9466186A6}"/>
    <cellStyle name="Comma 5 3 3 11" xfId="24237" xr:uid="{358C0E61-D37E-4EBD-BA6C-F93B1807D54D}"/>
    <cellStyle name="Comma 5 3 3 12" xfId="13824" xr:uid="{7E653144-2B6D-4E3F-A869-1E87ABAD2259}"/>
    <cellStyle name="Comma 5 3 3 2" xfId="492" xr:uid="{00000000-0005-0000-0000-0000EB010000}"/>
    <cellStyle name="Comma 5 3 3 2 2" xfId="3886" xr:uid="{00000000-0005-0000-0000-000062020000}"/>
    <cellStyle name="Comma 5 3 3 2 2 2" xfId="5778" xr:uid="{00000000-0005-0000-0000-000063020000}"/>
    <cellStyle name="Comma 5 3 3 2 2 2 2" xfId="25627" xr:uid="{A7022E39-5EAC-4738-AF81-37A4064EBD2B}"/>
    <cellStyle name="Comma 5 3 3 2 2 2 2 2" xfId="29401" xr:uid="{4A110591-C7AE-46B3-8500-DECCE414E4D9}"/>
    <cellStyle name="Comma 5 3 3 2 2 2 3" xfId="26891" xr:uid="{57680E90-1DE7-4DC9-BA36-CAF0F8FB847F}"/>
    <cellStyle name="Comma 5 3 3 2 2 2 4" xfId="16910" xr:uid="{634000DD-8EA9-49D2-9A57-D0E21820FA62}"/>
    <cellStyle name="Comma 5 3 3 2 2 3" xfId="6650" xr:uid="{21E15437-2D07-466E-9EAA-A63043C52FFC}"/>
    <cellStyle name="Comma 5 3 3 2 2 3 2" xfId="29746" xr:uid="{04CC95AF-8D7F-4F6E-AEC0-415D25F4ED22}"/>
    <cellStyle name="Comma 5 3 3 2 2 3 3" xfId="28502" xr:uid="{588EE9E1-8E87-4317-9DFE-47928A87E10A}"/>
    <cellStyle name="Comma 5 3 3 2 2 3 4" xfId="19743" xr:uid="{4D8EB018-5495-459F-88B8-59552DDE707C}"/>
    <cellStyle name="Comma 5 3 3 2 2 3 5" xfId="9567" xr:uid="{AADB0254-2F5A-4ACB-AD07-2F112D9BCE1B}"/>
    <cellStyle name="Comma 5 3 3 2 2 4" xfId="12252" xr:uid="{2FF26DF8-3AA0-4C40-95B4-9947355623A8}"/>
    <cellStyle name="Comma 5 3 3 2 2 4 2" xfId="22576" xr:uid="{EDAC8407-4F9C-4269-85F7-56B4F2D7C000}"/>
    <cellStyle name="Comma 5 3 3 2 2 5" xfId="25976" xr:uid="{72F5FBAE-6C5C-4570-86D1-C5B487DAB0C9}"/>
    <cellStyle name="Comma 5 3 3 2 2 6" xfId="14814" xr:uid="{D49C1F46-A331-476D-B851-63837559053D}"/>
    <cellStyle name="Comma 5 3 3 2 3" xfId="3061" xr:uid="{00000000-0005-0000-0000-000064020000}"/>
    <cellStyle name="Comma 5 3 3 2 3 2" xfId="9262" xr:uid="{1F541FF7-7BD4-4A53-8808-3434A465C8D2}"/>
    <cellStyle name="Comma 5 3 3 2 3 2 2" xfId="27068" xr:uid="{3FE813EB-7634-472F-AC0B-0B2E4EDDF4C5}"/>
    <cellStyle name="Comma 5 3 3 2 3 2 3" xfId="28392" xr:uid="{544225BB-4E7D-4960-B0AC-49C7A7A4A8E0}"/>
    <cellStyle name="Comma 5 3 3 2 3 2 4" xfId="19435" xr:uid="{BCCE07B7-F3AE-4596-B3D9-8B2A8BBB5FBC}"/>
    <cellStyle name="Comma 5 3 3 2 3 3" xfId="11944" xr:uid="{79FDFEFE-C2E3-4746-90D6-D061781E0B24}"/>
    <cellStyle name="Comma 5 3 3 2 3 3 2" xfId="22268" xr:uid="{B11B246D-D84F-4159-AFB2-D047EF6BECF3}"/>
    <cellStyle name="Comma 5 3 3 2 3 4" xfId="25948" xr:uid="{EC78BB54-177C-480D-A125-39D922F29717}"/>
    <cellStyle name="Comma 5 3 3 2 3 5" xfId="16602" xr:uid="{A1FE82BC-92FA-440E-892B-9DE78250D1F5}"/>
    <cellStyle name="Comma 5 3 3 2 3 6" xfId="7006" xr:uid="{1DB560B8-6B9A-4FAA-8B83-9A077A202C02}"/>
    <cellStyle name="Comma 5 3 3 2 4" xfId="3599" xr:uid="{00000000-0005-0000-0000-000065020000}"/>
    <cellStyle name="Comma 5 3 3 2 4 2" xfId="6681" xr:uid="{C8DFCF86-013F-4B45-98D7-2DC94C8786AF}"/>
    <cellStyle name="Comma 5 3 3 2 5" xfId="5327" xr:uid="{00000000-0005-0000-0000-000066020000}"/>
    <cellStyle name="Comma 5 3 3 2 5 2" xfId="10472" xr:uid="{2EA9E43F-A09E-479D-9697-E3B87993559C}"/>
    <cellStyle name="Comma 5 3 3 2 5 2 2" xfId="20668" xr:uid="{7EA14087-AC56-41AE-B63B-2E450BA9E1DE}"/>
    <cellStyle name="Comma 5 3 3 2 5 3" xfId="13177" xr:uid="{EA34EC78-E118-4994-93B6-DCFF13B0A777}"/>
    <cellStyle name="Comma 5 3 3 2 5 3 2" xfId="23501" xr:uid="{D272E665-EC55-4AF4-847C-1738FD571478}"/>
    <cellStyle name="Comma 5 3 3 2 5 4" xfId="27592" xr:uid="{EEC6EF80-3B24-4A3D-9096-25E14FD11CD6}"/>
    <cellStyle name="Comma 5 3 3 2 5 5" xfId="27538" xr:uid="{1447F7BD-E80C-4019-AE63-580591AFEA38}"/>
    <cellStyle name="Comma 5 3 3 2 5 6" xfId="17835" xr:uid="{FD8ECFAA-C1F4-4B35-A5CD-4EC3A5A78CB6}"/>
    <cellStyle name="Comma 5 3 3 2 6" xfId="3088" xr:uid="{00000000-0005-0000-0000-000061020000}"/>
    <cellStyle name="Comma 5 3 3 2 7" xfId="2098" xr:uid="{00000000-0005-0000-0000-0000E7010000}"/>
    <cellStyle name="Comma 5 3 3 2 8" xfId="14380" xr:uid="{BA83E380-950C-4C3E-BB41-33C70B57BDA6}"/>
    <cellStyle name="Comma 5 3 3 3" xfId="493" xr:uid="{00000000-0005-0000-0000-0000EC010000}"/>
    <cellStyle name="Comma 5 3 3 3 2" xfId="2775" xr:uid="{00000000-0005-0000-0000-000068020000}"/>
    <cellStyle name="Comma 5 3 3 3 2 2" xfId="9568" xr:uid="{D64AA836-C3ED-4D15-B341-501E079BE460}"/>
    <cellStyle name="Comma 5 3 3 3 2 2 2" xfId="29747" xr:uid="{4B2C173A-CF00-4DAE-9674-712614CD8B37}"/>
    <cellStyle name="Comma 5 3 3 3 2 2 3" xfId="28348" xr:uid="{EB11322F-4EE8-4228-9A79-E6F25D408286}"/>
    <cellStyle name="Comma 5 3 3 3 2 2 4" xfId="19744" xr:uid="{E95BFD4F-BC1B-4A1F-AB4C-7726B23967B2}"/>
    <cellStyle name="Comma 5 3 3 3 2 3" xfId="12253" xr:uid="{2F96BF14-A890-4D2A-9020-CE8B86B82C37}"/>
    <cellStyle name="Comma 5 3 3 3 2 3 2" xfId="22577" xr:uid="{1C5C7742-3400-401A-A2EE-58C80F70F0D2}"/>
    <cellStyle name="Comma 5 3 3 3 2 4" xfId="26837" xr:uid="{30D4C637-03B2-44A8-A1D4-F5B368A66FDF}"/>
    <cellStyle name="Comma 5 3 3 3 2 5" xfId="16911" xr:uid="{A9E7A30B-7739-4606-907B-178BC200F142}"/>
    <cellStyle name="Comma 5 3 3 3 2 6" xfId="7079" xr:uid="{AA5FC36D-1622-433B-A3F5-8911CF028812}"/>
    <cellStyle name="Comma 5 3 3 3 3" xfId="3887" xr:uid="{00000000-0005-0000-0000-000069020000}"/>
    <cellStyle name="Comma 5 3 3 3 3 2" xfId="6843" xr:uid="{6A15869A-AE14-43E5-8D48-0E4B1A2FAD4F}"/>
    <cellStyle name="Comma 5 3 3 3 4" xfId="5779" xr:uid="{00000000-0005-0000-0000-00006A020000}"/>
    <cellStyle name="Comma 5 3 3 3 4 2" xfId="10566" xr:uid="{05965597-7B4C-4303-BF85-F2062EFEA592}"/>
    <cellStyle name="Comma 5 3 3 3 4 2 2" xfId="20809" xr:uid="{5A60D8A5-72EC-4C64-A0C1-A2CCF79C10FA}"/>
    <cellStyle name="Comma 5 3 3 3 4 3" xfId="13318" xr:uid="{D027CAB5-4BE2-48BB-B32E-6C179818740F}"/>
    <cellStyle name="Comma 5 3 3 3 4 3 2" xfId="23642" xr:uid="{31FF3375-E50D-4E32-944E-6C4D039FA5D2}"/>
    <cellStyle name="Comma 5 3 3 3 4 4" xfId="17976" xr:uid="{34737B19-889E-49E7-838F-FF4FDE1C8742}"/>
    <cellStyle name="Comma 5 3 3 3 5" xfId="8013" xr:uid="{EED5442F-4796-4627-AA99-0089620EDD63}"/>
    <cellStyle name="Comma 5 3 3 3 6" xfId="25527" xr:uid="{9C88E291-F084-4F19-8595-080EE29871A3}"/>
    <cellStyle name="Comma 5 3 3 3 7" xfId="14815" xr:uid="{8DE2F7E3-2F2C-40BE-BBF2-EB1101850ABD}"/>
    <cellStyle name="Comma 5 3 3 4" xfId="2906" xr:uid="{00000000-0005-0000-0000-00006B020000}"/>
    <cellStyle name="Comma 5 3 3 4 2" xfId="3885" xr:uid="{00000000-0005-0000-0000-00006C020000}"/>
    <cellStyle name="Comma 5 3 3 4 2 2" xfId="9566" xr:uid="{5E614A30-8047-4D0D-9974-09277FF88A49}"/>
    <cellStyle name="Comma 5 3 3 4 2 2 2" xfId="29745" xr:uid="{F7C46D8E-E326-4ABB-BC28-626286B7424E}"/>
    <cellStyle name="Comma 5 3 3 4 2 2 3" xfId="27410" xr:uid="{DFD4E033-B065-481B-91FE-7C40CA7C4BD5}"/>
    <cellStyle name="Comma 5 3 3 4 2 2 4" xfId="19742" xr:uid="{FC3FB465-85FE-437D-89DE-635C394ED7C9}"/>
    <cellStyle name="Comma 5 3 3 4 2 3" xfId="12251" xr:uid="{D1B283BC-6765-4D20-805E-07AC8063D749}"/>
    <cellStyle name="Comma 5 3 3 4 2 3 2" xfId="22575" xr:uid="{C86846AF-924B-41BB-863E-3292C6BBFFA2}"/>
    <cellStyle name="Comma 5 3 3 4 2 4" xfId="26087" xr:uid="{25A22855-CF00-4086-95A6-D607723506AF}"/>
    <cellStyle name="Comma 5 3 3 4 2 5" xfId="16909" xr:uid="{7AA15573-271F-4686-A2EA-D78DB577F5CD}"/>
    <cellStyle name="Comma 5 3 3 4 3" xfId="5777" xr:uid="{00000000-0005-0000-0000-00006D020000}"/>
    <cellStyle name="Comma 5 3 3 4 3 2" xfId="7246" xr:uid="{A9615C59-BD3F-45B9-8A96-53EE8819EA35}"/>
    <cellStyle name="Comma 5 3 3 4 4" xfId="8012" xr:uid="{964F2670-CD74-4267-B32A-5B0B2D12F913}"/>
    <cellStyle name="Comma 5 3 3 4 5" xfId="24036" xr:uid="{EAE550CF-E84D-4C08-B3B7-B2622555214D}"/>
    <cellStyle name="Comma 5 3 3 4 6" xfId="14813" xr:uid="{14000333-47A9-4716-82AA-9708E44579E0}"/>
    <cellStyle name="Comma 5 3 3 5" xfId="3310" xr:uid="{00000000-0005-0000-0000-00006E020000}"/>
    <cellStyle name="Comma 5 3 3 5 2" xfId="5235" xr:uid="{00000000-0005-0000-0000-00006F020000}"/>
    <cellStyle name="Comma 5 3 3 5 2 2" xfId="29716" xr:uid="{724B53C8-7EB7-4147-8EC4-AE3778FA2D05}"/>
    <cellStyle name="Comma 5 3 3 5 2 3" xfId="29674" xr:uid="{0382201F-FA17-4AD6-8F47-5646A60E86F7}"/>
    <cellStyle name="Comma 5 3 3 5 2 4" xfId="16524" xr:uid="{43970322-B730-4230-862C-C35D305F516C}"/>
    <cellStyle name="Comma 5 3 3 5 3" xfId="9184" xr:uid="{4237BE21-F0A3-4F49-B9AB-1C77E7EFC489}"/>
    <cellStyle name="Comma 5 3 3 5 3 2" xfId="19357" xr:uid="{DDF00F80-4EE3-435B-BFCC-0FE920B51DBE}"/>
    <cellStyle name="Comma 5 3 3 5 4" xfId="11866" xr:uid="{466D2DBB-37DE-461C-AF25-9C1555777660}"/>
    <cellStyle name="Comma 5 3 3 5 4 2" xfId="22190" xr:uid="{95E8F139-9B3C-4DF2-BB88-6C39F71BE92F}"/>
    <cellStyle name="Comma 5 3 3 5 5" xfId="26255" xr:uid="{32E3B2DB-5715-450D-ADB5-1B4214970432}"/>
    <cellStyle name="Comma 5 3 3 5 6" xfId="14288" xr:uid="{A9A1B567-0D59-47DB-9B87-24D07594C21D}"/>
    <cellStyle name="Comma 5 3 3 6" xfId="2948" xr:uid="{00000000-0005-0000-0000-000070020000}"/>
    <cellStyle name="Comma 5 3 3 6 2" xfId="8893" xr:uid="{50B59C9E-D243-4DFB-BF25-CEDD2C0C2B13}"/>
    <cellStyle name="Comma 5 3 3 6 2 2" xfId="19043" xr:uid="{A2451BF9-8C36-4E24-937A-386C142A490B}"/>
    <cellStyle name="Comma 5 3 3 6 3" xfId="11552" xr:uid="{44D66DC7-1BF7-42A1-8CA5-B9F1DF937523}"/>
    <cellStyle name="Comma 5 3 3 6 3 2" xfId="21876" xr:uid="{B67E8452-D3D4-4CBF-A6C0-4E67E2522075}"/>
    <cellStyle name="Comma 5 3 3 6 4" xfId="24752" xr:uid="{DD53D591-706E-4293-B6ED-6D1D03969EE6}"/>
    <cellStyle name="Comma 5 3 3 6 5" xfId="28218" xr:uid="{38C492C5-755A-4355-BBF6-D8AA5F9C7BD9}"/>
    <cellStyle name="Comma 5 3 3 6 6" xfId="16210" xr:uid="{B49ACDBD-39D0-4244-B2A7-B6FBF08D7B3F}"/>
    <cellStyle name="Comma 5 3 3 6 7" xfId="6942" xr:uid="{CA10174D-9F22-4E6D-980E-A71F64794508}"/>
    <cellStyle name="Comma 5 3 3 7" xfId="3426" xr:uid="{00000000-0005-0000-0000-000071020000}"/>
    <cellStyle name="Comma 5 3 3 7 2" xfId="10109" xr:uid="{2B274202-107E-4F9E-BCA4-C8D999B956C8}"/>
    <cellStyle name="Comma 5 3 3 7 2 2" xfId="20289" xr:uid="{15A4010A-4C43-403B-A442-2453D2B51BEA}"/>
    <cellStyle name="Comma 5 3 3 7 3" xfId="12798" xr:uid="{EBC58336-D6B1-4FC7-B98F-9502081B7FEF}"/>
    <cellStyle name="Comma 5 3 3 7 3 2" xfId="23122" xr:uid="{D695FD9B-4AEB-4E50-BF63-D80A44C3596F}"/>
    <cellStyle name="Comma 5 3 3 7 4" xfId="28855" xr:uid="{F1628D16-CF97-4EC4-90CD-EB8CAE318999}"/>
    <cellStyle name="Comma 5 3 3 7 5" xfId="28687" xr:uid="{1767AE76-D7EA-450E-9C68-F514043F1A1F}"/>
    <cellStyle name="Comma 5 3 3 7 6" xfId="17456" xr:uid="{6677F998-9BBA-49C8-90C6-06B9D2D48C9E}"/>
    <cellStyle name="Comma 5 3 3 8" xfId="4800" xr:uid="{00000000-0005-0000-0000-000072020000}"/>
    <cellStyle name="Comma 5 3 3 8 2" xfId="15413" xr:uid="{6D0D794F-1488-4AE4-AA0F-F21DAC094984}"/>
    <cellStyle name="Comma 5 3 3 9" xfId="1929" xr:uid="{00000000-0005-0000-0000-0000E6010000}"/>
    <cellStyle name="Comma 5 3 3 9 2" xfId="18246" xr:uid="{FA747588-226B-4D1E-BBE1-36B9907C741F}"/>
    <cellStyle name="Comma 5 3 4" xfId="494" xr:uid="{00000000-0005-0000-0000-0000ED010000}"/>
    <cellStyle name="Comma 5 3 4 10" xfId="13982" xr:uid="{58FC6DC4-C737-4552-8C3C-B90AC05E6CBB}"/>
    <cellStyle name="Comma 5 3 4 2" xfId="495" xr:uid="{00000000-0005-0000-0000-0000EE010000}"/>
    <cellStyle name="Comma 5 3 4 2 2" xfId="2911" xr:uid="{00000000-0005-0000-0000-000075020000}"/>
    <cellStyle name="Comma 5 3 4 2 2 2" xfId="9569" xr:uid="{BA4CCA9A-B509-4590-8D34-E94A1965F9E1}"/>
    <cellStyle name="Comma 5 3 4 2 2 2 2" xfId="29748" xr:uid="{CA23B5D9-1804-4200-903E-7D8991C5102C}"/>
    <cellStyle name="Comma 5 3 4 2 2 2 3" xfId="28822" xr:uid="{662A1804-111E-4FE3-85AF-2F7C5D04999B}"/>
    <cellStyle name="Comma 5 3 4 2 2 2 4" xfId="19745" xr:uid="{8DF8DDF0-E4BD-4F93-8882-9F1679B22409}"/>
    <cellStyle name="Comma 5 3 4 2 2 3" xfId="12254" xr:uid="{0AD9DA4F-63CA-4C7C-88DA-2DCDF0720A64}"/>
    <cellStyle name="Comma 5 3 4 2 2 3 2" xfId="22578" xr:uid="{BCC20735-B7F3-4C19-96DC-3D0F50F615AA}"/>
    <cellStyle name="Comma 5 3 4 2 2 4" xfId="24125" xr:uid="{9AFDCF10-AF5F-42C0-8EBA-95496D2806EC}"/>
    <cellStyle name="Comma 5 3 4 2 2 5" xfId="16912" xr:uid="{4BC2F027-5BCC-4C7A-85AD-1F290D8FC805}"/>
    <cellStyle name="Comma 5 3 4 2 2 6" xfId="7080" xr:uid="{C62DE04B-07DD-4054-8A8A-2C88CC98DDE6}"/>
    <cellStyle name="Comma 5 3 4 2 3" xfId="3888" xr:uid="{00000000-0005-0000-0000-000076020000}"/>
    <cellStyle name="Comma 5 3 4 2 3 2" xfId="6590" xr:uid="{F36B5393-9593-49A9-9521-DAEB44E8347E}"/>
    <cellStyle name="Comma 5 3 4 2 4" xfId="5780" xr:uid="{00000000-0005-0000-0000-000077020000}"/>
    <cellStyle name="Comma 5 3 4 2 4 2" xfId="6505" xr:uid="{73A5EA3D-845F-4D5D-98BA-4EFAB9A121F0}"/>
    <cellStyle name="Comma 5 3 4 2 5" xfId="3056" xr:uid="{00000000-0005-0000-0000-000074020000}"/>
    <cellStyle name="Comma 5 3 4 2 5 2" xfId="24180" xr:uid="{BBE8AEA1-5C51-47AE-B5B9-168D7DB34627}"/>
    <cellStyle name="Comma 5 3 4 2 6" xfId="2050" xr:uid="{00000000-0005-0000-0000-0000EA010000}"/>
    <cellStyle name="Comma 5 3 4 3" xfId="496" xr:uid="{00000000-0005-0000-0000-0000EF010000}"/>
    <cellStyle name="Comma 5 3 4 3 2" xfId="2962" xr:uid="{00000000-0005-0000-0000-000079020000}"/>
    <cellStyle name="Comma 5 3 4 3 2 2" xfId="9259" xr:uid="{C78EBC61-CC7B-4539-98D9-0E26491D3F7D}"/>
    <cellStyle name="Comma 5 3 4 3 2 2 2" xfId="19432" xr:uid="{1B1FDD76-942E-48A4-9478-E670C695AA2C}"/>
    <cellStyle name="Comma 5 3 4 3 2 3" xfId="11941" xr:uid="{B3801DF8-8148-47CD-8696-41EFB0C551C5}"/>
    <cellStyle name="Comma 5 3 4 3 2 3 2" xfId="22265" xr:uid="{064EBC1E-D31A-48BD-9B68-EAA2C5834887}"/>
    <cellStyle name="Comma 5 3 4 3 2 4" xfId="29598" xr:uid="{6A7DFD00-F632-4B04-9420-5C6B7091B40C}"/>
    <cellStyle name="Comma 5 3 4 3 2 5" xfId="28174" xr:uid="{FF3000CC-2E46-4745-AA1A-15D438ED3F86}"/>
    <cellStyle name="Comma 5 3 4 3 2 6" xfId="16599" xr:uid="{B1AE5C7D-4B83-458B-8787-AE04B148561E}"/>
    <cellStyle name="Comma 5 3 4 3 2 7" xfId="7003" xr:uid="{D791FF17-1CF5-4DB6-AC14-FD351B1FB639}"/>
    <cellStyle name="Comma 5 3 4 3 3" xfId="3596" xr:uid="{00000000-0005-0000-0000-00007A020000}"/>
    <cellStyle name="Comma 5 3 4 3 3 2" xfId="7042" xr:uid="{3C4CCE9C-1E52-470E-92A0-A38AA68ECAD1}"/>
    <cellStyle name="Comma 5 3 4 3 4" xfId="5324" xr:uid="{00000000-0005-0000-0000-00007B020000}"/>
    <cellStyle name="Comma 5 3 4 3 4 2" xfId="8014" xr:uid="{08A0A2F5-6698-44B2-AFB4-47C2FC98CE63}"/>
    <cellStyle name="Comma 5 3 4 3 5" xfId="23995" xr:uid="{F1047562-91BD-4307-AD33-BA6186BFB237}"/>
    <cellStyle name="Comma 5 3 4 3 6" xfId="14377" xr:uid="{2EC4C80C-B6CF-4DD0-8275-05686F998016}"/>
    <cellStyle name="Comma 5 3 4 4" xfId="2897" xr:uid="{00000000-0005-0000-0000-00007C020000}"/>
    <cellStyle name="Comma 5 3 4 4 2" xfId="7559" xr:uid="{49144280-D0A4-475E-BF7B-9B88EE9812AD}"/>
    <cellStyle name="Comma 5 3 4 4 2 2" xfId="10751" xr:uid="{29315A15-A419-4CFE-9DC2-D60188B577D6}"/>
    <cellStyle name="Comma 5 3 4 4 2 2 2" xfId="21047" xr:uid="{092C779B-B9FD-4EF4-823F-BCF2F8763FA6}"/>
    <cellStyle name="Comma 5 3 4 4 2 3" xfId="13556" xr:uid="{01E35B22-31A8-43E4-8184-839F6E3F307A}"/>
    <cellStyle name="Comma 5 3 4 4 2 3 2" xfId="23880" xr:uid="{773A147A-BC91-4BA2-85BC-9A2485AA21A0}"/>
    <cellStyle name="Comma 5 3 4 4 2 4" xfId="18214" xr:uid="{FF19DAB6-8BB8-44A8-BDA1-913062E90F0E}"/>
    <cellStyle name="Comma 5 3 4 4 3" xfId="24306" xr:uid="{EFA92A8B-D30F-427E-93BA-41FCA6745860}"/>
    <cellStyle name="Comma 5 3 4 5" xfId="3480" xr:uid="{00000000-0005-0000-0000-00007D020000}"/>
    <cellStyle name="Comma 5 3 4 5 2" xfId="10353" xr:uid="{4C67EA8C-15AF-44AD-B4FE-BCCF260DBC55}"/>
    <cellStyle name="Comma 5 3 4 5 2 2" xfId="20535" xr:uid="{EF94F1DC-AFDF-430C-860F-9EE7BC6070FC}"/>
    <cellStyle name="Comma 5 3 4 5 3" xfId="13044" xr:uid="{8BC52CFC-CEF3-48AA-8F5F-C53D7896C4A8}"/>
    <cellStyle name="Comma 5 3 4 5 3 2" xfId="23368" xr:uid="{50090F44-2628-4722-87D2-6FCD6D25FD91}"/>
    <cellStyle name="Comma 5 3 4 5 4" xfId="27250" xr:uid="{BE6D149F-D615-4BE6-A006-BA28965FB686}"/>
    <cellStyle name="Comma 5 3 4 5 5" xfId="28909" xr:uid="{1630577B-E1B8-4C75-BD36-724CFCE60715}"/>
    <cellStyle name="Comma 5 3 4 5 6" xfId="17702" xr:uid="{C4ABE800-F362-4E22-AD9F-55A3B3B141D2}"/>
    <cellStyle name="Comma 5 3 4 6" xfId="4552" xr:uid="{00000000-0005-0000-0000-00007E020000}"/>
    <cellStyle name="Comma 5 3 4 6 2" xfId="15414" xr:uid="{4D276BFB-1784-4669-8DEE-F1532059E530}"/>
    <cellStyle name="Comma 5 3 4 7" xfId="8312" xr:uid="{B0B1B3B1-5E70-4855-AE10-AD737ED47E2F}"/>
    <cellStyle name="Comma 5 3 4 7 2" xfId="18247" xr:uid="{9DFD4C91-5878-4697-BE91-F2D43D1D3690}"/>
    <cellStyle name="Comma 5 3 4 8" xfId="10780" xr:uid="{C2D9D979-A2A8-4937-934A-90FCAFFE3E2D}"/>
    <cellStyle name="Comma 5 3 4 8 2" xfId="21080" xr:uid="{DBD5A9EE-AC85-42E8-8BFA-DBF78400B752}"/>
    <cellStyle name="Comma 5 3 4 9" xfId="26266" xr:uid="{CC6B3D71-1A73-45A9-9081-3A1D22C4C79F}"/>
    <cellStyle name="Comma 5 3 5" xfId="497" xr:uid="{00000000-0005-0000-0000-0000F0010000}"/>
    <cellStyle name="Comma 5 3 5 2" xfId="3068" xr:uid="{00000000-0005-0000-0000-000080020000}"/>
    <cellStyle name="Comma 5 3 5 2 2" xfId="9570" xr:uid="{243650F7-1CB4-40BE-B6DD-F55C2A8F8688}"/>
    <cellStyle name="Comma 5 3 5 2 2 2" xfId="29749" xr:uid="{05BB6264-A1F7-4A68-A6FC-D1F12A6AB5CC}"/>
    <cellStyle name="Comma 5 3 5 2 2 3" xfId="26970" xr:uid="{6CB3CFE2-6809-46A7-AF5F-14BACD3786C5}"/>
    <cellStyle name="Comma 5 3 5 2 2 4" xfId="19746" xr:uid="{26AA5EBA-B81B-4916-98D2-6F6EB72108B6}"/>
    <cellStyle name="Comma 5 3 5 2 3" xfId="12255" xr:uid="{1A659E94-38D9-4A42-B1BC-D5B985902196}"/>
    <cellStyle name="Comma 5 3 5 2 3 2" xfId="22579" xr:uid="{49D82186-1A1E-44DF-B4E6-9850EE175013}"/>
    <cellStyle name="Comma 5 3 5 2 4" xfId="26719" xr:uid="{71DAFED4-165E-4F55-B56E-0B22EBB71FC6}"/>
    <cellStyle name="Comma 5 3 5 2 5" xfId="16913" xr:uid="{153B5731-EA06-449E-A1F8-77AA12A5A755}"/>
    <cellStyle name="Comma 5 3 5 2 6" xfId="7081" xr:uid="{AF19FC22-630E-485D-93D1-2894D8EB0A36}"/>
    <cellStyle name="Comma 5 3 5 3" xfId="3889" xr:uid="{00000000-0005-0000-0000-000081020000}"/>
    <cellStyle name="Comma 5 3 5 3 2" xfId="6515" xr:uid="{1E983D64-02F5-4B83-B6A1-258DBF80781C}"/>
    <cellStyle name="Comma 5 3 5 4" xfId="5781" xr:uid="{00000000-0005-0000-0000-000082020000}"/>
    <cellStyle name="Comma 5 3 5 4 2" xfId="6665" xr:uid="{3D42C42E-988D-46FD-8E09-34826CFA8C0A}"/>
    <cellStyle name="Comma 5 3 5 4 2 2" xfId="20810" xr:uid="{AB4808F5-6151-4577-8328-0E487032DE0E}"/>
    <cellStyle name="Comma 5 3 5 4 2 3" xfId="10567" xr:uid="{808886FC-98DB-4CF7-A0F6-67659E009246}"/>
    <cellStyle name="Comma 5 3 5 4 3" xfId="13319" xr:uid="{9E62628D-BBF2-498A-974D-85E022F3A891}"/>
    <cellStyle name="Comma 5 3 5 4 3 2" xfId="23643" xr:uid="{A39AD232-9210-441B-B114-2D71F865CE01}"/>
    <cellStyle name="Comma 5 3 5 4 4" xfId="17977" xr:uid="{0507F38D-CCDA-4B29-8DF0-DE11EA603342}"/>
    <cellStyle name="Comma 5 3 5 5" xfId="2754" xr:uid="{00000000-0005-0000-0000-00007F020000}"/>
    <cellStyle name="Comma 5 3 5 6" xfId="2000" xr:uid="{00000000-0005-0000-0000-0000EB010000}"/>
    <cellStyle name="Comma 5 3 5 7" xfId="14816" xr:uid="{215B7F6F-65F0-4064-ACC1-3A49561EA4F8}"/>
    <cellStyle name="Comma 5 3 6" xfId="498" xr:uid="{00000000-0005-0000-0000-0000F1010000}"/>
    <cellStyle name="Comma 5 3 6 2" xfId="2749" xr:uid="{00000000-0005-0000-0000-000084020000}"/>
    <cellStyle name="Comma 5 3 6 2 2" xfId="9452" xr:uid="{78F64879-39CB-4902-8161-EBF002F683DF}"/>
    <cellStyle name="Comma 5 3 6 2 2 2" xfId="28286" xr:uid="{6936E3F4-AF67-4528-A814-50E36F6CF4EC}"/>
    <cellStyle name="Comma 5 3 6 2 2 3" xfId="27662" xr:uid="{48954798-B3CB-4B83-A432-370BB95605D1}"/>
    <cellStyle name="Comma 5 3 6 2 2 4" xfId="19628" xr:uid="{0BDBB485-AADF-439D-8DF5-FA2DA8FBB8CC}"/>
    <cellStyle name="Comma 5 3 6 2 3" xfId="12137" xr:uid="{97249054-AC0C-4254-97E1-81EBAE590A1C}"/>
    <cellStyle name="Comma 5 3 6 2 3 2" xfId="22461" xr:uid="{F34DD6CA-8BB7-478B-AC1B-685096FF81D9}"/>
    <cellStyle name="Comma 5 3 6 2 4" xfId="25325" xr:uid="{72D7192F-3385-43B3-B065-73A449E8EAD7}"/>
    <cellStyle name="Comma 5 3 6 2 5" xfId="16795" xr:uid="{3AD2A695-D6A4-416A-A418-EFE1C8596FBA}"/>
    <cellStyle name="Comma 5 3 6 2 6" xfId="7044" xr:uid="{D7401BE7-F674-4A67-B4B0-49A69B433B90}"/>
    <cellStyle name="Comma 5 3 6 3" xfId="3775" xr:uid="{00000000-0005-0000-0000-000085020000}"/>
    <cellStyle name="Comma 5 3 6 3 2" xfId="6845" xr:uid="{E714141C-EF05-43D8-AE11-5B379A896631}"/>
    <cellStyle name="Comma 5 3 6 4" xfId="5617" xr:uid="{00000000-0005-0000-0000-000086020000}"/>
    <cellStyle name="Comma 5 3 6 4 2" xfId="8015" xr:uid="{78399453-BA12-43C4-8581-7A7A3FE7780F}"/>
    <cellStyle name="Comma 5 3 6 5" xfId="26318" xr:uid="{DFF1C943-6456-4A80-AF4B-1DF7F0C0FF1E}"/>
    <cellStyle name="Comma 5 3 6 6" xfId="14666" xr:uid="{D22902CD-8F44-4DE6-9546-30882F2580E4}"/>
    <cellStyle name="Comma 5 3 7" xfId="2980" xr:uid="{00000000-0005-0000-0000-000087020000}"/>
    <cellStyle name="Comma 5 3 7 2" xfId="3197" xr:uid="{00000000-0005-0000-0000-000088020000}"/>
    <cellStyle name="Comma 5 3 7 2 2" xfId="9081" xr:uid="{F57EBAF2-E883-4586-8F74-D9FC7CBBAC64}"/>
    <cellStyle name="Comma 5 3 7 2 2 2" xfId="19254" xr:uid="{1F605CFA-723E-4275-AA10-4817C7598ADD}"/>
    <cellStyle name="Comma 5 3 7 2 3" xfId="11763" xr:uid="{6AA0C339-02AF-44A3-A719-E7532AC1181A}"/>
    <cellStyle name="Comma 5 3 7 2 3 2" xfId="22087" xr:uid="{DB67D20E-B01E-4740-9D81-4AEC4BABE532}"/>
    <cellStyle name="Comma 5 3 7 2 4" xfId="27883" xr:uid="{022032A9-6821-4033-837F-6012E60F05B1}"/>
    <cellStyle name="Comma 5 3 7 2 5" xfId="27993" xr:uid="{EF5B2EB9-7742-4BAA-AD80-9C8CBAD2F5D2}"/>
    <cellStyle name="Comma 5 3 7 2 6" xfId="16421" xr:uid="{6654C678-0F3A-4E7E-8229-D1BC6BD1B545}"/>
    <cellStyle name="Comma 5 3 7 3" xfId="5132" xr:uid="{00000000-0005-0000-0000-000089020000}"/>
    <cellStyle name="Comma 5 3 7 3 2" xfId="7197" xr:uid="{2E9B1787-4CC3-4D4F-924B-FE1E40133D58}"/>
    <cellStyle name="Comma 5 3 7 4" xfId="8007" xr:uid="{5BA31FEE-13FD-48D4-A9B4-E0BAAB81E5DF}"/>
    <cellStyle name="Comma 5 3 7 5" xfId="24399" xr:uid="{CEC0FE98-2B6D-415F-94B7-7F71DA165FB8}"/>
    <cellStyle name="Comma 5 3 7 6" xfId="14190" xr:uid="{2A04326A-0945-4A34-BA49-D1A13A8E2337}"/>
    <cellStyle name="Comma 5 3 8" xfId="3013" xr:uid="{00000000-0005-0000-0000-00008A020000}"/>
    <cellStyle name="Comma 5 3 8 2" xfId="8802" xr:uid="{ED89F222-44BB-4B8D-8A9A-5D5F3325A750}"/>
    <cellStyle name="Comma 5 3 8 2 2" xfId="18950" xr:uid="{2058CA2D-FB24-49E2-A0F0-7212033DE517}"/>
    <cellStyle name="Comma 5 3 8 3" xfId="11459" xr:uid="{F250A318-4597-4439-A6E1-DE3C3FDE5853}"/>
    <cellStyle name="Comma 5 3 8 3 2" xfId="21783" xr:uid="{30D3DC36-B4EB-4B73-BBA0-F9EBD4E6810A}"/>
    <cellStyle name="Comma 5 3 8 4" xfId="24038" xr:uid="{5090A63B-8388-4BD3-9D32-2A5AF1223E85}"/>
    <cellStyle name="Comma 5 3 8 5" xfId="29189" xr:uid="{9A09BA2A-CF57-4AE1-AB04-E178380451D5}"/>
    <cellStyle name="Comma 5 3 8 6" xfId="16117" xr:uid="{334F52A6-2CE1-4F28-ACDD-300D981F9E39}"/>
    <cellStyle name="Comma 5 3 8 7" xfId="6921" xr:uid="{B353E4A5-3A5B-4F2B-A7CD-05845A6076F0}"/>
    <cellStyle name="Comma 5 3 9" xfId="3535" xr:uid="{00000000-0005-0000-0000-00008B020000}"/>
    <cellStyle name="Comma 5 3 9 2" xfId="10155" xr:uid="{8F322C4A-D450-4613-B31C-5F8811442445}"/>
    <cellStyle name="Comma 5 3 9 2 2" xfId="20335" xr:uid="{BF5477C0-5102-4246-A962-2F50A9217DA1}"/>
    <cellStyle name="Comma 5 3 9 3" xfId="12844" xr:uid="{3D348D97-8096-48E2-B312-1B9F658852EC}"/>
    <cellStyle name="Comma 5 3 9 3 2" xfId="23168" xr:uid="{71FD6CF7-CD4A-44FF-A546-C51C6D49BC28}"/>
    <cellStyle name="Comma 5 3 9 4" xfId="27486" xr:uid="{CDBC65E4-8F19-46F5-BAB4-7599BED361F9}"/>
    <cellStyle name="Comma 5 3 9 5" xfId="27031" xr:uid="{B2080A17-5B29-489B-B2F1-18CE34C1ACF5}"/>
    <cellStyle name="Comma 5 3 9 6" xfId="17502" xr:uid="{980D11B2-64E6-406C-8D20-DB6895B7FB49}"/>
    <cellStyle name="Comma 5 4" xfId="499" xr:uid="{00000000-0005-0000-0000-0000F2010000}"/>
    <cellStyle name="Comma 5 4 10" xfId="4387" xr:uid="{00000000-0005-0000-0000-00008D020000}"/>
    <cellStyle name="Comma 5 4 10 2" xfId="15415" xr:uid="{F357B12C-21F0-4FC8-9E06-08B7D6EB34E9}"/>
    <cellStyle name="Comma 5 4 11" xfId="1908" xr:uid="{00000000-0005-0000-0000-0000ED010000}"/>
    <cellStyle name="Comma 5 4 11 2" xfId="18248" xr:uid="{97ABCA28-6C95-4153-BE38-0BDD9F3A1296}"/>
    <cellStyle name="Comma 5 4 12" xfId="10781" xr:uid="{3544DF6B-F551-4AF4-8A32-0617E3CC831C}"/>
    <cellStyle name="Comma 5 4 12 2" xfId="21081" xr:uid="{CBD421B1-50A8-400B-8264-219A1C866FC9}"/>
    <cellStyle name="Comma 5 4 13" xfId="25866" xr:uid="{E07D41E2-42AD-43DB-9CBA-1DD686F9BCA8}"/>
    <cellStyle name="Comma 5 4 14" xfId="13765" xr:uid="{CCEF2F20-5F50-4BF2-9A5C-E5B3FAA5AFD2}"/>
    <cellStyle name="Comma 5 4 2" xfId="500" xr:uid="{00000000-0005-0000-0000-0000F3010000}"/>
    <cellStyle name="Comma 5 4 2 10" xfId="10782" xr:uid="{6127357D-982F-456C-AF9A-60498A8E80CA}"/>
    <cellStyle name="Comma 5 4 2 10 2" xfId="21082" xr:uid="{872978A8-375D-4F7F-B915-94A934AEFDBA}"/>
    <cellStyle name="Comma 5 4 2 11" xfId="24327" xr:uid="{7DAD3A2B-877E-4974-892B-0C5FADC0A9A5}"/>
    <cellStyle name="Comma 5 4 2 12" xfId="13825" xr:uid="{3A148403-D38B-43F7-9CFF-640B1CF6401B}"/>
    <cellStyle name="Comma 5 4 2 2" xfId="501" xr:uid="{00000000-0005-0000-0000-0000F4010000}"/>
    <cellStyle name="Comma 5 4 2 2 10" xfId="14382" xr:uid="{7FB90BB0-5120-4B04-87CA-8856D734BD82}"/>
    <cellStyle name="Comma 5 4 2 2 2" xfId="502" xr:uid="{00000000-0005-0000-0000-0000F5010000}"/>
    <cellStyle name="Comma 5 4 2 2 2 2" xfId="2977" xr:uid="{00000000-0005-0000-0000-000091020000}"/>
    <cellStyle name="Comma 5 4 2 2 2 2 2" xfId="9572" xr:uid="{C6287B4A-3E16-4C77-B7ED-225C9A50F66B}"/>
    <cellStyle name="Comma 5 4 2 2 2 2 2 2" xfId="29751" xr:uid="{47718CEC-0034-45D6-89A8-027D125D2199}"/>
    <cellStyle name="Comma 5 4 2 2 2 2 2 3" xfId="27253" xr:uid="{267081BC-BDAE-4B9F-9DF9-CFD20B6E54E1}"/>
    <cellStyle name="Comma 5 4 2 2 2 2 2 4" xfId="19748" xr:uid="{7E2333D0-870D-4655-A227-A8C53CE7164D}"/>
    <cellStyle name="Comma 5 4 2 2 2 2 3" xfId="12257" xr:uid="{8D072328-D081-4A0D-80D4-BE5B841A6BB6}"/>
    <cellStyle name="Comma 5 4 2 2 2 2 3 2" xfId="22581" xr:uid="{91E8373F-FA5E-4238-9FB8-C27A0A741CE0}"/>
    <cellStyle name="Comma 5 4 2 2 2 2 4" xfId="26778" xr:uid="{CED140BA-321A-4299-BF15-88D5D7FCDDAE}"/>
    <cellStyle name="Comma 5 4 2 2 2 2 5" xfId="16915" xr:uid="{0D5C6107-A662-4B36-B5E7-3E30FB9BE28D}"/>
    <cellStyle name="Comma 5 4 2 2 2 2 6" xfId="7083" xr:uid="{47A5EC38-C6DA-4B58-85C0-16B63F94C957}"/>
    <cellStyle name="Comma 5 4 2 2 2 3" xfId="3891" xr:uid="{00000000-0005-0000-0000-000092020000}"/>
    <cellStyle name="Comma 5 4 2 2 2 3 2" xfId="6600" xr:uid="{D4D06BBE-07F9-4080-BD35-D724C89C74A3}"/>
    <cellStyle name="Comma 5 4 2 2 2 4" xfId="5783" xr:uid="{00000000-0005-0000-0000-000093020000}"/>
    <cellStyle name="Comma 5 4 2 2 2 4 2" xfId="6586" xr:uid="{BBF61313-6231-4F4A-B1BE-31EFF81849EB}"/>
    <cellStyle name="Comma 5 4 2 2 2 5" xfId="3087" xr:uid="{00000000-0005-0000-0000-000090020000}"/>
    <cellStyle name="Comma 5 4 2 2 2 5 2" xfId="24667" xr:uid="{9C68FF41-BD60-4324-AE55-FB32E1AC2787}"/>
    <cellStyle name="Comma 5 4 2 2 2 6" xfId="2137" xr:uid="{00000000-0005-0000-0000-0000F0010000}"/>
    <cellStyle name="Comma 5 4 2 2 3" xfId="503" xr:uid="{00000000-0005-0000-0000-0000F6010000}"/>
    <cellStyle name="Comma 5 4 2 2 3 2" xfId="3051" xr:uid="{00000000-0005-0000-0000-000095020000}"/>
    <cellStyle name="Comma 5 4 2 2 3 2 2" xfId="10747" xr:uid="{EE113356-0D73-4234-A6E4-5B15B688C04B}"/>
    <cellStyle name="Comma 5 4 2 2 3 2 2 2" xfId="21043" xr:uid="{83650E04-4A2C-44B1-9DB2-3B0606D7F3D6}"/>
    <cellStyle name="Comma 5 4 2 2 3 2 3" xfId="13552" xr:uid="{BC8B803B-08FD-414D-A13F-01939AB6C3E0}"/>
    <cellStyle name="Comma 5 4 2 2 3 2 3 2" xfId="23876" xr:uid="{0F73170A-838A-47D3-8851-137E94F60EEB}"/>
    <cellStyle name="Comma 5 4 2 2 3 2 4" xfId="28746" xr:uid="{67B0BD1A-22E8-44AE-8B5C-CB6B91B28D2B}"/>
    <cellStyle name="Comma 5 4 2 2 3 2 5" xfId="27278" xr:uid="{F0E59C72-FCAA-4B6D-84BB-038E61A324CB}"/>
    <cellStyle name="Comma 5 4 2 2 3 2 6" xfId="18210" xr:uid="{CD328CB1-1A10-4729-A5CA-DB6C065D859F}"/>
    <cellStyle name="Comma 5 4 2 2 3 2 7" xfId="7541" xr:uid="{295279A1-60DF-4F52-9208-CFA9DAB2B487}"/>
    <cellStyle name="Comma 5 4 2 2 3 3" xfId="3601" xr:uid="{00000000-0005-0000-0000-000096020000}"/>
    <cellStyle name="Comma 5 4 2 2 3 3 2" xfId="23963" xr:uid="{7188F340-158B-40E3-A95D-18455FDA3806}"/>
    <cellStyle name="Comma 5 4 2 2 3 4" xfId="5329" xr:uid="{00000000-0005-0000-0000-000097020000}"/>
    <cellStyle name="Comma 5 4 2 2 4" xfId="3067" xr:uid="{00000000-0005-0000-0000-000098020000}"/>
    <cellStyle name="Comma 5 4 2 2 4 2" xfId="27905" xr:uid="{DF2BF2D3-1348-4BA3-AC67-3B1551128033}"/>
    <cellStyle name="Comma 5 4 2 2 4 3" xfId="27343" xr:uid="{E8D33D34-3778-4956-9B48-F95D80C337DF}"/>
    <cellStyle name="Comma 5 4 2 2 5" xfId="2803" xr:uid="{00000000-0005-0000-0000-000099020000}"/>
    <cellStyle name="Comma 5 4 2 2 5 2" xfId="10474" xr:uid="{DAFD7E3D-D267-4E5E-9952-B651E5FD5A81}"/>
    <cellStyle name="Comma 5 4 2 2 5 2 2" xfId="20670" xr:uid="{FAA71176-2F45-4957-BBB3-EBE0C1A67D4F}"/>
    <cellStyle name="Comma 5 4 2 2 5 3" xfId="13179" xr:uid="{A08D31B8-0458-4453-AD2C-E0A95B4A889D}"/>
    <cellStyle name="Comma 5 4 2 2 5 3 2" xfId="23503" xr:uid="{A52D138F-ADB7-4CE8-B36C-76ED927B7ABD}"/>
    <cellStyle name="Comma 5 4 2 2 5 4" xfId="27578" xr:uid="{D054E36B-3F59-4BD4-A0D0-028365754A95}"/>
    <cellStyle name="Comma 5 4 2 2 5 5" xfId="29243" xr:uid="{A75450A2-02CE-49D4-9043-DFAE1BA1BECC}"/>
    <cellStyle name="Comma 5 4 2 2 5 6" xfId="17837" xr:uid="{A18D99AC-0A80-42AE-AD4C-5C94B0F73489}"/>
    <cellStyle name="Comma 5 4 2 2 6" xfId="4977" xr:uid="{00000000-0005-0000-0000-00009A020000}"/>
    <cellStyle name="Comma 5 4 2 2 6 2" xfId="27205" xr:uid="{446AB51B-8396-4FBC-A6B8-2F3DC2BB4B27}"/>
    <cellStyle name="Comma 5 4 2 2 6 3" xfId="28931" xr:uid="{D4D0CD56-FBAF-4F37-BE1F-9A8BF2E36B1E}"/>
    <cellStyle name="Comma 5 4 2 2 6 4" xfId="15417" xr:uid="{B8B094AA-6CE7-456C-AC88-8D2BB1502A02}"/>
    <cellStyle name="Comma 5 4 2 2 7" xfId="1931" xr:uid="{00000000-0005-0000-0000-0000EF010000}"/>
    <cellStyle name="Comma 5 4 2 2 7 2" xfId="18250" xr:uid="{33E710D2-6BB3-406F-988C-EC7A99A6500E}"/>
    <cellStyle name="Comma 5 4 2 2 8" xfId="10783" xr:uid="{A06DAAEF-DC7E-4731-AAE4-AE6BC87EAFBB}"/>
    <cellStyle name="Comma 5 4 2 2 8 2" xfId="21083" xr:uid="{3F94F590-16F8-4051-BD84-DD2EE6B6137A}"/>
    <cellStyle name="Comma 5 4 2 2 9" xfId="24636" xr:uid="{1E153783-BCF5-4C4E-8AED-CC2022C38906}"/>
    <cellStyle name="Comma 5 4 2 3" xfId="504" xr:uid="{00000000-0005-0000-0000-0000F7010000}"/>
    <cellStyle name="Comma 5 4 2 3 2" xfId="2748" xr:uid="{00000000-0005-0000-0000-00009C020000}"/>
    <cellStyle name="Comma 5 4 2 3 2 2" xfId="9573" xr:uid="{6E2F7237-8A0B-4CFB-A3AD-401A95F16C80}"/>
    <cellStyle name="Comma 5 4 2 3 2 2 2" xfId="29752" xr:uid="{891DCD13-ECB4-44AD-9C8F-560ACD451618}"/>
    <cellStyle name="Comma 5 4 2 3 2 2 3" xfId="27819" xr:uid="{5C28FFF9-FA66-4DDB-AB5A-AB502B4E531D}"/>
    <cellStyle name="Comma 5 4 2 3 2 2 4" xfId="19749" xr:uid="{A12DFB80-25E1-479B-BE6E-06B24562A286}"/>
    <cellStyle name="Comma 5 4 2 3 2 3" xfId="12258" xr:uid="{78CB9191-9F99-48A3-AFD6-8E6FE7CE39D9}"/>
    <cellStyle name="Comma 5 4 2 3 2 3 2" xfId="22582" xr:uid="{A91C3A4B-4A2C-4AED-B5DC-A6D2CEF553A5}"/>
    <cellStyle name="Comma 5 4 2 3 2 4" xfId="25575" xr:uid="{C49DBC7D-BE9C-4CF4-A033-FF9D7AE151C5}"/>
    <cellStyle name="Comma 5 4 2 3 2 5" xfId="16916" xr:uid="{370A31FA-256F-4357-8F67-D982163E55A5}"/>
    <cellStyle name="Comma 5 4 2 3 2 6" xfId="7084" xr:uid="{18231C7B-F265-477D-BCB0-2148CDE66F2C}"/>
    <cellStyle name="Comma 5 4 2 3 3" xfId="3892" xr:uid="{00000000-0005-0000-0000-00009D020000}"/>
    <cellStyle name="Comma 5 4 2 3 3 2" xfId="6641" xr:uid="{07E8FE12-2999-4A40-875D-99B0157BF753}"/>
    <cellStyle name="Comma 5 4 2 3 4" xfId="5784" xr:uid="{00000000-0005-0000-0000-00009E020000}"/>
    <cellStyle name="Comma 5 4 2 3 4 2" xfId="6622" xr:uid="{89221881-D269-4C47-AC0D-E3EE86A6C4AC}"/>
    <cellStyle name="Comma 5 4 2 3 4 2 2" xfId="20811" xr:uid="{87085116-AD48-4BD7-A892-B5A85CF08128}"/>
    <cellStyle name="Comma 5 4 2 3 4 2 3" xfId="10568" xr:uid="{8784D500-912D-46F3-BB85-4A414DE433FF}"/>
    <cellStyle name="Comma 5 4 2 3 4 3" xfId="13320" xr:uid="{222C14DC-B1BE-4197-AA75-C380B979D0F4}"/>
    <cellStyle name="Comma 5 4 2 3 4 3 2" xfId="23644" xr:uid="{27A4A32F-DA88-4414-86D8-3EA112045747}"/>
    <cellStyle name="Comma 5 4 2 3 4 4" xfId="17978" xr:uid="{D0CC79B6-B17A-4B12-B8E3-191C6B461701}"/>
    <cellStyle name="Comma 5 4 2 3 5" xfId="3058" xr:uid="{00000000-0005-0000-0000-00009B020000}"/>
    <cellStyle name="Comma 5 4 2 3 6" xfId="2093" xr:uid="{00000000-0005-0000-0000-0000F2010000}"/>
    <cellStyle name="Comma 5 4 2 3 7" xfId="14818" xr:uid="{6A24B34F-8079-42CA-A208-61F72F871DED}"/>
    <cellStyle name="Comma 5 4 2 4" xfId="505" xr:uid="{00000000-0005-0000-0000-0000F8010000}"/>
    <cellStyle name="Comma 5 4 2 4 2" xfId="2841" xr:uid="{00000000-0005-0000-0000-0000A0020000}"/>
    <cellStyle name="Comma 5 4 2 4 2 2" xfId="9571" xr:uid="{FB8C0247-C5E6-478C-9990-FC7ED74E2EB4}"/>
    <cellStyle name="Comma 5 4 2 4 2 2 2" xfId="29750" xr:uid="{540A8F49-67B4-4983-B89B-DDDCC8EA18EC}"/>
    <cellStyle name="Comma 5 4 2 4 2 2 3" xfId="28917" xr:uid="{B1D5858D-3BAD-42BC-981C-398B4E02C249}"/>
    <cellStyle name="Comma 5 4 2 4 2 2 4" xfId="19747" xr:uid="{03DBC0E8-F9F5-4600-9F55-1A279F9501A6}"/>
    <cellStyle name="Comma 5 4 2 4 2 3" xfId="12256" xr:uid="{8A1E1ECF-9065-4381-AE3A-41BB2BE12421}"/>
    <cellStyle name="Comma 5 4 2 4 2 3 2" xfId="22580" xr:uid="{02EA90FE-B536-431B-94C9-73D36BF7F438}"/>
    <cellStyle name="Comma 5 4 2 4 2 4" xfId="26482" xr:uid="{187437C0-A13A-4727-BD73-63DCFAC14401}"/>
    <cellStyle name="Comma 5 4 2 4 2 5" xfId="16914" xr:uid="{44B5635C-6A90-4E21-B226-C1C938EF28D3}"/>
    <cellStyle name="Comma 5 4 2 4 2 6" xfId="7082" xr:uid="{CACC99ED-E419-48F8-A8AF-ED7E220FF4D6}"/>
    <cellStyle name="Comma 5 4 2 4 3" xfId="3890" xr:uid="{00000000-0005-0000-0000-0000A1020000}"/>
    <cellStyle name="Comma 5 4 2 4 3 2" xfId="6865" xr:uid="{FDC1D1F8-569C-4A40-B548-D144A857BDA9}"/>
    <cellStyle name="Comma 5 4 2 4 4" xfId="5782" xr:uid="{00000000-0005-0000-0000-0000A2020000}"/>
    <cellStyle name="Comma 5 4 2 4 4 2" xfId="8018" xr:uid="{BF175226-A75E-4318-89E1-C5D20FAA2E3F}"/>
    <cellStyle name="Comma 5 4 2 4 5" xfId="26531" xr:uid="{8467B094-29FF-449D-B4EC-66E86DAC46E2}"/>
    <cellStyle name="Comma 5 4 2 4 6" xfId="14817" xr:uid="{43B05B8D-334C-484C-8800-7E43D13EA472}"/>
    <cellStyle name="Comma 5 4 2 5" xfId="2970" xr:uid="{00000000-0005-0000-0000-0000A3020000}"/>
    <cellStyle name="Comma 5 4 2 5 2" xfId="3234" xr:uid="{00000000-0005-0000-0000-0000A4020000}"/>
    <cellStyle name="Comma 5 4 2 5 2 2" xfId="9115" xr:uid="{45F2F9B6-E78C-42B4-BB97-2C54A06807C5}"/>
    <cellStyle name="Comma 5 4 2 5 2 2 2" xfId="19288" xr:uid="{E9D21128-A4A5-43C3-8A9E-0E1C856FFDDE}"/>
    <cellStyle name="Comma 5 4 2 5 2 3" xfId="11797" xr:uid="{5AD9C85C-D583-494F-9FCC-29F3A1D38671}"/>
    <cellStyle name="Comma 5 4 2 5 2 3 2" xfId="22121" xr:uid="{28A1CE8C-3FC9-456B-B02F-65A8D663BBCB}"/>
    <cellStyle name="Comma 5 4 2 5 2 4" xfId="27782" xr:uid="{7EF25F6D-BDE5-41A2-BB27-5AD857A8D07B}"/>
    <cellStyle name="Comma 5 4 2 5 2 5" xfId="28363" xr:uid="{0B3D8BAA-A452-4A92-8917-FFB1171B42D1}"/>
    <cellStyle name="Comma 5 4 2 5 2 6" xfId="16455" xr:uid="{33DF7EBA-0A49-4C9F-B54E-466856FEE2FE}"/>
    <cellStyle name="Comma 5 4 2 5 3" xfId="5166" xr:uid="{00000000-0005-0000-0000-0000A5020000}"/>
    <cellStyle name="Comma 5 4 2 5 3 2" xfId="6866" xr:uid="{8152771C-884A-4AF8-B381-2B690056F53E}"/>
    <cellStyle name="Comma 5 4 2 5 4" xfId="8017" xr:uid="{9049DC78-DF30-4582-B319-325F5EFE3BEF}"/>
    <cellStyle name="Comma 5 4 2 5 5" xfId="25402" xr:uid="{A9C4F995-234E-42D8-852A-104F1C76C606}"/>
    <cellStyle name="Comma 5 4 2 5 6" xfId="14222" xr:uid="{FF69A1C9-C4C0-4588-8891-8ECDC8ED1BF2}"/>
    <cellStyle name="Comma 5 4 2 6" xfId="2900" xr:uid="{00000000-0005-0000-0000-0000A6020000}"/>
    <cellStyle name="Comma 5 4 2 6 2" xfId="8894" xr:uid="{72173E1F-D737-4692-9CB2-4DDCAC1C7F24}"/>
    <cellStyle name="Comma 5 4 2 6 2 2" xfId="19044" xr:uid="{20C11B78-3957-4415-851E-13010788DCA2}"/>
    <cellStyle name="Comma 5 4 2 6 3" xfId="11553" xr:uid="{A0C1A709-2563-4A64-BFB0-EC361C7F957E}"/>
    <cellStyle name="Comma 5 4 2 6 3 2" xfId="21877" xr:uid="{4B3BA030-4012-4047-BC3F-E9CB14D7C191}"/>
    <cellStyle name="Comma 5 4 2 6 4" xfId="24469" xr:uid="{36886721-384A-48E5-B937-AB2EFB61A618}"/>
    <cellStyle name="Comma 5 4 2 6 5" xfId="27312" xr:uid="{41410E8E-9779-42BC-9D92-E37028F818E8}"/>
    <cellStyle name="Comma 5 4 2 6 6" xfId="16211" xr:uid="{F40CD0E8-11AF-46E1-AC87-43E1404EBFAF}"/>
    <cellStyle name="Comma 5 4 2 6 7" xfId="6943" xr:uid="{5AD5A0A2-D1A5-4BF2-91D0-5682DC53C56A}"/>
    <cellStyle name="Comma 5 4 2 7" xfId="3431" xr:uid="{00000000-0005-0000-0000-0000A7020000}"/>
    <cellStyle name="Comma 5 4 2 7 2" xfId="10110" xr:uid="{2F72395D-3BA6-446B-BD86-BB4BF78808F5}"/>
    <cellStyle name="Comma 5 4 2 7 2 2" xfId="20290" xr:uid="{AF0BA896-82D2-4393-8C04-E4474E299601}"/>
    <cellStyle name="Comma 5 4 2 7 3" xfId="12799" xr:uid="{707B8179-8D3C-4C8A-AB4E-B443A4511390}"/>
    <cellStyle name="Comma 5 4 2 7 3 2" xfId="23123" xr:uid="{C82D1F0A-8042-4465-901F-AF7BFC2538A4}"/>
    <cellStyle name="Comma 5 4 2 7 4" xfId="28007" xr:uid="{4E27B54E-85A0-48F8-8F19-EAA0AE0A5081}"/>
    <cellStyle name="Comma 5 4 2 7 5" xfId="29311" xr:uid="{EA26C53A-122D-42C4-BAF5-EECDB26D9FF6}"/>
    <cellStyle name="Comma 5 4 2 7 6" xfId="17457" xr:uid="{230CD2DC-D95C-4D90-85B4-3D48E0085D55}"/>
    <cellStyle name="Comma 5 4 2 8" xfId="4767" xr:uid="{00000000-0005-0000-0000-0000A8020000}"/>
    <cellStyle name="Comma 5 4 2 8 2" xfId="15416" xr:uid="{06352ECF-0070-4829-9D96-8D7DB6D495FE}"/>
    <cellStyle name="Comma 5 4 2 9" xfId="1930" xr:uid="{00000000-0005-0000-0000-0000EE010000}"/>
    <cellStyle name="Comma 5 4 2 9 2" xfId="18249" xr:uid="{98F64299-55B1-4232-8583-4020AEDC17B7}"/>
    <cellStyle name="Comma 5 4 3" xfId="506" xr:uid="{00000000-0005-0000-0000-0000F9010000}"/>
    <cellStyle name="Comma 5 4 3 10" xfId="24906" xr:uid="{531BA0C5-F221-4372-BEE1-A82CA3B7C353}"/>
    <cellStyle name="Comma 5 4 3 11" xfId="13983" xr:uid="{0A4CB092-34F5-4125-BE2D-1D1B42FEFC3D}"/>
    <cellStyle name="Comma 5 4 3 2" xfId="507" xr:uid="{00000000-0005-0000-0000-0000FA010000}"/>
    <cellStyle name="Comma 5 4 3 2 2" xfId="3894" xr:uid="{00000000-0005-0000-0000-0000AB020000}"/>
    <cellStyle name="Comma 5 4 3 2 2 2" xfId="5786" xr:uid="{00000000-0005-0000-0000-0000AC020000}"/>
    <cellStyle name="Comma 5 4 3 2 2 2 2" xfId="26529" xr:uid="{C226D9F1-0AFC-45B1-AABC-9D9F0285A27F}"/>
    <cellStyle name="Comma 5 4 3 2 2 2 2 2" xfId="27149" xr:uid="{94466934-C4D8-45A9-9E8B-629F36CCAA24}"/>
    <cellStyle name="Comma 5 4 3 2 2 2 3" xfId="28115" xr:uid="{76A01884-2C91-4F66-AD41-1BE1EB9B0D44}"/>
    <cellStyle name="Comma 5 4 3 2 2 2 4" xfId="16918" xr:uid="{DE81618B-BC8D-4405-B422-AE8C27035C70}"/>
    <cellStyle name="Comma 5 4 3 2 2 3" xfId="6553" xr:uid="{86F4E16B-55CF-469F-8F95-7E5D29BA847E}"/>
    <cellStyle name="Comma 5 4 3 2 2 3 2" xfId="29754" xr:uid="{D266EC55-3C0F-46DB-8026-CFA124661D41}"/>
    <cellStyle name="Comma 5 4 3 2 2 3 3" xfId="27498" xr:uid="{3E16E186-1F2B-4F2A-B310-C25AF006C624}"/>
    <cellStyle name="Comma 5 4 3 2 2 3 4" xfId="19751" xr:uid="{1809D7C0-1D88-47B2-ACB3-AD3FED430B13}"/>
    <cellStyle name="Comma 5 4 3 2 2 3 5" xfId="9575" xr:uid="{D2C0C3D6-B588-4AF8-A04E-C2699952D95C}"/>
    <cellStyle name="Comma 5 4 3 2 2 4" xfId="12260" xr:uid="{68A19FBD-F3BE-4525-8BFE-9945FFD95F03}"/>
    <cellStyle name="Comma 5 4 3 2 2 4 2" xfId="22584" xr:uid="{8B4D8FCC-3056-45D7-8903-56A00792A343}"/>
    <cellStyle name="Comma 5 4 3 2 2 5" xfId="25172" xr:uid="{3D0D6133-3A7A-4A49-B82F-0A14BF603EA1}"/>
    <cellStyle name="Comma 5 4 3 2 2 6" xfId="14820" xr:uid="{87108DCD-11DF-4A95-8038-CE4C9190ADD8}"/>
    <cellStyle name="Comma 5 4 3 2 3" xfId="3047" xr:uid="{00000000-0005-0000-0000-0000AD020000}"/>
    <cellStyle name="Comma 5 4 3 2 3 2" xfId="9263" xr:uid="{FC00E6E8-4A50-4C6B-8A0E-8AD2394279DE}"/>
    <cellStyle name="Comma 5 4 3 2 3 2 2" xfId="27455" xr:uid="{6CC00752-9DB2-4E2F-B0F2-93C52AC1AE8D}"/>
    <cellStyle name="Comma 5 4 3 2 3 2 3" xfId="28552" xr:uid="{0042D4F5-CF67-41C8-85D4-ED3CE7BD4E45}"/>
    <cellStyle name="Comma 5 4 3 2 3 2 4" xfId="19436" xr:uid="{786E5F4D-A8FB-448F-926A-375756735023}"/>
    <cellStyle name="Comma 5 4 3 2 3 3" xfId="11945" xr:uid="{FB4D9270-3B12-48CD-BCE0-923E0A4CEE30}"/>
    <cellStyle name="Comma 5 4 3 2 3 3 2" xfId="22269" xr:uid="{B47548B9-2556-462F-9A65-DE8E9C2EA3D4}"/>
    <cellStyle name="Comma 5 4 3 2 3 4" xfId="24108" xr:uid="{80FEA969-CF76-4BDD-A9B2-B2A0614B2737}"/>
    <cellStyle name="Comma 5 4 3 2 3 5" xfId="16603" xr:uid="{3706BED4-DE11-4F9F-9C7B-063E403702DE}"/>
    <cellStyle name="Comma 5 4 3 2 3 6" xfId="7007" xr:uid="{D3D5AD06-8EBB-4209-8D8A-8FB31C670177}"/>
    <cellStyle name="Comma 5 4 3 2 4" xfId="3602" xr:uid="{00000000-0005-0000-0000-0000AE020000}"/>
    <cellStyle name="Comma 5 4 3 2 4 2" xfId="6448" xr:uid="{224FCE31-1844-4FC1-A173-152F774302B1}"/>
    <cellStyle name="Comma 5 4 3 2 5" xfId="5330" xr:uid="{00000000-0005-0000-0000-0000AF020000}"/>
    <cellStyle name="Comma 5 4 3 2 5 2" xfId="10475" xr:uid="{CBC2D6DD-EC88-4D4A-A5C1-6C627574499A}"/>
    <cellStyle name="Comma 5 4 3 2 5 2 2" xfId="20671" xr:uid="{3F0A6E29-D18C-44BA-A284-036200922544}"/>
    <cellStyle name="Comma 5 4 3 2 5 3" xfId="13180" xr:uid="{F2040DDA-71E3-463A-816B-BC442E530DE4}"/>
    <cellStyle name="Comma 5 4 3 2 5 3 2" xfId="23504" xr:uid="{114EC980-EEE3-4B51-BECF-B168AAC5884E}"/>
    <cellStyle name="Comma 5 4 3 2 5 4" xfId="27065" xr:uid="{BBB64DBE-707F-4B94-926C-AFB6979D796A}"/>
    <cellStyle name="Comma 5 4 3 2 5 5" xfId="27765" xr:uid="{C581511E-566A-4AF7-A8AE-D029F3253366}"/>
    <cellStyle name="Comma 5 4 3 2 5 6" xfId="17838" xr:uid="{52BB3C73-7DE1-4A05-8EB8-D76A8EBAA765}"/>
    <cellStyle name="Comma 5 4 3 2 6" xfId="2755" xr:uid="{00000000-0005-0000-0000-0000AA020000}"/>
    <cellStyle name="Comma 5 4 3 2 7" xfId="2099" xr:uid="{00000000-0005-0000-0000-0000F5010000}"/>
    <cellStyle name="Comma 5 4 3 2 8" xfId="14383" xr:uid="{6DD6284F-5E95-4DCC-9413-DEBCF84C2D31}"/>
    <cellStyle name="Comma 5 4 3 3" xfId="508" xr:uid="{00000000-0005-0000-0000-0000FB010000}"/>
    <cellStyle name="Comma 5 4 3 3 2" xfId="2837" xr:uid="{00000000-0005-0000-0000-0000B1020000}"/>
    <cellStyle name="Comma 5 4 3 3 2 2" xfId="9576" xr:uid="{43F7D57C-DA63-4FFD-9D66-35F783BE6ED3}"/>
    <cellStyle name="Comma 5 4 3 3 2 2 2" xfId="29755" xr:uid="{A79A6718-314D-4A6F-9A94-603E2ECCA1A4}"/>
    <cellStyle name="Comma 5 4 3 3 2 2 3" xfId="29613" xr:uid="{547A9060-4281-4518-8F24-AA6025E82229}"/>
    <cellStyle name="Comma 5 4 3 3 2 2 4" xfId="19752" xr:uid="{48A0116F-9FBF-4640-9440-EE4B339EF70B}"/>
    <cellStyle name="Comma 5 4 3 3 2 3" xfId="12261" xr:uid="{DE74DC4A-37C1-4AA5-B535-1E9AC98ED282}"/>
    <cellStyle name="Comma 5 4 3 3 2 3 2" xfId="22585" xr:uid="{94DAB47D-4CDE-4BBC-9798-F6E78E4BFD77}"/>
    <cellStyle name="Comma 5 4 3 3 2 4" xfId="24902" xr:uid="{44231216-5A90-43E4-9684-B0378278CB2D}"/>
    <cellStyle name="Comma 5 4 3 3 2 5" xfId="16919" xr:uid="{BEC3A857-2537-491D-BBF7-72057EB008E6}"/>
    <cellStyle name="Comma 5 4 3 3 2 6" xfId="7085" xr:uid="{858CD9D7-37A1-47CB-9760-C9E1F9E863C1}"/>
    <cellStyle name="Comma 5 4 3 3 3" xfId="3895" xr:uid="{00000000-0005-0000-0000-0000B2020000}"/>
    <cellStyle name="Comma 5 4 3 3 3 2" xfId="6837" xr:uid="{8D23A9CA-36AC-4A46-BBD9-F7119953088F}"/>
    <cellStyle name="Comma 5 4 3 3 4" xfId="5787" xr:uid="{00000000-0005-0000-0000-0000B3020000}"/>
    <cellStyle name="Comma 5 4 3 3 4 2" xfId="10569" xr:uid="{E2AAC6D4-AA98-47D0-AF20-B931AE1FC447}"/>
    <cellStyle name="Comma 5 4 3 3 4 2 2" xfId="20812" xr:uid="{A052D239-6CE6-47B5-BFCD-061F8351DB74}"/>
    <cellStyle name="Comma 5 4 3 3 4 3" xfId="13321" xr:uid="{95A648D4-A28B-4AAF-889B-684CC81CCA15}"/>
    <cellStyle name="Comma 5 4 3 3 4 3 2" xfId="23645" xr:uid="{50241D2D-F110-4EAD-A182-8393FE9E7735}"/>
    <cellStyle name="Comma 5 4 3 3 4 4" xfId="17979" xr:uid="{6C29B8C6-436F-4FB7-BF72-8DD9CCB5B4B6}"/>
    <cellStyle name="Comma 5 4 3 3 5" xfId="8020" xr:uid="{B862E0B9-95C8-4EAA-9F70-414FF0219CC6}"/>
    <cellStyle name="Comma 5 4 3 3 6" xfId="26257" xr:uid="{B2DE3A6E-14EA-43B9-9E41-1406768A5439}"/>
    <cellStyle name="Comma 5 4 3 3 7" xfId="14821" xr:uid="{A95A203A-0EA2-4123-A7F0-8DABDBE84BF6}"/>
    <cellStyle name="Comma 5 4 3 4" xfId="3046" xr:uid="{00000000-0005-0000-0000-0000B4020000}"/>
    <cellStyle name="Comma 5 4 3 4 2" xfId="3893" xr:uid="{00000000-0005-0000-0000-0000B5020000}"/>
    <cellStyle name="Comma 5 4 3 4 2 2" xfId="9574" xr:uid="{AE726B8C-4DE6-4B9F-B0B4-13EE86663F08}"/>
    <cellStyle name="Comma 5 4 3 4 2 2 2" xfId="29753" xr:uid="{24CE0096-3C45-4A00-8215-36AAB22EE05D}"/>
    <cellStyle name="Comma 5 4 3 4 2 2 3" xfId="27118" xr:uid="{990407FA-54AA-4298-BA1D-F40697843157}"/>
    <cellStyle name="Comma 5 4 3 4 2 2 4" xfId="19750" xr:uid="{C4224C65-0DD8-4328-A2EC-D3A0CE70E95C}"/>
    <cellStyle name="Comma 5 4 3 4 2 3" xfId="12259" xr:uid="{AD367709-5E0D-437A-96C6-CA478EEB5B61}"/>
    <cellStyle name="Comma 5 4 3 4 2 3 2" xfId="22583" xr:uid="{A4AC7D25-A872-48A6-84B4-1C903BDEAE5A}"/>
    <cellStyle name="Comma 5 4 3 4 2 4" xfId="25371" xr:uid="{7BC712CE-AC11-4BF0-BC0B-5C91FE38D094}"/>
    <cellStyle name="Comma 5 4 3 4 2 5" xfId="16917" xr:uid="{FDB275FF-45AB-4795-9227-67B8A8BA7894}"/>
    <cellStyle name="Comma 5 4 3 4 3" xfId="5785" xr:uid="{00000000-0005-0000-0000-0000B6020000}"/>
    <cellStyle name="Comma 5 4 3 4 3 2" xfId="7214" xr:uid="{26C6F2C6-FA61-420C-8823-2B7A7220745B}"/>
    <cellStyle name="Comma 5 4 3 4 4" xfId="8019" xr:uid="{3B8DA9BB-2575-46A1-9189-F28D5E7279B2}"/>
    <cellStyle name="Comma 5 4 3 4 5" xfId="24234" xr:uid="{75D808BC-EF23-481D-BBE8-6CD1CA612756}"/>
    <cellStyle name="Comma 5 4 3 4 6" xfId="14819" xr:uid="{74FE7064-A9F3-41D9-80E2-AEA0C8497BB2}"/>
    <cellStyle name="Comma 5 4 3 5" xfId="3357" xr:uid="{00000000-0005-0000-0000-0000B7020000}"/>
    <cellStyle name="Comma 5 4 3 5 2" xfId="5269" xr:uid="{00000000-0005-0000-0000-0000B8020000}"/>
    <cellStyle name="Comma 5 4 3 5 2 2" xfId="28226" xr:uid="{5B079929-7763-4DC3-A709-E2187A1DD9AD}"/>
    <cellStyle name="Comma 5 4 3 5 2 3" xfId="29649" xr:uid="{EBC79972-ED47-45E0-9F5E-3B8D2584F34B}"/>
    <cellStyle name="Comma 5 4 3 5 2 4" xfId="16558" xr:uid="{7B25DC87-C610-4366-9DA4-FB6B1CB1310E}"/>
    <cellStyle name="Comma 5 4 3 5 3" xfId="9218" xr:uid="{0D9059DA-CACE-4FF7-B747-F93A8D8F1829}"/>
    <cellStyle name="Comma 5 4 3 5 3 2" xfId="19391" xr:uid="{4FDB15DA-A4DC-4771-B04B-A93F00391897}"/>
    <cellStyle name="Comma 5 4 3 5 4" xfId="11900" xr:uid="{57D6BEC5-FC6A-4ACA-B0B4-F482EB177714}"/>
    <cellStyle name="Comma 5 4 3 5 4 2" xfId="22224" xr:uid="{ED77960C-8C13-43F6-8BDC-7057CA724967}"/>
    <cellStyle name="Comma 5 4 3 5 5" xfId="24755" xr:uid="{09AD48C4-B1E8-4F10-BB34-376AE695FE91}"/>
    <cellStyle name="Comma 5 4 3 5 6" xfId="14322" xr:uid="{3D7B143A-1531-4EE1-8E78-96365715E822}"/>
    <cellStyle name="Comma 5 4 3 6" xfId="3103" xr:uid="{00000000-0005-0000-0000-0000B9020000}"/>
    <cellStyle name="Comma 5 4 3 6 2" xfId="10354" xr:uid="{24BA39DF-5558-48FC-B8CE-B2232834A00F}"/>
    <cellStyle name="Comma 5 4 3 6 2 2" xfId="20536" xr:uid="{C8D84E20-385E-43EC-B5B3-C5D847A5A731}"/>
    <cellStyle name="Comma 5 4 3 6 3" xfId="13045" xr:uid="{05442345-EA00-43C5-A616-476EB64ECDB8}"/>
    <cellStyle name="Comma 5 4 3 6 3 2" xfId="23369" xr:uid="{B22B38F7-2F8C-4722-B855-758995BE7C22}"/>
    <cellStyle name="Comma 5 4 3 6 4" xfId="25097" xr:uid="{57359EFD-4AE7-4652-9AF2-0323D0E9542C}"/>
    <cellStyle name="Comma 5 4 3 6 5" xfId="27628" xr:uid="{D55991C6-292C-4CA2-88F5-EA73F7D1C85C}"/>
    <cellStyle name="Comma 5 4 3 6 6" xfId="17703" xr:uid="{BE9F6F7E-8FD6-4342-912E-9A30221E73B8}"/>
    <cellStyle name="Comma 5 4 3 6 7" xfId="7519" xr:uid="{375701F5-9A7C-4285-A77A-3BCA77AE35BC}"/>
    <cellStyle name="Comma 5 4 3 7" xfId="3425" xr:uid="{00000000-0005-0000-0000-0000BA020000}"/>
    <cellStyle name="Comma 5 4 3 7 2" xfId="28086" xr:uid="{4B1E5884-6705-468F-8EE4-3AD14F198B6F}"/>
    <cellStyle name="Comma 5 4 3 7 3" xfId="28714" xr:uid="{0945CDBA-03AA-4618-8A26-BD96368DE2A9}"/>
    <cellStyle name="Comma 5 4 3 7 4" xfId="15418" xr:uid="{C84586FF-F510-40E0-9B78-A6B02C24AF08}"/>
    <cellStyle name="Comma 5 4 3 8" xfId="4801" xr:uid="{00000000-0005-0000-0000-0000BB020000}"/>
    <cellStyle name="Comma 5 4 3 8 2" xfId="18251" xr:uid="{47A2C653-FF0A-4751-AE0B-81161B7815DF}"/>
    <cellStyle name="Comma 5 4 3 9" xfId="1932" xr:uid="{00000000-0005-0000-0000-0000F4010000}"/>
    <cellStyle name="Comma 5 4 3 9 2" xfId="21084" xr:uid="{4A1835D9-8860-4A1C-BC4C-473C7A1DB2E0}"/>
    <cellStyle name="Comma 5 4 4" xfId="509" xr:uid="{00000000-0005-0000-0000-0000FC010000}"/>
    <cellStyle name="Comma 5 4 4 10" xfId="14381" xr:uid="{873F2A44-E6B1-439B-AD99-DF23D1AEFF38}"/>
    <cellStyle name="Comma 5 4 4 2" xfId="510" xr:uid="{00000000-0005-0000-0000-0000FD010000}"/>
    <cellStyle name="Comma 5 4 4 2 2" xfId="3771" xr:uid="{00000000-0005-0000-0000-0000BE020000}"/>
    <cellStyle name="Comma 5 4 4 2 2 2" xfId="9577" xr:uid="{7EAAEC57-0196-4840-8B20-46C3C2657599}"/>
    <cellStyle name="Comma 5 4 4 2 2 2 2" xfId="29756" xr:uid="{CD23BB5A-8A34-4A36-924D-350F1D14EB85}"/>
    <cellStyle name="Comma 5 4 4 2 2 2 3" xfId="27299" xr:uid="{4E8750C1-F005-447F-9F3E-FF948535F42A}"/>
    <cellStyle name="Comma 5 4 4 2 2 2 4" xfId="19753" xr:uid="{3E6774EA-1598-4C06-957B-0A545B2DAD4C}"/>
    <cellStyle name="Comma 5 4 4 2 2 3" xfId="12262" xr:uid="{C897B691-4693-44AA-B14C-BD964C880B71}"/>
    <cellStyle name="Comma 5 4 4 2 2 3 2" xfId="22586" xr:uid="{CB5A0E8E-3744-4262-B255-E9CC5DA1883D}"/>
    <cellStyle name="Comma 5 4 4 2 2 4" xfId="25925" xr:uid="{90F0C9CE-B3AD-4EDE-A14C-A25BFCFD558B}"/>
    <cellStyle name="Comma 5 4 4 2 2 5" xfId="16920" xr:uid="{CDA892C0-A18A-4836-BA2B-3ED08612E8DE}"/>
    <cellStyle name="Comma 5 4 4 2 2 6" xfId="7086" xr:uid="{7A3A2399-33F4-4EEE-979B-0218789CDC9F}"/>
    <cellStyle name="Comma 5 4 4 2 3" xfId="3896" xr:uid="{00000000-0005-0000-0000-0000BF020000}"/>
    <cellStyle name="Comma 5 4 4 2 3 2" xfId="6619" xr:uid="{6371AFAC-1767-4839-9165-B2119AEA7B60}"/>
    <cellStyle name="Comma 5 4 4 2 4" xfId="5788" xr:uid="{00000000-0005-0000-0000-0000C0020000}"/>
    <cellStyle name="Comma 5 4 4 2 4 2" xfId="6635" xr:uid="{69F9337E-AA9F-45F1-AEDF-1A65F970A945}"/>
    <cellStyle name="Comma 5 4 4 2 5" xfId="2740" xr:uid="{00000000-0005-0000-0000-0000BD020000}"/>
    <cellStyle name="Comma 5 4 4 2 5 2" xfId="24239" xr:uid="{9C0D5253-1445-431B-AD64-5ACCD773ABDD}"/>
    <cellStyle name="Comma 5 4 4 2 6" xfId="2051" xr:uid="{00000000-0005-0000-0000-0000F8010000}"/>
    <cellStyle name="Comma 5 4 4 3" xfId="511" xr:uid="{00000000-0005-0000-0000-0000FE010000}"/>
    <cellStyle name="Comma 5 4 4 3 2" xfId="3765" xr:uid="{00000000-0005-0000-0000-0000C2020000}"/>
    <cellStyle name="Comma 5 4 4 3 2 2" xfId="10749" xr:uid="{D5627F30-11B8-46AB-8622-6A8521460ADB}"/>
    <cellStyle name="Comma 5 4 4 3 2 2 2" xfId="21045" xr:uid="{FCACDA6B-7F1E-47EC-950E-954010A657C2}"/>
    <cellStyle name="Comma 5 4 4 3 2 3" xfId="13554" xr:uid="{F3CE9BAC-3981-4718-AB7F-BDD30DD1C871}"/>
    <cellStyle name="Comma 5 4 4 3 2 3 2" xfId="23878" xr:uid="{DA94D9CC-3F29-4CD2-A970-35F93E5F000B}"/>
    <cellStyle name="Comma 5 4 4 3 2 4" xfId="28274" xr:uid="{2CEA74A3-00C2-4BC6-BD77-23B25E4C2AD7}"/>
    <cellStyle name="Comma 5 4 4 3 2 5" xfId="27706" xr:uid="{C5E1B471-3B05-4573-BF57-D6ABAB1C4EB1}"/>
    <cellStyle name="Comma 5 4 4 3 2 6" xfId="18212" xr:uid="{5B6EC5D5-0A04-487A-BD60-C2C27FAFB027}"/>
    <cellStyle name="Comma 5 4 4 3 2 7" xfId="7552" xr:uid="{F9E2DC5C-2B90-43DD-A26D-078FB49C1D03}"/>
    <cellStyle name="Comma 5 4 4 3 3" xfId="3600" xr:uid="{00000000-0005-0000-0000-0000C3020000}"/>
    <cellStyle name="Comma 5 4 4 3 3 2" xfId="25541" xr:uid="{6A6112DC-4612-4AE5-B4C6-3FF09E0E2012}"/>
    <cellStyle name="Comma 5 4 4 3 4" xfId="5328" xr:uid="{00000000-0005-0000-0000-0000C4020000}"/>
    <cellStyle name="Comma 5 4 4 4" xfId="2966" xr:uid="{00000000-0005-0000-0000-0000C5020000}"/>
    <cellStyle name="Comma 5 4 4 5" xfId="3479" xr:uid="{00000000-0005-0000-0000-0000C6020000}"/>
    <cellStyle name="Comma 5 4 4 5 2" xfId="10473" xr:uid="{7A2E8CEF-2F2A-4082-A28A-F02CD1ACEC5D}"/>
    <cellStyle name="Comma 5 4 4 5 2 2" xfId="20669" xr:uid="{59A09CC5-EFF7-4B53-B105-19E7DD01A8DC}"/>
    <cellStyle name="Comma 5 4 4 5 3" xfId="13178" xr:uid="{996CB918-4B7B-42CF-B17D-FDE711CFA7ED}"/>
    <cellStyle name="Comma 5 4 4 5 3 2" xfId="23502" xr:uid="{C7872B73-E25A-4CE0-9D99-51854C34F399}"/>
    <cellStyle name="Comma 5 4 4 5 4" xfId="29346" xr:uid="{D4A9FD58-2CDC-44EA-AAC3-DAC4EFAA6ED3}"/>
    <cellStyle name="Comma 5 4 4 5 5" xfId="27170" xr:uid="{94A2AA62-9289-4981-AA6F-A3B50C5A6576}"/>
    <cellStyle name="Comma 5 4 4 5 6" xfId="17836" xr:uid="{55B3F8B7-F487-483C-8D41-2122269C6070}"/>
    <cellStyle name="Comma 5 4 4 6" xfId="4553" xr:uid="{00000000-0005-0000-0000-0000C7020000}"/>
    <cellStyle name="Comma 5 4 4 6 2" xfId="15419" xr:uid="{D4694F12-5C77-4081-8687-492BCC255B4B}"/>
    <cellStyle name="Comma 5 4 4 7" xfId="8313" xr:uid="{F578E0FE-B48C-4F76-9390-EB56B2D0AE56}"/>
    <cellStyle name="Comma 5 4 4 7 2" xfId="18252" xr:uid="{799756E5-C47D-4DEA-B160-358D2FC3999A}"/>
    <cellStyle name="Comma 5 4 4 8" xfId="10784" xr:uid="{96915D1A-10B2-4D93-902F-09FE62C013A4}"/>
    <cellStyle name="Comma 5 4 4 8 2" xfId="21085" xr:uid="{B5DA8179-83A6-4A43-8ACE-8D3C24B9A005}"/>
    <cellStyle name="Comma 5 4 4 9" xfId="24584" xr:uid="{584B6B3D-23F5-44C8-9B6A-E3B930624A4A}"/>
    <cellStyle name="Comma 5 4 5" xfId="512" xr:uid="{00000000-0005-0000-0000-0000FF010000}"/>
    <cellStyle name="Comma 5 4 5 2" xfId="3770" xr:uid="{00000000-0005-0000-0000-0000C9020000}"/>
    <cellStyle name="Comma 5 4 5 2 2" xfId="9578" xr:uid="{BBD539AE-0DF0-4C72-8379-61D139632A80}"/>
    <cellStyle name="Comma 5 4 5 2 2 2" xfId="29757" xr:uid="{F8E91918-6050-4E6C-AB01-87DE50A48CFB}"/>
    <cellStyle name="Comma 5 4 5 2 2 3" xfId="28715" xr:uid="{2B46F8D5-FAB4-41A8-8235-B6CF9252DF54}"/>
    <cellStyle name="Comma 5 4 5 2 2 4" xfId="19754" xr:uid="{58D1EB2B-DEF6-495D-B95C-47C48414BF58}"/>
    <cellStyle name="Comma 5 4 5 2 3" xfId="12263" xr:uid="{63EB98E7-001A-4EEE-A098-F1109044F9A9}"/>
    <cellStyle name="Comma 5 4 5 2 3 2" xfId="22587" xr:uid="{622BD66F-2997-4AAA-998C-A56FB752D2DE}"/>
    <cellStyle name="Comma 5 4 5 2 4" xfId="24493" xr:uid="{D2005A17-4286-4AC4-A99D-DDF485BEF2EE}"/>
    <cellStyle name="Comma 5 4 5 2 5" xfId="16921" xr:uid="{2C8F1308-8631-40F6-8F9D-8D3A7659BFC3}"/>
    <cellStyle name="Comma 5 4 5 2 6" xfId="7087" xr:uid="{2F419978-E264-484E-907C-A2CDF9DCC960}"/>
    <cellStyle name="Comma 5 4 5 3" xfId="3897" xr:uid="{00000000-0005-0000-0000-0000CA020000}"/>
    <cellStyle name="Comma 5 4 5 3 2" xfId="6539" xr:uid="{58ED7E31-3470-4303-9527-D680C54BCDA3}"/>
    <cellStyle name="Comma 5 4 5 4" xfId="5789" xr:uid="{00000000-0005-0000-0000-0000CB020000}"/>
    <cellStyle name="Comma 5 4 5 4 2" xfId="6743" xr:uid="{2072445C-C14B-48A3-9F16-34D953539ED9}"/>
    <cellStyle name="Comma 5 4 5 4 2 2" xfId="20813" xr:uid="{B5CFAC16-B723-423C-A022-6CABB3859DE8}"/>
    <cellStyle name="Comma 5 4 5 4 2 3" xfId="10570" xr:uid="{9F1AECBD-F39D-4500-A59C-5AFB1586CBDA}"/>
    <cellStyle name="Comma 5 4 5 4 3" xfId="13322" xr:uid="{2FD05136-8A33-4404-98AE-EC298B272532}"/>
    <cellStyle name="Comma 5 4 5 4 3 2" xfId="23646" xr:uid="{8048B9E8-7F62-4DBF-9ADA-241CC33B02BC}"/>
    <cellStyle name="Comma 5 4 5 4 4" xfId="17980" xr:uid="{B37D2ABD-1ED6-4FED-AF5F-E3AE57B11E68}"/>
    <cellStyle name="Comma 5 4 5 5" xfId="2910" xr:uid="{00000000-0005-0000-0000-0000C8020000}"/>
    <cellStyle name="Comma 5 4 5 6" xfId="2001" xr:uid="{00000000-0005-0000-0000-0000F9010000}"/>
    <cellStyle name="Comma 5 4 5 7" xfId="14822" xr:uid="{2D2E015C-B74B-443C-91ED-B40A8CF0984F}"/>
    <cellStyle name="Comma 5 4 6" xfId="513" xr:uid="{00000000-0005-0000-0000-000000020000}"/>
    <cellStyle name="Comma 5 4 6 2" xfId="3766" xr:uid="{00000000-0005-0000-0000-0000CD020000}"/>
    <cellStyle name="Comma 5 4 6 2 2" xfId="9453" xr:uid="{1D458E8A-EAB8-4B3C-BA7E-DDF59E3014CC}"/>
    <cellStyle name="Comma 5 4 6 2 2 2" xfId="28322" xr:uid="{661A4791-4689-456E-AE16-D9C5BB4F52AA}"/>
    <cellStyle name="Comma 5 4 6 2 2 3" xfId="29459" xr:uid="{BAEC7B6F-8CCD-40D6-A591-D8E9B44A1786}"/>
    <cellStyle name="Comma 5 4 6 2 2 4" xfId="19629" xr:uid="{A33B5778-4CD6-4AAF-8686-7DF5AEAFDA7C}"/>
    <cellStyle name="Comma 5 4 6 2 3" xfId="12138" xr:uid="{F6A6FB40-4EF1-4AD9-87FC-2063CECEBE34}"/>
    <cellStyle name="Comma 5 4 6 2 3 2" xfId="22462" xr:uid="{2C488F26-1C36-49B9-B963-300498CC06B8}"/>
    <cellStyle name="Comma 5 4 6 2 4" xfId="26169" xr:uid="{19F733FB-303B-44C7-9DE7-67A02D210B26}"/>
    <cellStyle name="Comma 5 4 6 2 5" xfId="16796" xr:uid="{58067558-BBE4-48FB-9BA9-FAB64702EB9C}"/>
    <cellStyle name="Comma 5 4 6 2 6" xfId="7045" xr:uid="{B6919A3C-848B-4607-A2A4-AB4B129E592C}"/>
    <cellStyle name="Comma 5 4 6 3" xfId="3776" xr:uid="{00000000-0005-0000-0000-0000CE020000}"/>
    <cellStyle name="Comma 5 4 6 3 2" xfId="7041" xr:uid="{0FDB0B7B-B601-4951-9B5C-1627C34BB6DD}"/>
    <cellStyle name="Comma 5 4 6 4" xfId="5618" xr:uid="{00000000-0005-0000-0000-0000CF020000}"/>
    <cellStyle name="Comma 5 4 6 4 2" xfId="8021" xr:uid="{6AF94A43-5CF9-4C85-BA04-2561E07EFE5D}"/>
    <cellStyle name="Comma 5 4 6 5" xfId="25129" xr:uid="{6096F3AD-B152-4A68-8949-40DBE4FF0280}"/>
    <cellStyle name="Comma 5 4 6 6" xfId="14667" xr:uid="{EEE6DFA9-5F17-41B1-BCDE-4211F36D8EFA}"/>
    <cellStyle name="Comma 5 4 7" xfId="2768" xr:uid="{00000000-0005-0000-0000-0000D0020000}"/>
    <cellStyle name="Comma 5 4 7 2" xfId="3164" xr:uid="{00000000-0005-0000-0000-0000D1020000}"/>
    <cellStyle name="Comma 5 4 7 2 2" xfId="9055" xr:uid="{42B50E85-E192-47C1-ADFE-6B2DBF898C1E}"/>
    <cellStyle name="Comma 5 4 7 2 2 2" xfId="19228" xr:uid="{37FB03A3-7306-44CA-A7DD-A43DFA3AB483}"/>
    <cellStyle name="Comma 5 4 7 2 3" xfId="11737" xr:uid="{F172628D-AA86-4D84-B7F6-1A268A2C1A2B}"/>
    <cellStyle name="Comma 5 4 7 2 3 2" xfId="22061" xr:uid="{37DB9AD9-3B5F-4F6D-AE2A-2F34EB35486E}"/>
    <cellStyle name="Comma 5 4 7 2 4" xfId="27842" xr:uid="{3C806061-F927-4B3E-8CD0-12497C5B4EAF}"/>
    <cellStyle name="Comma 5 4 7 2 5" xfId="29588" xr:uid="{F97F2975-D4B2-42F9-BAD5-F1962F04B5C3}"/>
    <cellStyle name="Comma 5 4 7 2 6" xfId="16395" xr:uid="{F62507ED-6E37-49E6-9D2A-5988364B374F}"/>
    <cellStyle name="Comma 5 4 7 3" xfId="5106" xr:uid="{00000000-0005-0000-0000-0000D2020000}"/>
    <cellStyle name="Comma 5 4 7 3 2" xfId="7175" xr:uid="{5CA40DF3-AC6A-45AE-8DE0-7CB15CCA8C79}"/>
    <cellStyle name="Comma 5 4 7 4" xfId="8016" xr:uid="{FD58FB56-E4F0-4F73-A19A-CA4B4DBF5179}"/>
    <cellStyle name="Comma 5 4 7 5" xfId="25693" xr:uid="{874E23B0-0C75-4F75-9B5B-D7427F1DBAC9}"/>
    <cellStyle name="Comma 5 4 7 6" xfId="14164" xr:uid="{22BFFE20-967A-4D16-8EEB-8809BDC3BECF}"/>
    <cellStyle name="Comma 5 4 8" xfId="3023" xr:uid="{00000000-0005-0000-0000-0000D3020000}"/>
    <cellStyle name="Comma 5 4 8 2" xfId="8834" xr:uid="{48431FAF-752F-4438-99E4-4B5044B385B7}"/>
    <cellStyle name="Comma 5 4 8 2 2" xfId="18984" xr:uid="{D00C63C2-34BA-4320-B8FE-7F47F4D97DD1}"/>
    <cellStyle name="Comma 5 4 8 3" xfId="11493" xr:uid="{0A0BF02B-BBDF-4DAF-951B-98558B40409B}"/>
    <cellStyle name="Comma 5 4 8 3 2" xfId="21817" xr:uid="{352EA24B-0CDF-40BD-BD5C-7C170F8A90E1}"/>
    <cellStyle name="Comma 5 4 8 4" xfId="26245" xr:uid="{19951C90-87D5-4165-8E93-2BC3243A1FCB}"/>
    <cellStyle name="Comma 5 4 8 5" xfId="27635" xr:uid="{5A8F0063-FADF-474D-8C0D-4B07568984AA}"/>
    <cellStyle name="Comma 5 4 8 6" xfId="16151" xr:uid="{CDBEA96E-443C-4A7F-82F6-EE420DA55319}"/>
    <cellStyle name="Comma 5 4 8 7" xfId="6928" xr:uid="{BD9878FD-09EA-4202-BDD2-C430C4FDD4D6}"/>
    <cellStyle name="Comma 5 4 9" xfId="3534" xr:uid="{00000000-0005-0000-0000-0000D4020000}"/>
    <cellStyle name="Comma 5 4 9 2" xfId="10156" xr:uid="{260C431E-C044-4284-9D47-AECD9007052C}"/>
    <cellStyle name="Comma 5 4 9 2 2" xfId="20336" xr:uid="{44549DC4-45C9-4D52-992B-3BD7F7852914}"/>
    <cellStyle name="Comma 5 4 9 3" xfId="12845" xr:uid="{4E43EC0D-319F-4738-815B-EF6BB0516855}"/>
    <cellStyle name="Comma 5 4 9 3 2" xfId="23169" xr:uid="{66CF75C1-C97A-4492-A499-0184A66A48C7}"/>
    <cellStyle name="Comma 5 4 9 4" xfId="28227" xr:uid="{06A60D76-B4CF-4864-9F06-CDCF610E828E}"/>
    <cellStyle name="Comma 5 4 9 5" xfId="27871" xr:uid="{04A6EDB2-EE19-48A3-B367-1242813441E3}"/>
    <cellStyle name="Comma 5 4 9 6" xfId="17503" xr:uid="{49618BF3-07F5-4437-963B-8D9259FD2688}"/>
    <cellStyle name="Comma 5 5" xfId="514" xr:uid="{00000000-0005-0000-0000-000001020000}"/>
    <cellStyle name="Comma 5 5 10" xfId="1905" xr:uid="{00000000-0005-0000-0000-0000FB010000}"/>
    <cellStyle name="Comma 5 5 10 2" xfId="18253" xr:uid="{C80642CD-0BC2-4F31-9692-B6ED3077CDD3}"/>
    <cellStyle name="Comma 5 5 11" xfId="10785" xr:uid="{61A2EDCD-E0A7-4CFC-BD39-03524160A5E4}"/>
    <cellStyle name="Comma 5 5 11 2" xfId="21086" xr:uid="{AAD207CA-BF42-42AD-AC1E-FC7628A10B9B}"/>
    <cellStyle name="Comma 5 5 12" xfId="24768" xr:uid="{7B331160-6A26-4035-ACE2-75882803703B}"/>
    <cellStyle name="Comma 5 5 13" xfId="13748" xr:uid="{9CDDB717-7BF4-4186-8351-77EB4FF41EA5}"/>
    <cellStyle name="Comma 5 5 2" xfId="515" xr:uid="{00000000-0005-0000-0000-000002020000}"/>
    <cellStyle name="Comma 5 5 2 10" xfId="10786" xr:uid="{B92314E1-8C5F-4D0F-A854-3B34B17C3E18}"/>
    <cellStyle name="Comma 5 5 2 10 2" xfId="21087" xr:uid="{A1FFF176-738F-4326-A432-845D4EFAD645}"/>
    <cellStyle name="Comma 5 5 2 11" xfId="25116" xr:uid="{8951041B-6118-4912-AFD6-2157D6DB2279}"/>
    <cellStyle name="Comma 5 5 2 12" xfId="13826" xr:uid="{82B24742-1166-44FF-909B-424FE46138FE}"/>
    <cellStyle name="Comma 5 5 2 2" xfId="516" xr:uid="{00000000-0005-0000-0000-000003020000}"/>
    <cellStyle name="Comma 5 5 2 2 10" xfId="14385" xr:uid="{0EA915DD-987F-4BDD-9577-FB8FF0B96A38}"/>
    <cellStyle name="Comma 5 5 2 2 2" xfId="517" xr:uid="{00000000-0005-0000-0000-000004020000}"/>
    <cellStyle name="Comma 5 5 2 2 2 2" xfId="3768" xr:uid="{00000000-0005-0000-0000-0000D9020000}"/>
    <cellStyle name="Comma 5 5 2 2 2 2 2" xfId="9580" xr:uid="{9EE617D1-D329-49FF-B2FC-DDDFF46AEB42}"/>
    <cellStyle name="Comma 5 5 2 2 2 2 2 2" xfId="29759" xr:uid="{D3EC79E5-7301-48A9-9FF4-8C3ABDCC6A08}"/>
    <cellStyle name="Comma 5 5 2 2 2 2 2 3" xfId="29215" xr:uid="{8F448A43-1E83-4047-A4C3-492E0760C3B2}"/>
    <cellStyle name="Comma 5 5 2 2 2 2 2 4" xfId="19756" xr:uid="{F3CC3722-4318-4645-8075-A97C05A56CA1}"/>
    <cellStyle name="Comma 5 5 2 2 2 2 3" xfId="12265" xr:uid="{890AF8FB-D8A0-442F-964A-0F8223971DAC}"/>
    <cellStyle name="Comma 5 5 2 2 2 2 3 2" xfId="22589" xr:uid="{D3499B86-5714-485D-A82B-44AB3A2BC613}"/>
    <cellStyle name="Comma 5 5 2 2 2 2 4" xfId="25322" xr:uid="{B9EEAFFB-83CC-4EA9-B0C2-9F642EB7623D}"/>
    <cellStyle name="Comma 5 5 2 2 2 2 5" xfId="16923" xr:uid="{80A11D69-42CA-41BE-B2D0-CC9805C756DE}"/>
    <cellStyle name="Comma 5 5 2 2 2 2 6" xfId="7089" xr:uid="{A1F2F32A-C920-4C3D-BC5B-49187242994A}"/>
    <cellStyle name="Comma 5 5 2 2 2 3" xfId="3899" xr:uid="{00000000-0005-0000-0000-0000DA020000}"/>
    <cellStyle name="Comma 5 5 2 2 2 3 2" xfId="6783" xr:uid="{85F2898F-94BA-4058-BC95-22CAE2432986}"/>
    <cellStyle name="Comma 5 5 2 2 2 4" xfId="5791" xr:uid="{00000000-0005-0000-0000-0000DB020000}"/>
    <cellStyle name="Comma 5 5 2 2 2 4 2" xfId="6447" xr:uid="{ECAC982E-FB10-4815-B909-A662515D0314}"/>
    <cellStyle name="Comma 5 5 2 2 2 5" xfId="2971" xr:uid="{00000000-0005-0000-0000-0000D8020000}"/>
    <cellStyle name="Comma 5 5 2 2 2 5 2" xfId="24496" xr:uid="{8E55A1FE-B007-4894-AD96-E3AE904FA5D5}"/>
    <cellStyle name="Comma 5 5 2 2 2 6" xfId="2138" xr:uid="{00000000-0005-0000-0000-0000FE010000}"/>
    <cellStyle name="Comma 5 5 2 2 3" xfId="518" xr:uid="{00000000-0005-0000-0000-000005020000}"/>
    <cellStyle name="Comma 5 5 2 2 3 2" xfId="2776" xr:uid="{00000000-0005-0000-0000-0000DD020000}"/>
    <cellStyle name="Comma 5 5 2 2 3 2 2" xfId="10758" xr:uid="{9521EF74-4D8F-4D59-B55A-1C3BFAD837CA}"/>
    <cellStyle name="Comma 5 5 2 2 3 2 2 2" xfId="21054" xr:uid="{31FF9591-B831-4E09-B959-05A7EEC9A7D6}"/>
    <cellStyle name="Comma 5 5 2 2 3 2 3" xfId="13563" xr:uid="{77C6C2C5-A20D-4951-915A-30E4BCD7F432}"/>
    <cellStyle name="Comma 5 5 2 2 3 2 3 2" xfId="23887" xr:uid="{393927C4-4899-43A5-A1BE-BEEEEA939CA0}"/>
    <cellStyle name="Comma 5 5 2 2 3 2 4" xfId="27381" xr:uid="{4545FE12-D01D-44A4-92DA-8F35BA995748}"/>
    <cellStyle name="Comma 5 5 2 2 3 2 5" xfId="27020" xr:uid="{844F73D8-52C7-4DAA-B71D-310C795C59A5}"/>
    <cellStyle name="Comma 5 5 2 2 3 2 6" xfId="18221" xr:uid="{41CE0D8F-A3EC-4202-97C2-E89F42BA84C5}"/>
    <cellStyle name="Comma 5 5 2 2 3 2 7" xfId="7570" xr:uid="{7D81FF93-13FE-4317-B557-E9E354A19D3C}"/>
    <cellStyle name="Comma 5 5 2 2 3 3" xfId="3604" xr:uid="{00000000-0005-0000-0000-0000DE020000}"/>
    <cellStyle name="Comma 5 5 2 2 3 3 2" xfId="23974" xr:uid="{704E3858-38E7-49F7-BD26-FCEB27B7288F}"/>
    <cellStyle name="Comma 5 5 2 2 3 4" xfId="5332" xr:uid="{00000000-0005-0000-0000-0000DF020000}"/>
    <cellStyle name="Comma 5 5 2 2 4" xfId="3071" xr:uid="{00000000-0005-0000-0000-0000E0020000}"/>
    <cellStyle name="Comma 5 5 2 2 4 2" xfId="27908" xr:uid="{0A21CF99-4D0A-492E-B5C3-85461097A015}"/>
    <cellStyle name="Comma 5 5 2 2 4 3" xfId="27344" xr:uid="{3898526D-F7CA-4291-A275-5952106C62F1}"/>
    <cellStyle name="Comma 5 5 2 2 5" xfId="2744" xr:uid="{00000000-0005-0000-0000-0000E1020000}"/>
    <cellStyle name="Comma 5 5 2 2 5 2" xfId="10476" xr:uid="{1AFE4CFB-AE40-465A-92EF-7648179E6908}"/>
    <cellStyle name="Comma 5 5 2 2 5 2 2" xfId="20672" xr:uid="{8972F163-641C-43C1-B3C4-09CC720914B0}"/>
    <cellStyle name="Comma 5 5 2 2 5 3" xfId="13181" xr:uid="{CF045803-3417-4F6A-90E6-DC78A2AED8C6}"/>
    <cellStyle name="Comma 5 5 2 2 5 3 2" xfId="23505" xr:uid="{0C55CC10-F2B1-4E0C-849A-2D95D96C7BE3}"/>
    <cellStyle name="Comma 5 5 2 2 5 4" xfId="29439" xr:uid="{16D1A3E3-6149-4F8C-BEAD-0D4779B6D792}"/>
    <cellStyle name="Comma 5 5 2 2 5 5" xfId="28167" xr:uid="{410F7961-9CBA-4C4A-ACDA-2E4FC6288261}"/>
    <cellStyle name="Comma 5 5 2 2 5 6" xfId="17839" xr:uid="{1B3096C7-22C1-451D-ADA9-6DD2266A20C5}"/>
    <cellStyle name="Comma 5 5 2 2 6" xfId="4978" xr:uid="{00000000-0005-0000-0000-0000E2020000}"/>
    <cellStyle name="Comma 5 5 2 2 6 2" xfId="29208" xr:uid="{333D467D-1219-49A1-902A-EB89A03A66B2}"/>
    <cellStyle name="Comma 5 5 2 2 6 3" xfId="28308" xr:uid="{9AAE239F-031E-4856-AEF1-D0F62FE9BBA1}"/>
    <cellStyle name="Comma 5 5 2 2 6 4" xfId="15422" xr:uid="{C1F19ED7-C8AC-467F-AC6A-6B68BE82DC89}"/>
    <cellStyle name="Comma 5 5 2 2 7" xfId="1934" xr:uid="{00000000-0005-0000-0000-0000FD010000}"/>
    <cellStyle name="Comma 5 5 2 2 7 2" xfId="18255" xr:uid="{CBFDFC32-3072-469F-935D-858CFE68583E}"/>
    <cellStyle name="Comma 5 5 2 2 8" xfId="10787" xr:uid="{C3A5F0BF-67D6-41CD-8259-E73D1F88F1CF}"/>
    <cellStyle name="Comma 5 5 2 2 8 2" xfId="21088" xr:uid="{3379F841-E239-46B8-B485-241C25C3CCAB}"/>
    <cellStyle name="Comma 5 5 2 2 9" xfId="25707" xr:uid="{917966DA-FC2C-41A5-906A-3BF299E06B69}"/>
    <cellStyle name="Comma 5 5 2 3" xfId="519" xr:uid="{00000000-0005-0000-0000-000006020000}"/>
    <cellStyle name="Comma 5 5 2 3 2" xfId="3729" xr:uid="{00000000-0005-0000-0000-0000E4020000}"/>
    <cellStyle name="Comma 5 5 2 3 2 2" xfId="9581" xr:uid="{EA886746-D24D-4ADD-956C-7A83DB67899B}"/>
    <cellStyle name="Comma 5 5 2 3 2 2 2" xfId="29760" xr:uid="{B12EC6F4-BD5B-4D5C-98D8-A472DA5ACC10}"/>
    <cellStyle name="Comma 5 5 2 3 2 2 3" xfId="28569" xr:uid="{6627C123-AB10-4890-9AFE-F42D612F0EAC}"/>
    <cellStyle name="Comma 5 5 2 3 2 2 4" xfId="19757" xr:uid="{CB62D4F7-8FE7-4464-AD98-B94DFA77685D}"/>
    <cellStyle name="Comma 5 5 2 3 2 3" xfId="12266" xr:uid="{0950FEA1-76C4-495C-8851-9E753D4A66A4}"/>
    <cellStyle name="Comma 5 5 2 3 2 3 2" xfId="22590" xr:uid="{C53BEEDC-CCC7-4942-AEDB-C749777A0119}"/>
    <cellStyle name="Comma 5 5 2 3 2 4" xfId="24650" xr:uid="{9F6486B4-8CFE-4EA6-9BFB-A6EC86AF347F}"/>
    <cellStyle name="Comma 5 5 2 3 2 5" xfId="16924" xr:uid="{E53EAF01-96FD-4CCA-998F-EABEA0EC7C6A}"/>
    <cellStyle name="Comma 5 5 2 3 2 6" xfId="7090" xr:uid="{784A91E7-34E1-4536-B347-BC3BA1E6F696}"/>
    <cellStyle name="Comma 5 5 2 3 3" xfId="3900" xr:uid="{00000000-0005-0000-0000-0000E5020000}"/>
    <cellStyle name="Comma 5 5 2 3 3 2" xfId="6742" xr:uid="{5AB70B57-6397-4A4C-950D-DBA988ECCED9}"/>
    <cellStyle name="Comma 5 5 2 3 4" xfId="5792" xr:uid="{00000000-0005-0000-0000-0000E6020000}"/>
    <cellStyle name="Comma 5 5 2 3 4 2" xfId="6564" xr:uid="{931E99BF-FF93-4B3D-8B4F-69CF5827CB70}"/>
    <cellStyle name="Comma 5 5 2 3 4 2 2" xfId="20814" xr:uid="{58EA4086-FA3D-4636-A1D8-D1B7770B29A6}"/>
    <cellStyle name="Comma 5 5 2 3 4 2 3" xfId="10571" xr:uid="{48BABD8A-35B6-44F2-86FD-EAD25C91061B}"/>
    <cellStyle name="Comma 5 5 2 3 4 3" xfId="13323" xr:uid="{BC05E6E3-F37D-4FF7-8CD0-2B39FCD4C1D4}"/>
    <cellStyle name="Comma 5 5 2 3 4 3 2" xfId="23647" xr:uid="{E3EF1876-F203-4925-8487-DCABF8B38481}"/>
    <cellStyle name="Comma 5 5 2 3 4 4" xfId="17981" xr:uid="{6AD841F5-802E-4379-9D81-E1347F8AD30D}"/>
    <cellStyle name="Comma 5 5 2 3 5" xfId="2757" xr:uid="{00000000-0005-0000-0000-0000E3020000}"/>
    <cellStyle name="Comma 5 5 2 3 6" xfId="2090" xr:uid="{00000000-0005-0000-0000-000000020000}"/>
    <cellStyle name="Comma 5 5 2 3 7" xfId="14824" xr:uid="{588AA31D-3C10-415E-8EA3-C980C6009330}"/>
    <cellStyle name="Comma 5 5 2 4" xfId="520" xr:uid="{00000000-0005-0000-0000-000007020000}"/>
    <cellStyle name="Comma 5 5 2 4 2" xfId="3591" xr:uid="{00000000-0005-0000-0000-0000E8020000}"/>
    <cellStyle name="Comma 5 5 2 4 2 2" xfId="9579" xr:uid="{A52894AA-1204-406B-97E6-44562A48DEEA}"/>
    <cellStyle name="Comma 5 5 2 4 2 2 2" xfId="29758" xr:uid="{F85A62AE-92BA-4FD9-AD84-836D704E500C}"/>
    <cellStyle name="Comma 5 5 2 4 2 2 3" xfId="26900" xr:uid="{17832377-1D71-4007-B657-47FD4927F891}"/>
    <cellStyle name="Comma 5 5 2 4 2 2 4" xfId="19755" xr:uid="{705B8EB5-906F-45F8-B9F9-6C8939EDBEB9}"/>
    <cellStyle name="Comma 5 5 2 4 2 3" xfId="12264" xr:uid="{F8300062-7E63-4239-87AD-9C9978DDE9FF}"/>
    <cellStyle name="Comma 5 5 2 4 2 3 2" xfId="22588" xr:uid="{D3C0F416-06A2-4315-9775-89D664F88948}"/>
    <cellStyle name="Comma 5 5 2 4 2 4" xfId="24683" xr:uid="{C3CA6E57-6D50-4503-AD7B-DD19BBB6F0D6}"/>
    <cellStyle name="Comma 5 5 2 4 2 5" xfId="16922" xr:uid="{BE76DF17-F364-4FF3-8A18-1A8D649488AC}"/>
    <cellStyle name="Comma 5 5 2 4 2 6" xfId="7088" xr:uid="{88E90226-5A5F-4C32-9DBD-6BB878EDAABA}"/>
    <cellStyle name="Comma 5 5 2 4 3" xfId="3898" xr:uid="{00000000-0005-0000-0000-0000E9020000}"/>
    <cellStyle name="Comma 5 5 2 4 3 2" xfId="7211" xr:uid="{D355F52C-76E5-4737-A042-7030A5FAE992}"/>
    <cellStyle name="Comma 5 5 2 4 4" xfId="5790" xr:uid="{00000000-0005-0000-0000-0000EA020000}"/>
    <cellStyle name="Comma 5 5 2 4 4 2" xfId="8023" xr:uid="{7239EEA8-FB42-4ADA-8B29-13D289CAF360}"/>
    <cellStyle name="Comma 5 5 2 4 5" xfId="24474" xr:uid="{BAE691ED-3877-4EE4-A8D9-35A36ED3FA85}"/>
    <cellStyle name="Comma 5 5 2 4 6" xfId="14823" xr:uid="{3072CF54-5629-41A4-8896-FEE9F607378C}"/>
    <cellStyle name="Comma 5 5 2 5" xfId="2835" xr:uid="{00000000-0005-0000-0000-0000EB020000}"/>
    <cellStyle name="Comma 5 5 2 5 2" xfId="3333" xr:uid="{00000000-0005-0000-0000-0000EC020000}"/>
    <cellStyle name="Comma 5 5 2 5 2 2" xfId="9201" xr:uid="{B7828619-6703-493B-B0C4-1F55BDDF457A}"/>
    <cellStyle name="Comma 5 5 2 5 2 2 2" xfId="19374" xr:uid="{EFE24171-1EDC-4F19-8AEA-C9835613617D}"/>
    <cellStyle name="Comma 5 5 2 5 2 3" xfId="11883" xr:uid="{71B3D628-2178-476D-8F22-B2EE17BCA53C}"/>
    <cellStyle name="Comma 5 5 2 5 2 3 2" xfId="22207" xr:uid="{E6D497EA-BD9E-4CC4-B2E3-B0CD00660990}"/>
    <cellStyle name="Comma 5 5 2 5 2 4" xfId="28975" xr:uid="{B927B1D5-C39C-41A9-8FEC-9F1C3CD38BD0}"/>
    <cellStyle name="Comma 5 5 2 5 2 5" xfId="27274" xr:uid="{106E6448-F6B5-4596-B6F9-CDBE004F3F32}"/>
    <cellStyle name="Comma 5 5 2 5 2 6" xfId="16541" xr:uid="{33529BEE-7E9B-48E7-85EB-1B6FAEA0058B}"/>
    <cellStyle name="Comma 5 5 2 5 3" xfId="5252" xr:uid="{00000000-0005-0000-0000-0000ED020000}"/>
    <cellStyle name="Comma 5 5 2 5 3 2" xfId="7163" xr:uid="{38D8687D-9FAE-4454-9EDE-1A4AF1F1F59D}"/>
    <cellStyle name="Comma 5 5 2 5 4" xfId="8022" xr:uid="{7E4B0310-1E54-4F63-9F91-3DE1A7E68800}"/>
    <cellStyle name="Comma 5 5 2 5 5" xfId="23924" xr:uid="{C5713F27-F7F2-4BB3-901A-6BC42A307865}"/>
    <cellStyle name="Comma 5 5 2 5 6" xfId="14305" xr:uid="{F072D5F7-366F-4561-8FEE-09CE609CBBFD}"/>
    <cellStyle name="Comma 5 5 2 6" xfId="3767" xr:uid="{00000000-0005-0000-0000-0000EE020000}"/>
    <cellStyle name="Comma 5 5 2 6 2" xfId="8895" xr:uid="{834847D0-C945-4C83-A76A-72F9E074C937}"/>
    <cellStyle name="Comma 5 5 2 6 2 2" xfId="19045" xr:uid="{D901BBF2-AC6B-4897-B934-4E0898E8730C}"/>
    <cellStyle name="Comma 5 5 2 6 3" xfId="11554" xr:uid="{6F7DD304-5D6B-4122-B00A-A3A6A39DF5E9}"/>
    <cellStyle name="Comma 5 5 2 6 3 2" xfId="21878" xr:uid="{5A9BDAC4-9D62-4FC4-8C30-C25616691D6A}"/>
    <cellStyle name="Comma 5 5 2 6 4" xfId="25282" xr:uid="{F5AF4CE4-7E6F-4E8D-A23C-D701DBCB9A80}"/>
    <cellStyle name="Comma 5 5 2 6 5" xfId="28394" xr:uid="{D35459B0-02A1-41E5-9D65-B178A6D42CEA}"/>
    <cellStyle name="Comma 5 5 2 6 6" xfId="16212" xr:uid="{18B07D46-8B42-40D1-AB3A-E6484AD2C9D8}"/>
    <cellStyle name="Comma 5 5 2 6 7" xfId="6944" xr:uid="{9E42415D-AEEE-45E4-87B5-A78330C1397C}"/>
    <cellStyle name="Comma 5 5 2 7" xfId="3434" xr:uid="{00000000-0005-0000-0000-0000EF020000}"/>
    <cellStyle name="Comma 5 5 2 7 2" xfId="10111" xr:uid="{2604737F-14DA-4F2E-ACE6-FDF2DBD890B2}"/>
    <cellStyle name="Comma 5 5 2 7 2 2" xfId="20291" xr:uid="{D3DE67E5-38D2-4069-B7A6-8A8F1C9D7F76}"/>
    <cellStyle name="Comma 5 5 2 7 3" xfId="12800" xr:uid="{26A3695B-09B4-43DC-8F02-C8961EC79866}"/>
    <cellStyle name="Comma 5 5 2 7 3 2" xfId="23124" xr:uid="{F4A59C52-BCF6-4FA0-9B8A-1FE947FA9126}"/>
    <cellStyle name="Comma 5 5 2 7 4" xfId="27807" xr:uid="{4562F4BD-84FC-4FFD-9EC8-864F65E866AB}"/>
    <cellStyle name="Comma 5 5 2 7 5" xfId="29230" xr:uid="{07604B55-951E-44A2-A689-B294FBB5E9DD}"/>
    <cellStyle name="Comma 5 5 2 7 6" xfId="17458" xr:uid="{59FCDD8E-CAC2-4F17-A08C-DFEA60012B24}"/>
    <cellStyle name="Comma 5 5 2 8" xfId="4750" xr:uid="{00000000-0005-0000-0000-0000F0020000}"/>
    <cellStyle name="Comma 5 5 2 8 2" xfId="15421" xr:uid="{132ACF56-26CA-4808-BCD8-FC074869FDCA}"/>
    <cellStyle name="Comma 5 5 2 9" xfId="1933" xr:uid="{00000000-0005-0000-0000-0000FC010000}"/>
    <cellStyle name="Comma 5 5 2 9 2" xfId="18254" xr:uid="{D23804DE-66AE-435A-B5E0-708F2BE733E0}"/>
    <cellStyle name="Comma 5 5 3" xfId="521" xr:uid="{00000000-0005-0000-0000-000008020000}"/>
    <cellStyle name="Comma 5 5 3 10" xfId="13984" xr:uid="{F02E8956-AF8E-4617-B4C8-A81D5418E9C7}"/>
    <cellStyle name="Comma 5 5 3 2" xfId="522" xr:uid="{00000000-0005-0000-0000-000009020000}"/>
    <cellStyle name="Comma 5 5 3 2 2" xfId="3587" xr:uid="{00000000-0005-0000-0000-0000F3020000}"/>
    <cellStyle name="Comma 5 5 3 2 2 2" xfId="9582" xr:uid="{EA029345-8B46-441A-8A55-6DABD7286D92}"/>
    <cellStyle name="Comma 5 5 3 2 2 2 2" xfId="29761" xr:uid="{2BED2E7D-0EFE-404E-97DC-864F5BEF4E78}"/>
    <cellStyle name="Comma 5 5 3 2 2 2 3" xfId="26924" xr:uid="{A1B3B6FD-9090-4251-8C63-8945678E5EC2}"/>
    <cellStyle name="Comma 5 5 3 2 2 2 4" xfId="19758" xr:uid="{BF1AC306-4254-4061-B4AA-A281D7942992}"/>
    <cellStyle name="Comma 5 5 3 2 2 3" xfId="12267" xr:uid="{969DBF0F-9592-45BE-AA0C-3B6EC9027DDE}"/>
    <cellStyle name="Comma 5 5 3 2 2 3 2" xfId="22591" xr:uid="{9E18CD26-D23F-412B-8B6D-E3024B055289}"/>
    <cellStyle name="Comma 5 5 3 2 2 4" xfId="26738" xr:uid="{794DE1FD-1947-45B6-823D-7CEBE17C0B63}"/>
    <cellStyle name="Comma 5 5 3 2 2 5" xfId="16925" xr:uid="{7786F8AE-C601-4E6A-9075-FFA97DFBBB69}"/>
    <cellStyle name="Comma 5 5 3 2 2 6" xfId="7091" xr:uid="{6D8BF16C-2316-4FC2-87F1-E28056C1BA91}"/>
    <cellStyle name="Comma 5 5 3 2 3" xfId="3901" xr:uid="{00000000-0005-0000-0000-0000F4020000}"/>
    <cellStyle name="Comma 5 5 3 2 3 2" xfId="6469" xr:uid="{9AF64D5F-396C-40DE-AA8A-F626B8DF435B}"/>
    <cellStyle name="Comma 5 5 3 2 4" xfId="5793" xr:uid="{00000000-0005-0000-0000-0000F5020000}"/>
    <cellStyle name="Comma 5 5 3 2 4 2" xfId="6449" xr:uid="{7607C20A-9FB6-415D-B1C5-42270BC29EBD}"/>
    <cellStyle name="Comma 5 5 3 2 5" xfId="3095" xr:uid="{00000000-0005-0000-0000-0000F2020000}"/>
    <cellStyle name="Comma 5 5 3 2 5 2" xfId="25326" xr:uid="{C6D93366-9504-40FF-AA30-9E0E5E366790}"/>
    <cellStyle name="Comma 5 5 3 2 6" xfId="2100" xr:uid="{00000000-0005-0000-0000-000003020000}"/>
    <cellStyle name="Comma 5 5 3 3" xfId="523" xr:uid="{00000000-0005-0000-0000-00000A020000}"/>
    <cellStyle name="Comma 5 5 3 3 2" xfId="3586" xr:uid="{00000000-0005-0000-0000-0000F7020000}"/>
    <cellStyle name="Comma 5 5 3 3 2 2" xfId="9264" xr:uid="{1448EBF2-956D-49BD-A108-7CFAD7BEDE56}"/>
    <cellStyle name="Comma 5 5 3 3 2 2 2" xfId="19437" xr:uid="{2B8FD0B5-DB06-44A0-A5FD-0DE9466C2553}"/>
    <cellStyle name="Comma 5 5 3 3 2 3" xfId="11946" xr:uid="{4F1F1A8B-CB47-4541-B67F-65FB7501D0E5}"/>
    <cellStyle name="Comma 5 5 3 3 2 3 2" xfId="22270" xr:uid="{B620C6DE-A879-4195-8061-920EBC65A8CD}"/>
    <cellStyle name="Comma 5 5 3 3 2 4" xfId="16604" xr:uid="{7ABC1A04-F5D7-40FC-90BD-B45EAF1FA073}"/>
    <cellStyle name="Comma 5 5 3 3 2 5" xfId="7008" xr:uid="{533E9020-C1C1-454D-BCA3-336A6AC50378}"/>
    <cellStyle name="Comma 5 5 3 3 3" xfId="3603" xr:uid="{00000000-0005-0000-0000-0000F8020000}"/>
    <cellStyle name="Comma 5 5 3 3 3 2" xfId="7208" xr:uid="{D308EEE7-DEAD-414E-ADFA-2310AAB0C466}"/>
    <cellStyle name="Comma 5 5 3 3 4" xfId="5331" xr:uid="{00000000-0005-0000-0000-0000F9020000}"/>
    <cellStyle name="Comma 5 5 3 3 4 2" xfId="8024" xr:uid="{96AD9936-7AED-48AA-A26A-D697E15A0B6A}"/>
    <cellStyle name="Comma 5 5 3 3 5" xfId="24408" xr:uid="{88492560-2FD9-43AF-B986-F76AFE4C7FF7}"/>
    <cellStyle name="Comma 5 5 3 3 6" xfId="14384" xr:uid="{492B7E68-E7AD-410E-BE82-E3440342A9FA}"/>
    <cellStyle name="Comma 5 5 3 4" xfId="2779" xr:uid="{00000000-0005-0000-0000-0000FA020000}"/>
    <cellStyle name="Comma 5 5 3 4 2" xfId="7586" xr:uid="{5F0AD989-FB52-41CC-BDA4-CCF9F37FA22D}"/>
    <cellStyle name="Comma 5 5 3 4 2 2" xfId="10763" xr:uid="{91D3267E-BEF9-4B34-A4D2-0E04A9B772B5}"/>
    <cellStyle name="Comma 5 5 3 4 2 2 2" xfId="21059" xr:uid="{09340980-EBDD-4A51-B930-7B48C73607AD}"/>
    <cellStyle name="Comma 5 5 3 4 2 3" xfId="13568" xr:uid="{847525C5-FA6F-40C9-8D78-2A3CE694A692}"/>
    <cellStyle name="Comma 5 5 3 4 2 3 2" xfId="23892" xr:uid="{7D191662-1861-4C0C-A0A5-F871DEC9058F}"/>
    <cellStyle name="Comma 5 5 3 4 2 4" xfId="29713" xr:uid="{ADD5FEF7-B0B3-43B0-B9A5-5E3D623B5704}"/>
    <cellStyle name="Comma 5 5 3 4 2 5" xfId="28861" xr:uid="{6938A623-52A1-47CE-B1BE-1FAD5B620113}"/>
    <cellStyle name="Comma 5 5 3 4 2 6" xfId="18226" xr:uid="{A712A59E-CEF3-4F8E-A3F7-86ADC1798B48}"/>
    <cellStyle name="Comma 5 5 3 4 3" xfId="26024" xr:uid="{C54E5188-A504-42D0-A69A-2D1EA4751680}"/>
    <cellStyle name="Comma 5 5 3 5" xfId="3424" xr:uid="{00000000-0005-0000-0000-0000FB020000}"/>
    <cellStyle name="Comma 5 5 3 5 2" xfId="10355" xr:uid="{49A7ADBC-A036-4FEB-850A-ECA47E5EBA0A}"/>
    <cellStyle name="Comma 5 5 3 5 2 2" xfId="29970" xr:uid="{3CFF5D1C-2CBB-42CD-BD6B-6640ADED18CF}"/>
    <cellStyle name="Comma 5 5 3 5 2 3" xfId="27037" xr:uid="{DF6EB5EE-5D4F-479E-AF4D-1B26ED53B738}"/>
    <cellStyle name="Comma 5 5 3 5 2 4" xfId="20537" xr:uid="{4750E170-7592-4E70-ADA7-FBBB8877178A}"/>
    <cellStyle name="Comma 5 5 3 5 3" xfId="13046" xr:uid="{36C6607E-6E26-45F7-AA21-851F8AC329BE}"/>
    <cellStyle name="Comma 5 5 3 5 3 2" xfId="23370" xr:uid="{AB981B8E-B08E-492B-90CD-0D8406B2DA90}"/>
    <cellStyle name="Comma 5 5 3 5 4" xfId="24064" xr:uid="{06088134-59DD-49D4-B617-79A772CAB1E5}"/>
    <cellStyle name="Comma 5 5 3 5 5" xfId="17704" xr:uid="{3C594B1B-8616-457F-ADF8-91D494BFC155}"/>
    <cellStyle name="Comma 5 5 3 6" xfId="4802" xr:uid="{00000000-0005-0000-0000-0000FC020000}"/>
    <cellStyle name="Comma 5 5 3 6 2" xfId="27488" xr:uid="{AE92297F-19F8-4073-A05D-75A627275715}"/>
    <cellStyle name="Comma 5 5 3 6 3" xfId="26869" xr:uid="{91B61F1C-D148-43F8-9E33-72E87854E2D9}"/>
    <cellStyle name="Comma 5 5 3 6 4" xfId="15423" xr:uid="{F297AFAA-6898-4ABD-B2C4-EFF9CDF45457}"/>
    <cellStyle name="Comma 5 5 3 7" xfId="1935" xr:uid="{00000000-0005-0000-0000-000002020000}"/>
    <cellStyle name="Comma 5 5 3 7 2" xfId="28323" xr:uid="{8E81AE41-B527-498D-A212-62F9D4D6E320}"/>
    <cellStyle name="Comma 5 5 3 7 3" xfId="29356" xr:uid="{8E881127-BF61-459B-B9E6-DD16794634D1}"/>
    <cellStyle name="Comma 5 5 3 7 4" xfId="18256" xr:uid="{8EE33473-D9E6-4A57-8C17-707CC9313AE6}"/>
    <cellStyle name="Comma 5 5 3 8" xfId="10788" xr:uid="{6EAC5C89-5817-41F4-8BE9-6EEF32FA082A}"/>
    <cellStyle name="Comma 5 5 3 8 2" xfId="21089" xr:uid="{0F923B15-53A2-46A7-A6AF-78F4EBF62AF0}"/>
    <cellStyle name="Comma 5 5 3 9" xfId="25444" xr:uid="{A9ED70BD-47F5-49B8-91F5-57DF9470D720}"/>
    <cellStyle name="Comma 5 5 4" xfId="524" xr:uid="{00000000-0005-0000-0000-00000B020000}"/>
    <cellStyle name="Comma 5 5 4 10" xfId="14825" xr:uid="{4F6FC370-EF78-4530-80A4-E3C03A7C44E3}"/>
    <cellStyle name="Comma 5 5 4 2" xfId="525" xr:uid="{00000000-0005-0000-0000-00000C020000}"/>
    <cellStyle name="Comma 5 5 4 2 2" xfId="3584" xr:uid="{00000000-0005-0000-0000-0000FF020000}"/>
    <cellStyle name="Comma 5 5 4 2 3" xfId="3902" xr:uid="{00000000-0005-0000-0000-000000030000}"/>
    <cellStyle name="Comma 5 5 4 2 3 2" xfId="6587" xr:uid="{C38072FC-32FC-4A79-B7E3-6E0923782DFA}"/>
    <cellStyle name="Comma 5 5 4 2 4" xfId="5794" xr:uid="{00000000-0005-0000-0000-000001030000}"/>
    <cellStyle name="Comma 5 5 4 2 4 2" xfId="6632" xr:uid="{5D776888-4536-4286-81E6-C0659609E979}"/>
    <cellStyle name="Comma 5 5 4 2 5" xfId="2842" xr:uid="{00000000-0005-0000-0000-0000FE020000}"/>
    <cellStyle name="Comma 5 5 4 2 6" xfId="2052" xr:uid="{00000000-0005-0000-0000-000006020000}"/>
    <cellStyle name="Comma 5 5 4 3" xfId="526" xr:uid="{00000000-0005-0000-0000-00000D020000}"/>
    <cellStyle name="Comma 5 5 4 4" xfId="2756" xr:uid="{00000000-0005-0000-0000-000003030000}"/>
    <cellStyle name="Comma 5 5 4 5" xfId="3478" xr:uid="{00000000-0005-0000-0000-000004030000}"/>
    <cellStyle name="Comma 5 5 4 5 2" xfId="10572" xr:uid="{CE58F36B-09D7-4CCD-8599-1521605829A1}"/>
    <cellStyle name="Comma 5 5 4 5 2 2" xfId="20815" xr:uid="{87DAAFFD-12A9-483C-BD43-E8333DF88735}"/>
    <cellStyle name="Comma 5 5 4 5 3" xfId="13324" xr:uid="{D03CFE6F-C4E0-445B-B19B-0120780937F9}"/>
    <cellStyle name="Comma 5 5 4 5 3 2" xfId="23648" xr:uid="{0EF59449-ABCD-4377-94E7-1D23F3C09CB2}"/>
    <cellStyle name="Comma 5 5 4 5 4" xfId="17982" xr:uid="{351414E1-D360-4AC0-9194-949E7BD1E5B0}"/>
    <cellStyle name="Comma 5 5 4 6" xfId="4554" xr:uid="{00000000-0005-0000-0000-000005030000}"/>
    <cellStyle name="Comma 5 5 4 6 2" xfId="15424" xr:uid="{E5903205-E402-44D3-A61E-D6185A2CBE04}"/>
    <cellStyle name="Comma 5 5 4 7" xfId="8314" xr:uid="{61C0538A-EF4C-4D5D-9437-B8E4CC61B903}"/>
    <cellStyle name="Comma 5 5 4 7 2" xfId="18257" xr:uid="{349A9E6C-7634-4998-85BA-462C1965C951}"/>
    <cellStyle name="Comma 5 5 4 8" xfId="10789" xr:uid="{A0C9FF64-304B-4C17-9CED-AFBCC6B41473}"/>
    <cellStyle name="Comma 5 5 4 8 2" xfId="21090" xr:uid="{1DBE4032-F54B-45F7-A104-E59C60DC2C67}"/>
    <cellStyle name="Comma 5 5 4 9" xfId="25972" xr:uid="{67660AFF-5EDB-4C03-B41E-5ED4FD253D4A}"/>
    <cellStyle name="Comma 5 5 5" xfId="527" xr:uid="{00000000-0005-0000-0000-00000E020000}"/>
    <cellStyle name="Comma 5 5 5 2" xfId="3128" xr:uid="{00000000-0005-0000-0000-000007030000}"/>
    <cellStyle name="Comma 5 5 5 2 2" xfId="9454" xr:uid="{23047DE5-9C06-4B58-B955-35BF7CD4FA17}"/>
    <cellStyle name="Comma 5 5 5 2 2 2" xfId="27015" xr:uid="{6C08EDD0-DA32-418D-8E3A-C2A508C46ED3}"/>
    <cellStyle name="Comma 5 5 5 2 2 3" xfId="28401" xr:uid="{DF96F369-609B-4B20-964B-F7CFAE5D78EF}"/>
    <cellStyle name="Comma 5 5 5 2 2 4" xfId="19630" xr:uid="{30FEB988-CA1B-417E-BB78-D5B70A9338C8}"/>
    <cellStyle name="Comma 5 5 5 2 3" xfId="12139" xr:uid="{D6E61B35-AD7C-45F8-9253-32D98891B7D5}"/>
    <cellStyle name="Comma 5 5 5 2 3 2" xfId="22463" xr:uid="{0C62C373-170F-4F96-96F7-8DA2525D1A82}"/>
    <cellStyle name="Comma 5 5 5 2 4" xfId="26544" xr:uid="{3732B630-BEEB-4687-808D-40C8C0DD9C4F}"/>
    <cellStyle name="Comma 5 5 5 2 5" xfId="16797" xr:uid="{CE7CF150-02EF-4355-8CAD-A5169623ABCE}"/>
    <cellStyle name="Comma 5 5 5 2 6" xfId="7046" xr:uid="{1A0BA47F-1471-4F92-9ECE-D1777E9CD803}"/>
    <cellStyle name="Comma 5 5 5 3" xfId="3777" xr:uid="{00000000-0005-0000-0000-000008030000}"/>
    <cellStyle name="Comma 5 5 5 3 2" xfId="6708" xr:uid="{D3B227D7-4BC1-48A2-8014-911095CD9A32}"/>
    <cellStyle name="Comma 5 5 5 4" xfId="5619" xr:uid="{00000000-0005-0000-0000-000009030000}"/>
    <cellStyle name="Comma 5 5 5 4 2" xfId="6756" xr:uid="{49FEEB0C-3277-444E-9201-23A3A66AA012}"/>
    <cellStyle name="Comma 5 5 5 5" xfId="3073" xr:uid="{00000000-0005-0000-0000-000006030000}"/>
    <cellStyle name="Comma 5 5 5 5 2" xfId="24829" xr:uid="{3D20F73F-7B2E-4A49-9833-AC0594F45675}"/>
    <cellStyle name="Comma 5 5 5 6" xfId="2002" xr:uid="{00000000-0005-0000-0000-000007020000}"/>
    <cellStyle name="Comma 5 5 6" xfId="528" xr:uid="{00000000-0005-0000-0000-00000F020000}"/>
    <cellStyle name="Comma 5 5 6 2" xfId="3127" xr:uid="{00000000-0005-0000-0000-00000B030000}"/>
    <cellStyle name="Comma 5 5 6 2 2" xfId="9038" xr:uid="{58E905BA-8EC2-4968-BD1F-834864F37F71}"/>
    <cellStyle name="Comma 5 5 6 2 2 2" xfId="19211" xr:uid="{35D2E2B8-B178-44F5-A13E-6CBC845D8529}"/>
    <cellStyle name="Comma 5 5 6 2 3" xfId="11720" xr:uid="{27ABB79D-E4E4-45DA-95DF-EAAD98BBE584}"/>
    <cellStyle name="Comma 5 5 6 2 3 2" xfId="22044" xr:uid="{5EFD2222-2E43-443D-B7A5-69BBCA9544A4}"/>
    <cellStyle name="Comma 5 5 6 2 4" xfId="28104" xr:uid="{B628570D-93B1-4B64-A7BB-6729CD12E126}"/>
    <cellStyle name="Comma 5 5 6 2 5" xfId="27447" xr:uid="{B1F1295D-23B8-4329-AB78-C753B5D65C0D}"/>
    <cellStyle name="Comma 5 5 6 2 6" xfId="16378" xr:uid="{868D834E-BE0D-4DE5-AF54-3B97A2AE6006}"/>
    <cellStyle name="Comma 5 5 6 2 7" xfId="6978" xr:uid="{0E891C25-51B9-43BB-BB1C-5E86227AFA6B}"/>
    <cellStyle name="Comma 5 5 6 3" xfId="3142" xr:uid="{00000000-0005-0000-0000-00000C030000}"/>
    <cellStyle name="Comma 5 5 6 3 2" xfId="7241" xr:uid="{2E4A242D-07DB-4AA0-A8F4-56D40A976B4F}"/>
    <cellStyle name="Comma 5 5 6 4" xfId="5089" xr:uid="{00000000-0005-0000-0000-00000D030000}"/>
    <cellStyle name="Comma 5 5 6 4 2" xfId="8025" xr:uid="{A2101484-6F3B-47C4-896E-4AF6194310D2}"/>
    <cellStyle name="Comma 5 5 6 5" xfId="24679" xr:uid="{18D7FD4B-07F9-4390-B4EB-59880600930A}"/>
    <cellStyle name="Comma 5 5 6 6" xfId="14147" xr:uid="{040AF056-751B-4F30-AAB0-25E656F55559}"/>
    <cellStyle name="Comma 5 5 7" xfId="2780" xr:uid="{00000000-0005-0000-0000-00000E030000}"/>
    <cellStyle name="Comma 5 5 7 2" xfId="6925" xr:uid="{40342ECC-5287-469C-8DF0-BEB9B0EC23B2}"/>
    <cellStyle name="Comma 5 5 7 2 2" xfId="8817" xr:uid="{BB9942E9-1BC0-4685-8357-031CDAB468F9}"/>
    <cellStyle name="Comma 5 5 7 2 2 2" xfId="18967" xr:uid="{4432B380-8FED-45EB-B1DD-11FCFA502DC7}"/>
    <cellStyle name="Comma 5 5 7 2 3" xfId="11476" xr:uid="{49869EC3-57BC-4966-A5BB-1BFA4192D4FE}"/>
    <cellStyle name="Comma 5 5 7 2 3 2" xfId="21800" xr:uid="{CFB7EC5F-8F1C-45E5-947F-E28D2411B607}"/>
    <cellStyle name="Comma 5 5 7 2 4" xfId="28257" xr:uid="{36853C50-989B-4F45-9A56-B2C369D67830}"/>
    <cellStyle name="Comma 5 5 7 2 5" xfId="28524" xr:uid="{C6C65B01-95D6-45A5-AE6A-EE37C96D388A}"/>
    <cellStyle name="Comma 5 5 7 2 6" xfId="16134" xr:uid="{B8569C68-90B6-4F54-B66F-098408E820BF}"/>
    <cellStyle name="Comma 5 5 7 3" xfId="6855" xr:uid="{9BB3BC20-DEC8-4E6B-8DF6-05F958CFD539}"/>
    <cellStyle name="Comma 5 5 7 4" xfId="25555" xr:uid="{AB37622C-3554-4942-B896-AD8EEDD2D473}"/>
    <cellStyle name="Comma 5 5 8" xfId="3533" xr:uid="{00000000-0005-0000-0000-00000F030000}"/>
    <cellStyle name="Comma 5 5 8 2" xfId="10157" xr:uid="{55FA43D9-8056-4120-8323-A189AEC2A2BE}"/>
    <cellStyle name="Comma 5 5 8 2 2" xfId="20337" xr:uid="{8F06DA6C-D8E9-46CD-B9BB-438B380A0A20}"/>
    <cellStyle name="Comma 5 5 8 3" xfId="12846" xr:uid="{EE034AE8-8579-410D-ACAB-EED7BA1833DE}"/>
    <cellStyle name="Comma 5 5 8 3 2" xfId="23170" xr:uid="{CAEC82F5-61A8-45F4-A073-E598A152CC0A}"/>
    <cellStyle name="Comma 5 5 8 4" xfId="28247" xr:uid="{A30FEC06-BD11-493E-883A-2C6C3903AA85}"/>
    <cellStyle name="Comma 5 5 8 5" xfId="28515" xr:uid="{FAD51104-88E2-4E46-BB63-1712D6445006}"/>
    <cellStyle name="Comma 5 5 8 6" xfId="17504" xr:uid="{82F564CD-880C-4E30-980E-1E77DEC2E3D2}"/>
    <cellStyle name="Comma 5 5 9" xfId="4388" xr:uid="{00000000-0005-0000-0000-000010030000}"/>
    <cellStyle name="Comma 5 5 9 2" xfId="27563" xr:uid="{E1B841F9-EE17-4F33-B9DC-EB0BA7324D2B}"/>
    <cellStyle name="Comma 5 5 9 3" xfId="27108" xr:uid="{ADAF8892-7BD5-4AB3-A315-9B995236D292}"/>
    <cellStyle name="Comma 5 5 9 4" xfId="15420" xr:uid="{F29EF286-85DD-447B-8D46-014BE23D959E}"/>
    <cellStyle name="Comma 5 6" xfId="529" xr:uid="{00000000-0005-0000-0000-000010020000}"/>
    <cellStyle name="Comma 5 6 10" xfId="1902" xr:uid="{00000000-0005-0000-0000-000009020000}"/>
    <cellStyle name="Comma 5 6 10 2" xfId="18258" xr:uid="{BECFE192-00C0-4006-831C-EC7793F7663C}"/>
    <cellStyle name="Comma 5 6 11" xfId="10790" xr:uid="{24DCC7BE-4C5A-450C-9564-428B8A796A51}"/>
    <cellStyle name="Comma 5 6 11 2" xfId="21091" xr:uid="{21FAC3CC-6E03-46CD-9722-D185BAC1C9E4}"/>
    <cellStyle name="Comma 5 6 12" xfId="24478" xr:uid="{B4A1AED4-540B-41FD-AB8B-A0DA83AE3D27}"/>
    <cellStyle name="Comma 5 6 13" xfId="13810" xr:uid="{67D13020-B2F5-477F-B406-5967CB9ED543}"/>
    <cellStyle name="Comma 5 6 2" xfId="530" xr:uid="{00000000-0005-0000-0000-000011020000}"/>
    <cellStyle name="Comma 5 6 2 10" xfId="10791" xr:uid="{FA2D71F3-A17C-4397-85C6-598645D21EAA}"/>
    <cellStyle name="Comma 5 6 2 10 2" xfId="21092" xr:uid="{C00ED5EE-B105-403D-8BA4-52F5957E17D2}"/>
    <cellStyle name="Comma 5 6 2 11" xfId="25977" xr:uid="{A54D9ABF-0FF7-469B-A537-16A6C1C80529}"/>
    <cellStyle name="Comma 5 6 2 12" xfId="13827" xr:uid="{F87F82BD-B679-4BAA-B9AE-A10E6EF2EE81}"/>
    <cellStyle name="Comma 5 6 2 2" xfId="531" xr:uid="{00000000-0005-0000-0000-000012020000}"/>
    <cellStyle name="Comma 5 6 2 2 10" xfId="14387" xr:uid="{CC3D1A9A-8486-4579-8DA5-C9CE7DCEB239}"/>
    <cellStyle name="Comma 5 6 2 2 2" xfId="532" xr:uid="{00000000-0005-0000-0000-000013020000}"/>
    <cellStyle name="Comma 5 6 2 2 2 2" xfId="3124" xr:uid="{00000000-0005-0000-0000-000015030000}"/>
    <cellStyle name="Comma 5 6 2 2 2 2 2" xfId="9584" xr:uid="{AEA1E990-8E94-41C1-86E7-140557FFDF71}"/>
    <cellStyle name="Comma 5 6 2 2 2 2 2 2" xfId="29763" xr:uid="{86FF94DC-6802-4578-9F5B-977675A7C608}"/>
    <cellStyle name="Comma 5 6 2 2 2 2 2 3" xfId="27195" xr:uid="{363D03FE-664C-435F-9E06-129932A1E689}"/>
    <cellStyle name="Comma 5 6 2 2 2 2 2 4" xfId="19760" xr:uid="{0E2640D6-B1EF-4037-B47A-95F0D28CF2AB}"/>
    <cellStyle name="Comma 5 6 2 2 2 2 3" xfId="12269" xr:uid="{2730B625-8BF4-4F89-938F-EF3702E9E08A}"/>
    <cellStyle name="Comma 5 6 2 2 2 2 3 2" xfId="22593" xr:uid="{E7D7BF8E-53B9-4E5C-B42C-14CF9F12E814}"/>
    <cellStyle name="Comma 5 6 2 2 2 2 4" xfId="26305" xr:uid="{938B0C27-EFC7-4307-9B89-0C21E53165EE}"/>
    <cellStyle name="Comma 5 6 2 2 2 2 5" xfId="16927" xr:uid="{32B8814B-696B-4429-8B57-A18818275A4C}"/>
    <cellStyle name="Comma 5 6 2 2 2 2 6" xfId="7093" xr:uid="{CB5BA526-ACE8-4823-97EE-5CD1EE91EDF5}"/>
    <cellStyle name="Comma 5 6 2 2 2 3" xfId="3904" xr:uid="{00000000-0005-0000-0000-000016030000}"/>
    <cellStyle name="Comma 5 6 2 2 2 3 2" xfId="6551" xr:uid="{EA1E1100-75F3-4D18-871C-32F2F4F8AE0C}"/>
    <cellStyle name="Comma 5 6 2 2 2 4" xfId="5796" xr:uid="{00000000-0005-0000-0000-000017030000}"/>
    <cellStyle name="Comma 5 6 2 2 2 4 2" xfId="6759" xr:uid="{452BC6D0-DE69-4F2C-93C1-360A5EFD4656}"/>
    <cellStyle name="Comma 5 6 2 2 2 5" xfId="2798" xr:uid="{00000000-0005-0000-0000-000014030000}"/>
    <cellStyle name="Comma 5 6 2 2 2 5 2" xfId="24341" xr:uid="{B62C643C-1A26-48FB-9108-85D61172A3D3}"/>
    <cellStyle name="Comma 5 6 2 2 2 6" xfId="2139" xr:uid="{00000000-0005-0000-0000-00000C020000}"/>
    <cellStyle name="Comma 5 6 2 2 3" xfId="533" xr:uid="{00000000-0005-0000-0000-000014020000}"/>
    <cellStyle name="Comma 5 6 2 2 3 2" xfId="3123" xr:uid="{00000000-0005-0000-0000-000019030000}"/>
    <cellStyle name="Comma 5 6 2 2 3 2 2" xfId="10081" xr:uid="{A705E39C-C400-421F-839C-F6082A901C7B}"/>
    <cellStyle name="Comma 5 6 2 2 3 2 2 2" xfId="20259" xr:uid="{28E5FCEF-B5F2-4674-887D-2FE5EF042CF2}"/>
    <cellStyle name="Comma 5 6 2 2 3 2 3" xfId="12768" xr:uid="{ABB08A12-7CE9-443D-A466-ECC925D55B74}"/>
    <cellStyle name="Comma 5 6 2 2 3 2 3 2" xfId="23092" xr:uid="{B8B30F1F-A131-4A8B-B512-852084B18000}"/>
    <cellStyle name="Comma 5 6 2 2 3 2 4" xfId="29019" xr:uid="{534AE65B-910E-4383-BE9A-4FC3D0AB9668}"/>
    <cellStyle name="Comma 5 6 2 2 3 2 5" xfId="29328" xr:uid="{F9DF9647-8F70-46DB-8C80-8B20B0A9175B}"/>
    <cellStyle name="Comma 5 6 2 2 3 2 6" xfId="17426" xr:uid="{145ED193-11E4-42AC-B4FA-5913A0FDA29A}"/>
    <cellStyle name="Comma 5 6 2 2 3 2 7" xfId="7261" xr:uid="{EC06F484-A749-4A46-B923-3B7E6A03185E}"/>
    <cellStyle name="Comma 5 6 2 2 3 3" xfId="3606" xr:uid="{00000000-0005-0000-0000-00001A030000}"/>
    <cellStyle name="Comma 5 6 2 2 3 3 2" xfId="24680" xr:uid="{DA09BAF8-D21E-4A46-85C2-87AF46869B15}"/>
    <cellStyle name="Comma 5 6 2 2 3 4" xfId="5334" xr:uid="{00000000-0005-0000-0000-00001B030000}"/>
    <cellStyle name="Comma 5 6 2 2 4" xfId="2742" xr:uid="{00000000-0005-0000-0000-00001C030000}"/>
    <cellStyle name="Comma 5 6 2 2 4 2" xfId="27911" xr:uid="{D86D48C9-CB4C-4635-BD39-2E2F5A3C5E4C}"/>
    <cellStyle name="Comma 5 6 2 2 4 3" xfId="27346" xr:uid="{847C817E-F312-426C-A14C-07918118D2B4}"/>
    <cellStyle name="Comma 5 6 2 2 5" xfId="3101" xr:uid="{00000000-0005-0000-0000-00001D030000}"/>
    <cellStyle name="Comma 5 6 2 2 5 2" xfId="10477" xr:uid="{6C29D383-C666-401B-AC9F-3E37A1AC9F1B}"/>
    <cellStyle name="Comma 5 6 2 2 5 2 2" xfId="20673" xr:uid="{647ED29A-9923-470C-A066-E0BA1ED7546D}"/>
    <cellStyle name="Comma 5 6 2 2 5 3" xfId="13182" xr:uid="{464538FB-A700-4FB8-B277-4A6DEF37EEB4}"/>
    <cellStyle name="Comma 5 6 2 2 5 3 2" xfId="23506" xr:uid="{699CC153-1F93-483F-80DC-2871C2DBC743}"/>
    <cellStyle name="Comma 5 6 2 2 5 4" xfId="29655" xr:uid="{8CC683FA-0CD8-4958-9F7D-E1CA5EDAF06D}"/>
    <cellStyle name="Comma 5 6 2 2 5 5" xfId="27474" xr:uid="{97794CEA-A3B5-4C66-A271-A7590135EAF1}"/>
    <cellStyle name="Comma 5 6 2 2 5 6" xfId="17840" xr:uid="{24412A62-8E04-4B1F-BE5A-468C521318FE}"/>
    <cellStyle name="Comma 5 6 2 2 6" xfId="4979" xr:uid="{00000000-0005-0000-0000-00001E030000}"/>
    <cellStyle name="Comma 5 6 2 2 6 2" xfId="29465" xr:uid="{723C0968-47F0-4A95-B9E8-0F18F3B9BE81}"/>
    <cellStyle name="Comma 5 6 2 2 6 3" xfId="28038" xr:uid="{70229243-704F-4DFE-9992-34C57067487B}"/>
    <cellStyle name="Comma 5 6 2 2 6 4" xfId="15427" xr:uid="{C6B1A08A-81C7-4EEC-9087-13436F2AFADA}"/>
    <cellStyle name="Comma 5 6 2 2 7" xfId="1937" xr:uid="{00000000-0005-0000-0000-00000B020000}"/>
    <cellStyle name="Comma 5 6 2 2 7 2" xfId="18260" xr:uid="{F92E66A0-50ED-4101-AFF7-9AA59FA0B4F6}"/>
    <cellStyle name="Comma 5 6 2 2 8" xfId="10792" xr:uid="{1472F150-232E-4104-8706-1235928CD0FA}"/>
    <cellStyle name="Comma 5 6 2 2 8 2" xfId="21093" xr:uid="{59D64952-EC74-48B0-8B02-5C2A4B338268}"/>
    <cellStyle name="Comma 5 6 2 2 9" xfId="25585" xr:uid="{C0D85629-02FC-44FB-8DD5-9696718C3D59}"/>
    <cellStyle name="Comma 5 6 2 3" xfId="534" xr:uid="{00000000-0005-0000-0000-000015020000}"/>
    <cellStyle name="Comma 5 6 2 3 2" xfId="3122" xr:uid="{00000000-0005-0000-0000-000020030000}"/>
    <cellStyle name="Comma 5 6 2 3 2 2" xfId="9585" xr:uid="{A65AFB4B-DCD9-4558-80A6-E6F324B3F4BA}"/>
    <cellStyle name="Comma 5 6 2 3 2 2 2" xfId="29764" xr:uid="{F3A8D76C-50AC-416D-91DB-F0C93307848D}"/>
    <cellStyle name="Comma 5 6 2 3 2 2 3" xfId="27261" xr:uid="{6FDF9C53-5971-4E9D-BFDE-6C83699C6DCF}"/>
    <cellStyle name="Comma 5 6 2 3 2 2 4" xfId="19761" xr:uid="{A2C50D90-3576-42DF-8468-856F34C0C91B}"/>
    <cellStyle name="Comma 5 6 2 3 2 3" xfId="12270" xr:uid="{309AE8B1-C4F3-44B1-876A-8658A82058B7}"/>
    <cellStyle name="Comma 5 6 2 3 2 3 2" xfId="22594" xr:uid="{FFF734E6-F72D-481E-ABE8-073D81DD8155}"/>
    <cellStyle name="Comma 5 6 2 3 2 4" xfId="26157" xr:uid="{6BBF713A-BC7B-4B67-973F-EC05AA2302B4}"/>
    <cellStyle name="Comma 5 6 2 3 2 5" xfId="16928" xr:uid="{56628FAB-F841-4274-8B72-1E1B29A36127}"/>
    <cellStyle name="Comma 5 6 2 3 2 6" xfId="7094" xr:uid="{146C8FC3-B308-41EE-B517-30F3D2DF973A}"/>
    <cellStyle name="Comma 5 6 2 3 3" xfId="3905" xr:uid="{00000000-0005-0000-0000-000021030000}"/>
    <cellStyle name="Comma 5 6 2 3 3 2" xfId="6614" xr:uid="{7C61CB01-65E4-4690-AEFB-8CAE91C392B9}"/>
    <cellStyle name="Comma 5 6 2 3 4" xfId="5797" xr:uid="{00000000-0005-0000-0000-000022030000}"/>
    <cellStyle name="Comma 5 6 2 3 4 2" xfId="6780" xr:uid="{7DA7FC16-9DC7-487F-B1C5-FE5D691548AF}"/>
    <cellStyle name="Comma 5 6 2 3 4 2 2" xfId="20816" xr:uid="{B907938E-D405-4A18-938A-F365EFBD41B8}"/>
    <cellStyle name="Comma 5 6 2 3 4 2 3" xfId="10573" xr:uid="{57921219-C7CA-452A-AE0E-290E35ECCD3E}"/>
    <cellStyle name="Comma 5 6 2 3 4 3" xfId="13325" xr:uid="{DF15B91D-126C-44CC-A394-04CE3454FDBE}"/>
    <cellStyle name="Comma 5 6 2 3 4 3 2" xfId="23649" xr:uid="{5EE5DF13-8DE2-431C-B263-A4A562A142EF}"/>
    <cellStyle name="Comma 5 6 2 3 4 4" xfId="17983" xr:uid="{541B844B-9FC9-453B-BB8B-4905B1B4AEA9}"/>
    <cellStyle name="Comma 5 6 2 3 5" xfId="2781" xr:uid="{00000000-0005-0000-0000-00001F030000}"/>
    <cellStyle name="Comma 5 6 2 3 6" xfId="2087" xr:uid="{00000000-0005-0000-0000-00000E020000}"/>
    <cellStyle name="Comma 5 6 2 3 7" xfId="14827" xr:uid="{E5A13F22-B6FA-4365-8C41-6F0B54C705ED}"/>
    <cellStyle name="Comma 5 6 2 4" xfId="535" xr:uid="{00000000-0005-0000-0000-000016020000}"/>
    <cellStyle name="Comma 5 6 2 4 2" xfId="3121" xr:uid="{00000000-0005-0000-0000-000024030000}"/>
    <cellStyle name="Comma 5 6 2 4 2 2" xfId="9583" xr:uid="{315F9585-CDEF-4FD3-8230-3A584D982014}"/>
    <cellStyle name="Comma 5 6 2 4 2 2 2" xfId="29762" xr:uid="{4630D8BF-F575-4045-B3E2-2B1144AB77D3}"/>
    <cellStyle name="Comma 5 6 2 4 2 2 3" xfId="29226" xr:uid="{CAA82EDB-AEF4-4571-9DEE-AF121E1788D9}"/>
    <cellStyle name="Comma 5 6 2 4 2 2 4" xfId="19759" xr:uid="{A0201F28-E5FB-4E22-B44C-911735441F8A}"/>
    <cellStyle name="Comma 5 6 2 4 2 3" xfId="12268" xr:uid="{2DFBA567-140C-4C63-A171-62C03C4C71DE}"/>
    <cellStyle name="Comma 5 6 2 4 2 3 2" xfId="22592" xr:uid="{E9D24C2C-F5BB-49BC-A02A-5589B189C9F1}"/>
    <cellStyle name="Comma 5 6 2 4 2 4" xfId="24459" xr:uid="{9D95FB56-5CC8-429B-9B00-2988BE6F4845}"/>
    <cellStyle name="Comma 5 6 2 4 2 5" xfId="16926" xr:uid="{3A2F9FC3-ABB9-4F46-AF33-6DD86C402B80}"/>
    <cellStyle name="Comma 5 6 2 4 2 6" xfId="7092" xr:uid="{CF79B51F-E6CD-4C5D-AD7F-14056E7DFB2A}"/>
    <cellStyle name="Comma 5 6 2 4 3" xfId="3903" xr:uid="{00000000-0005-0000-0000-000025030000}"/>
    <cellStyle name="Comma 5 6 2 4 3 2" xfId="7238" xr:uid="{92F5BD0C-F717-43C1-96FA-2E6459064F4E}"/>
    <cellStyle name="Comma 5 6 2 4 4" xfId="5795" xr:uid="{00000000-0005-0000-0000-000026030000}"/>
    <cellStyle name="Comma 5 6 2 4 4 2" xfId="8027" xr:uid="{22C454BF-7153-4DCB-A186-9AFB85B1CE36}"/>
    <cellStyle name="Comma 5 6 2 4 5" xfId="24315" xr:uid="{CFBC9576-04FE-4F2F-AEF1-6C3ADDB9D619}"/>
    <cellStyle name="Comma 5 6 2 4 6" xfId="14826" xr:uid="{61CE0FE6-D48F-44F5-8CBA-149A6A9D4899}"/>
    <cellStyle name="Comma 5 6 2 5" xfId="2850" xr:uid="{00000000-0005-0000-0000-000027030000}"/>
    <cellStyle name="Comma 5 6 2 5 2" xfId="3577" xr:uid="{00000000-0005-0000-0000-000028030000}"/>
    <cellStyle name="Comma 5 6 2 5 2 2" xfId="9249" xr:uid="{7DDBA8BD-6431-4156-AE6E-7700CB55F64C}"/>
    <cellStyle name="Comma 5 6 2 5 2 2 2" xfId="19422" xr:uid="{F61858C0-5E51-4192-A9B4-CC7154CFA8BA}"/>
    <cellStyle name="Comma 5 6 2 5 2 3" xfId="11931" xr:uid="{EEBF4DE3-00D4-4FD3-9EC6-3D9E4F147D2C}"/>
    <cellStyle name="Comma 5 6 2 5 2 3 2" xfId="22255" xr:uid="{58AABD60-3534-46F8-BF36-45944BC8F199}"/>
    <cellStyle name="Comma 5 6 2 5 2 4" xfId="28020" xr:uid="{025C05E8-5F6B-41BC-A441-B74977A9BB13}"/>
    <cellStyle name="Comma 5 6 2 5 2 5" xfId="29027" xr:uid="{13F737FA-03FD-468D-BABB-2A2CF1D3071F}"/>
    <cellStyle name="Comma 5 6 2 5 2 6" xfId="16589" xr:uid="{B8F33969-596B-4A00-A6AF-AFFB43D264ED}"/>
    <cellStyle name="Comma 5 6 2 5 3" xfId="5314" xr:uid="{00000000-0005-0000-0000-000029030000}"/>
    <cellStyle name="Comma 5 6 2 5 3 2" xfId="7174" xr:uid="{79CA4A9A-05C0-4ADB-8D76-F569E07486AB}"/>
    <cellStyle name="Comma 5 6 2 5 4" xfId="8026" xr:uid="{0F374C96-6FBC-4285-AC05-C33184B72DB9}"/>
    <cellStyle name="Comma 5 6 2 5 5" xfId="24412" xr:uid="{E1B6B898-B0A7-4471-A7C6-ABFCDFBA4099}"/>
    <cellStyle name="Comma 5 6 2 5 6" xfId="14367" xr:uid="{1FBF1D21-9E2E-4DF1-BCCE-5A869792E6CF}"/>
    <cellStyle name="Comma 5 6 2 6" xfId="3126" xr:uid="{00000000-0005-0000-0000-00002A030000}"/>
    <cellStyle name="Comma 5 6 2 6 2" xfId="8896" xr:uid="{C0A10F6E-0B63-4427-B05C-F606561BB644}"/>
    <cellStyle name="Comma 5 6 2 6 2 2" xfId="19046" xr:uid="{A5808E9D-1CC1-4916-8497-6C3B0C83D926}"/>
    <cellStyle name="Comma 5 6 2 6 3" xfId="11555" xr:uid="{4BEF879A-BBD6-4D59-AB7F-D9FCCB7B7EFC}"/>
    <cellStyle name="Comma 5 6 2 6 3 2" xfId="21879" xr:uid="{D20A5AEF-60AD-4C8C-AC82-1342BCA60F65}"/>
    <cellStyle name="Comma 5 6 2 6 4" xfId="24214" xr:uid="{ED605192-A86E-4073-A55B-3DD62B86F607}"/>
    <cellStyle name="Comma 5 6 2 6 5" xfId="27467" xr:uid="{9D4C32BC-58CE-49E9-8272-468AFA60F2E0}"/>
    <cellStyle name="Comma 5 6 2 6 6" xfId="16213" xr:uid="{2022CC15-5805-4A04-8DF9-24E6B3DC799C}"/>
    <cellStyle name="Comma 5 6 2 6 7" xfId="6945" xr:uid="{9A72A53A-1A7B-44C1-8623-BECE6DC9B65B}"/>
    <cellStyle name="Comma 5 6 2 7" xfId="3437" xr:uid="{00000000-0005-0000-0000-00002B030000}"/>
    <cellStyle name="Comma 5 6 2 7 2" xfId="10114" xr:uid="{68491906-BE43-43E8-8F24-6B3B175D7800}"/>
    <cellStyle name="Comma 5 6 2 7 2 2" xfId="20294" xr:uid="{6218F989-38A5-4919-AC16-0326C0A4774D}"/>
    <cellStyle name="Comma 5 6 2 7 3" xfId="12803" xr:uid="{7C9BC51A-DF82-404F-9489-8ABB7952AB38}"/>
    <cellStyle name="Comma 5 6 2 7 3 2" xfId="23127" xr:uid="{D46683E1-2A07-467D-9B10-31B8EDA0D4B0}"/>
    <cellStyle name="Comma 5 6 2 7 4" xfId="27462" xr:uid="{A8B131C4-CD7E-4480-A570-49207FD9920A}"/>
    <cellStyle name="Comma 5 6 2 7 5" xfId="27391" xr:uid="{1C963314-AFEE-44D9-B6FF-5A308A13CB09}"/>
    <cellStyle name="Comma 5 6 2 7 6" xfId="17461" xr:uid="{86C78A52-EDF6-4998-93FB-58421FE8FD40}"/>
    <cellStyle name="Comma 5 6 2 8" xfId="4732" xr:uid="{00000000-0005-0000-0000-00002C030000}"/>
    <cellStyle name="Comma 5 6 2 8 2" xfId="15426" xr:uid="{2DDDD968-A4DA-4231-A5F1-6DA00D98C958}"/>
    <cellStyle name="Comma 5 6 2 9" xfId="1936" xr:uid="{00000000-0005-0000-0000-00000A020000}"/>
    <cellStyle name="Comma 5 6 2 9 2" xfId="18259" xr:uid="{98559125-9D5A-4198-9ED4-EBE917FC343E}"/>
    <cellStyle name="Comma 5 6 3" xfId="536" xr:uid="{00000000-0005-0000-0000-000017020000}"/>
    <cellStyle name="Comma 5 6 3 10" xfId="13985" xr:uid="{9FA9752E-D26A-4675-A34D-5E730026F642}"/>
    <cellStyle name="Comma 5 6 3 2" xfId="537" xr:uid="{00000000-0005-0000-0000-000018020000}"/>
    <cellStyle name="Comma 5 6 3 2 2" xfId="3120" xr:uid="{00000000-0005-0000-0000-00002F030000}"/>
    <cellStyle name="Comma 5 6 3 2 2 2" xfId="9586" xr:uid="{E84E60B5-476E-4E12-A452-197D23EBE41C}"/>
    <cellStyle name="Comma 5 6 3 2 2 2 2" xfId="29765" xr:uid="{51CC0467-A95A-4974-A2EA-AA4947055080}"/>
    <cellStyle name="Comma 5 6 3 2 2 2 3" xfId="27489" xr:uid="{0818DDA8-8C49-425F-B3C9-E8CEF5E121A5}"/>
    <cellStyle name="Comma 5 6 3 2 2 2 4" xfId="19762" xr:uid="{CE88EE4C-8D22-4B56-8F4A-9B7C09D31EA1}"/>
    <cellStyle name="Comma 5 6 3 2 2 3" xfId="12271" xr:uid="{A7E04311-9966-4D0E-ACDC-3C8BE81B283A}"/>
    <cellStyle name="Comma 5 6 3 2 2 3 2" xfId="22595" xr:uid="{381FD8E4-E479-4A85-8079-E6B267481FD7}"/>
    <cellStyle name="Comma 5 6 3 2 2 4" xfId="26841" xr:uid="{F8EDEE24-0927-4928-AAFC-6FA761AECBC3}"/>
    <cellStyle name="Comma 5 6 3 2 2 5" xfId="16929" xr:uid="{523BB1E0-3FC3-495E-B9C4-2220772579E2}"/>
    <cellStyle name="Comma 5 6 3 2 2 6" xfId="7095" xr:uid="{D0D4C6AE-423B-41D1-97E1-CE87E8A49C4D}"/>
    <cellStyle name="Comma 5 6 3 2 3" xfId="3906" xr:uid="{00000000-0005-0000-0000-000030030000}"/>
    <cellStyle name="Comma 5 6 3 2 3 2" xfId="6536" xr:uid="{42171E5D-875F-4C9E-BF85-7CCF2A5A2F27}"/>
    <cellStyle name="Comma 5 6 3 2 4" xfId="5798" xr:uid="{00000000-0005-0000-0000-000031030000}"/>
    <cellStyle name="Comma 5 6 3 2 4 2" xfId="6736" xr:uid="{4E92ADFF-920C-4EB6-96E9-9B242C2E24B2}"/>
    <cellStyle name="Comma 5 6 3 2 5" xfId="2759" xr:uid="{00000000-0005-0000-0000-00002E030000}"/>
    <cellStyle name="Comma 5 6 3 2 5 2" xfId="25676" xr:uid="{D00FABE5-C51D-4DDE-B00C-1C91FF22DC53}"/>
    <cellStyle name="Comma 5 6 3 2 6" xfId="2101" xr:uid="{00000000-0005-0000-0000-000011020000}"/>
    <cellStyle name="Comma 5 6 3 3" xfId="538" xr:uid="{00000000-0005-0000-0000-000019020000}"/>
    <cellStyle name="Comma 5 6 3 3 2" xfId="3070" xr:uid="{00000000-0005-0000-0000-000033030000}"/>
    <cellStyle name="Comma 5 6 3 3 2 2" xfId="9265" xr:uid="{891C53AC-3B12-40A6-88DA-5EACC67A691C}"/>
    <cellStyle name="Comma 5 6 3 3 2 2 2" xfId="19438" xr:uid="{C572B64D-16EA-40CC-8E8E-B019A5D54CD8}"/>
    <cellStyle name="Comma 5 6 3 3 2 3" xfId="11947" xr:uid="{F65D5BD6-2D43-4E08-BCEF-62F1BB54A551}"/>
    <cellStyle name="Comma 5 6 3 3 2 3 2" xfId="22271" xr:uid="{0E1671DB-F942-46B8-940B-C6C7528E0A73}"/>
    <cellStyle name="Comma 5 6 3 3 2 4" xfId="16605" xr:uid="{8C899B33-C6BE-4092-9F1A-A1B8B8222CE6}"/>
    <cellStyle name="Comma 5 6 3 3 2 5" xfId="7009" xr:uid="{6555F1DA-401A-44AB-9984-DBA3F578ED30}"/>
    <cellStyle name="Comma 5 6 3 3 3" xfId="3605" xr:uid="{00000000-0005-0000-0000-000034030000}"/>
    <cellStyle name="Comma 5 6 3 3 3 2" xfId="7156" xr:uid="{D9CFBC91-16AE-401D-BEA1-9AF1488D97EC}"/>
    <cellStyle name="Comma 5 6 3 3 4" xfId="5333" xr:uid="{00000000-0005-0000-0000-000035030000}"/>
    <cellStyle name="Comma 5 6 3 3 4 2" xfId="8028" xr:uid="{1F6998B6-D28A-424E-A5F0-2C42C615CA2E}"/>
    <cellStyle name="Comma 5 6 3 3 5" xfId="24071" xr:uid="{F40038EC-62C9-4567-9D33-A99A6945ACD8}"/>
    <cellStyle name="Comma 5 6 3 3 6" xfId="14386" xr:uid="{EA7B07DD-DF0C-4465-9494-B6C3DB9B755F}"/>
    <cellStyle name="Comma 5 6 3 4" xfId="3026" xr:uid="{00000000-0005-0000-0000-000036030000}"/>
    <cellStyle name="Comma 5 6 3 4 2" xfId="7564" xr:uid="{4A9FAA90-4D9F-49E4-921E-D9641541CBC4}"/>
    <cellStyle name="Comma 5 6 3 4 2 2" xfId="10755" xr:uid="{4EA72DF2-8A92-4EFD-8DC0-0CFCDE8956D8}"/>
    <cellStyle name="Comma 5 6 3 4 2 2 2" xfId="21051" xr:uid="{F8BF0853-0EC6-4ED6-9963-6D9F930E6C8D}"/>
    <cellStyle name="Comma 5 6 3 4 2 3" xfId="13560" xr:uid="{6A6D3809-79C3-45D8-8AF5-AF49DE3DCA72}"/>
    <cellStyle name="Comma 5 6 3 4 2 3 2" xfId="23884" xr:uid="{A1EAC812-2787-4FF2-B09D-85F472AAEB88}"/>
    <cellStyle name="Comma 5 6 3 4 2 4" xfId="29252" xr:uid="{B5E970AE-60FC-4EED-8EA5-DE71F9ECD605}"/>
    <cellStyle name="Comma 5 6 3 4 2 5" xfId="27660" xr:uid="{9A4AB572-9022-45BD-AE57-157E2C9E6BEE}"/>
    <cellStyle name="Comma 5 6 3 4 2 6" xfId="18218" xr:uid="{E2345CC9-4820-400D-9192-D94ACBC3005E}"/>
    <cellStyle name="Comma 5 6 3 4 3" xfId="25409" xr:uid="{31A23BC7-8366-446A-A86E-A6F893BD86FE}"/>
    <cellStyle name="Comma 5 6 3 5" xfId="3423" xr:uid="{00000000-0005-0000-0000-000037030000}"/>
    <cellStyle name="Comma 5 6 3 5 2" xfId="10356" xr:uid="{5AE4553A-469B-4D55-8133-F5588FD143CC}"/>
    <cellStyle name="Comma 5 6 3 5 2 2" xfId="29971" xr:uid="{BBDEA7F8-E623-4963-BC59-C4EA6ACA9DC4}"/>
    <cellStyle name="Comma 5 6 3 5 2 3" xfId="28072" xr:uid="{C0B48198-1F4F-4FAC-B55C-D8DF17007CAE}"/>
    <cellStyle name="Comma 5 6 3 5 2 4" xfId="20538" xr:uid="{3B83FA88-4DAB-42FA-875B-D1CF3E22D80D}"/>
    <cellStyle name="Comma 5 6 3 5 3" xfId="13047" xr:uid="{2C8E2912-64ED-4485-A0DA-EFA2C03500B8}"/>
    <cellStyle name="Comma 5 6 3 5 3 2" xfId="23371" xr:uid="{433DAEBC-59C9-4E69-BD3F-14F266DF4EBA}"/>
    <cellStyle name="Comma 5 6 3 5 4" xfId="26707" xr:uid="{C4F2089A-19DB-4EC3-A68F-7B4F4EA2D0DF}"/>
    <cellStyle name="Comma 5 6 3 5 5" xfId="17705" xr:uid="{2353F58A-F957-453F-9583-137F8F3C738F}"/>
    <cellStyle name="Comma 5 6 3 6" xfId="4803" xr:uid="{00000000-0005-0000-0000-000038030000}"/>
    <cellStyle name="Comma 5 6 3 6 2" xfId="29653" xr:uid="{E1F5DFCE-7AAA-483D-8BA6-7AFDC1C19F9F}"/>
    <cellStyle name="Comma 5 6 3 6 3" xfId="27036" xr:uid="{8B31A9A5-5F0D-4A41-BF3C-EC65E7ED57D1}"/>
    <cellStyle name="Comma 5 6 3 6 4" xfId="15428" xr:uid="{13F2C3FB-2E14-45E5-A42F-C4B20D15D310}"/>
    <cellStyle name="Comma 5 6 3 7" xfId="1938" xr:uid="{00000000-0005-0000-0000-000010020000}"/>
    <cellStyle name="Comma 5 6 3 7 2" xfId="27295" xr:uid="{1F87E2F5-552A-4F9E-B4A2-D84C9403C16B}"/>
    <cellStyle name="Comma 5 6 3 7 3" xfId="28395" xr:uid="{D881ECC6-A8B5-4FEE-95FF-B51483AA2D71}"/>
    <cellStyle name="Comma 5 6 3 7 4" xfId="18261" xr:uid="{5B18DE13-89A0-42C7-BFF8-8F9073A61157}"/>
    <cellStyle name="Comma 5 6 3 8" xfId="10793" xr:uid="{C30F1D9F-48F8-4929-B754-A28E27CC6D75}"/>
    <cellStyle name="Comma 5 6 3 8 2" xfId="21094" xr:uid="{CAA631FD-8A13-42F4-8E8D-EC596494AA5C}"/>
    <cellStyle name="Comma 5 6 3 9" xfId="25500" xr:uid="{2A0EE259-4C1E-48E7-831C-37102D17BA2B}"/>
    <cellStyle name="Comma 5 6 4" xfId="539" xr:uid="{00000000-0005-0000-0000-00001A020000}"/>
    <cellStyle name="Comma 5 6 4 10" xfId="14828" xr:uid="{1D639BE4-2786-4462-9476-378FFCD25E65}"/>
    <cellStyle name="Comma 5 6 4 2" xfId="540" xr:uid="{00000000-0005-0000-0000-00001B020000}"/>
    <cellStyle name="Comma 5 6 4 2 2" xfId="2741" xr:uid="{00000000-0005-0000-0000-00003B030000}"/>
    <cellStyle name="Comma 5 6 4 2 3" xfId="3907" xr:uid="{00000000-0005-0000-0000-00003C030000}"/>
    <cellStyle name="Comma 5 6 4 2 3 2" xfId="6616" xr:uid="{CAFA4F0F-20D7-4C87-9DD2-5726505CAFB9}"/>
    <cellStyle name="Comma 5 6 4 2 4" xfId="5799" xr:uid="{00000000-0005-0000-0000-00003D030000}"/>
    <cellStyle name="Comma 5 6 4 2 4 2" xfId="6446" xr:uid="{BAA3A041-FCD5-4ACA-A470-82E6E26E47B3}"/>
    <cellStyle name="Comma 5 6 4 2 5" xfId="2964" xr:uid="{00000000-0005-0000-0000-00003A030000}"/>
    <cellStyle name="Comma 5 6 4 2 6" xfId="2053" xr:uid="{00000000-0005-0000-0000-000014020000}"/>
    <cellStyle name="Comma 5 6 4 3" xfId="541" xr:uid="{00000000-0005-0000-0000-00001C020000}"/>
    <cellStyle name="Comma 5 6 4 4" xfId="2967" xr:uid="{00000000-0005-0000-0000-00003F030000}"/>
    <cellStyle name="Comma 5 6 4 5" xfId="3477" xr:uid="{00000000-0005-0000-0000-000040030000}"/>
    <cellStyle name="Comma 5 6 4 5 2" xfId="10574" xr:uid="{DD0794AE-E086-4344-8E99-B66E4342469C}"/>
    <cellStyle name="Comma 5 6 4 5 2 2" xfId="20817" xr:uid="{0A355ED2-9891-4336-AF90-F953BBA81F85}"/>
    <cellStyle name="Comma 5 6 4 5 3" xfId="13326" xr:uid="{AD6A7A90-96DA-4AEC-9900-05A8E1816C35}"/>
    <cellStyle name="Comma 5 6 4 5 3 2" xfId="23650" xr:uid="{581B2DB2-AB74-44CE-8D8A-CDF2A9099462}"/>
    <cellStyle name="Comma 5 6 4 5 4" xfId="17984" xr:uid="{A720A6B4-1924-47D3-9380-8D12E6705155}"/>
    <cellStyle name="Comma 5 6 4 6" xfId="4555" xr:uid="{00000000-0005-0000-0000-000041030000}"/>
    <cellStyle name="Comma 5 6 4 6 2" xfId="15429" xr:uid="{6156043C-ABD4-4707-A2EE-9AD9370ECD74}"/>
    <cellStyle name="Comma 5 6 4 7" xfId="8315" xr:uid="{1CDBD024-F95F-40F4-91B1-09C5B514BC35}"/>
    <cellStyle name="Comma 5 6 4 7 2" xfId="18262" xr:uid="{2F50FF55-2658-4F03-ADF7-7359E7B06360}"/>
    <cellStyle name="Comma 5 6 4 8" xfId="10794" xr:uid="{6859FA07-4ADD-4126-897F-EC5C34C10A31}"/>
    <cellStyle name="Comma 5 6 4 8 2" xfId="21095" xr:uid="{841DD223-6F86-456E-99F1-681D5AD6A02E}"/>
    <cellStyle name="Comma 5 6 4 9" xfId="25726" xr:uid="{6F79B574-336C-4280-8BDA-DA53340FB057}"/>
    <cellStyle name="Comma 5 6 5" xfId="542" xr:uid="{00000000-0005-0000-0000-00001D020000}"/>
    <cellStyle name="Comma 5 6 5 2" xfId="2913" xr:uid="{00000000-0005-0000-0000-000043030000}"/>
    <cellStyle name="Comma 5 6 5 2 2" xfId="9455" xr:uid="{B45CA2AB-8E12-413A-8884-FBE093415698}"/>
    <cellStyle name="Comma 5 6 5 2 2 2" xfId="29232" xr:uid="{59594441-5EC3-4B53-9A1E-B45EE5DED307}"/>
    <cellStyle name="Comma 5 6 5 2 2 3" xfId="28846" xr:uid="{53671D67-7211-4456-A613-5FF10ABDC6C8}"/>
    <cellStyle name="Comma 5 6 5 2 2 4" xfId="19631" xr:uid="{DE41A276-06A8-4A56-A8C8-A67EFD74F7F6}"/>
    <cellStyle name="Comma 5 6 5 2 3" xfId="12140" xr:uid="{AE5D9E42-F543-4CBB-BE22-BDE99395D4DD}"/>
    <cellStyle name="Comma 5 6 5 2 3 2" xfId="22464" xr:uid="{B60ED543-B27A-498A-BBC2-31046A9B4DBE}"/>
    <cellStyle name="Comma 5 6 5 2 4" xfId="25959" xr:uid="{D3408546-298E-4FFD-B733-E53C7F9E254D}"/>
    <cellStyle name="Comma 5 6 5 2 5" xfId="16798" xr:uid="{EFB67EE4-22F3-4468-A8CA-A41E2BD396A2}"/>
    <cellStyle name="Comma 5 6 5 2 6" xfId="7047" xr:uid="{B66ED482-FFDF-47DA-8076-AF0ECF17FBE0}"/>
    <cellStyle name="Comma 5 6 5 3" xfId="3778" xr:uid="{00000000-0005-0000-0000-000044030000}"/>
    <cellStyle name="Comma 5 6 5 3 2" xfId="6470" xr:uid="{91D0B9B6-5B92-4FF0-A01F-4CB56E168108}"/>
    <cellStyle name="Comma 5 6 5 4" xfId="5620" xr:uid="{00000000-0005-0000-0000-000045030000}"/>
    <cellStyle name="Comma 5 6 5 4 2" xfId="6684" xr:uid="{BFF2438C-353D-49D1-94D6-7814A4F63644}"/>
    <cellStyle name="Comma 5 6 5 5" xfId="2846" xr:uid="{00000000-0005-0000-0000-000042030000}"/>
    <cellStyle name="Comma 5 6 5 5 2" xfId="23936" xr:uid="{A223E0CA-544E-4FC9-8F96-EC989A70B637}"/>
    <cellStyle name="Comma 5 6 5 6" xfId="2003" xr:uid="{00000000-0005-0000-0000-000015020000}"/>
    <cellStyle name="Comma 5 6 6" xfId="543" xr:uid="{00000000-0005-0000-0000-00001E020000}"/>
    <cellStyle name="Comma 5 6 6 2" xfId="3017" xr:uid="{00000000-0005-0000-0000-000047030000}"/>
    <cellStyle name="Comma 5 6 6 2 2" xfId="9098" xr:uid="{8BACECE2-DC04-425A-B646-F7D811E42789}"/>
    <cellStyle name="Comma 5 6 6 2 2 2" xfId="19271" xr:uid="{DD1F71BA-827F-48F8-9DDF-9F74D449CD03}"/>
    <cellStyle name="Comma 5 6 6 2 3" xfId="11780" xr:uid="{CFBC396C-F821-4817-8A2D-44AAF61CDD4F}"/>
    <cellStyle name="Comma 5 6 6 2 3 2" xfId="22104" xr:uid="{120A7208-F26B-4C84-A043-E15836F324CE}"/>
    <cellStyle name="Comma 5 6 6 2 4" xfId="28683" xr:uid="{FF9C779F-3C42-48DD-9DDF-1B50046DB83E}"/>
    <cellStyle name="Comma 5 6 6 2 5" xfId="28352" xr:uid="{3FE11462-EFBA-47D3-97CF-79D637AF854F}"/>
    <cellStyle name="Comma 5 6 6 2 6" xfId="16438" xr:uid="{77088B22-0B1B-4D24-A9C5-01B1CE40BD45}"/>
    <cellStyle name="Comma 5 6 6 2 7" xfId="6988" xr:uid="{B662A996-2350-496F-9C85-F840E3AAB40A}"/>
    <cellStyle name="Comma 5 6 6 3" xfId="3219" xr:uid="{00000000-0005-0000-0000-000048030000}"/>
    <cellStyle name="Comma 5 6 6 3 2" xfId="7157" xr:uid="{E7E6C114-B886-421F-9D2A-3D568F0BAB88}"/>
    <cellStyle name="Comma 5 6 6 4" xfId="5149" xr:uid="{00000000-0005-0000-0000-000049030000}"/>
    <cellStyle name="Comma 5 6 6 4 2" xfId="8029" xr:uid="{677BE9D9-2C8B-40E7-8293-096C5E8AA94B}"/>
    <cellStyle name="Comma 5 6 6 5" xfId="24924" xr:uid="{C706E3F6-C411-4073-B973-323130630053}"/>
    <cellStyle name="Comma 5 6 6 6" xfId="14207" xr:uid="{CCF63B45-664C-42C1-8E50-B8609DF779D7}"/>
    <cellStyle name="Comma 5 6 7" xfId="3014" xr:uid="{00000000-0005-0000-0000-00004A030000}"/>
    <cellStyle name="Comma 5 6 7 2" xfId="6939" xr:uid="{B2A06543-0B39-457A-B85A-F850293FCAC9}"/>
    <cellStyle name="Comma 5 6 7 2 2" xfId="8879" xr:uid="{4D3BF3F8-60F2-4FD0-B37F-4DEB1D33C85B}"/>
    <cellStyle name="Comma 5 6 7 2 2 2" xfId="19029" xr:uid="{197805D7-31A3-40C5-B34E-58C7FCE85638}"/>
    <cellStyle name="Comma 5 6 7 2 3" xfId="11538" xr:uid="{59F2466B-2662-4A2F-94B2-3536AB580953}"/>
    <cellStyle name="Comma 5 6 7 2 3 2" xfId="21862" xr:uid="{7838D030-05D9-42BB-8AF9-FC32C2AC30CE}"/>
    <cellStyle name="Comma 5 6 7 2 4" xfId="29460" xr:uid="{146AFF75-9894-4181-A105-3D00AB26D50B}"/>
    <cellStyle name="Comma 5 6 7 2 5" xfId="26928" xr:uid="{9CC3C917-0303-43E6-AD0A-166999F7C42B}"/>
    <cellStyle name="Comma 5 6 7 2 6" xfId="16196" xr:uid="{40FB8535-5209-4CDC-A623-6F41A738FBFC}"/>
    <cellStyle name="Comma 5 6 7 3" xfId="7236" xr:uid="{3DEAAE8D-2C9B-4CC2-AB8D-F2F4EACC3DEA}"/>
    <cellStyle name="Comma 5 6 7 4" xfId="24879" xr:uid="{3940EEC0-9C98-49C0-8DDB-2160FACD0F17}"/>
    <cellStyle name="Comma 5 6 8" xfId="3532" xr:uid="{00000000-0005-0000-0000-00004B030000}"/>
    <cellStyle name="Comma 5 6 8 2" xfId="10158" xr:uid="{46EF3E8F-4E10-4F59-A18D-2F086C2AB1DB}"/>
    <cellStyle name="Comma 5 6 8 2 2" xfId="20338" xr:uid="{C0BD9982-291C-44D4-B0A8-92878A30E1FC}"/>
    <cellStyle name="Comma 5 6 8 3" xfId="12847" xr:uid="{89E36A33-EFE6-480B-ACD8-91C17B266E9C}"/>
    <cellStyle name="Comma 5 6 8 3 2" xfId="23171" xr:uid="{5277F7BD-03DF-47CA-B28F-6FF9B249EC05}"/>
    <cellStyle name="Comma 5 6 8 4" xfId="27507" xr:uid="{2D14FEFC-1C73-4049-9B6F-12C80D460E80}"/>
    <cellStyle name="Comma 5 6 8 5" xfId="28276" xr:uid="{5CEF8E57-37DC-4530-BC53-57CD70A57FF6}"/>
    <cellStyle name="Comma 5 6 8 6" xfId="17505" xr:uid="{775D9EA4-FB09-4E9E-88F2-D3F8A37F2810}"/>
    <cellStyle name="Comma 5 6 9" xfId="4389" xr:uid="{00000000-0005-0000-0000-00004C030000}"/>
    <cellStyle name="Comma 5 6 9 2" xfId="29462" xr:uid="{EE4C4C84-9E39-4310-8406-BEE3C8C940DF}"/>
    <cellStyle name="Comma 5 6 9 3" xfId="27508" xr:uid="{A5854D22-D05C-40DD-B518-3E933917ABA6}"/>
    <cellStyle name="Comma 5 6 9 4" xfId="15425" xr:uid="{9FDBDB3A-A283-4206-BD40-E51CFF6EF204}"/>
    <cellStyle name="Comma 5 7" xfId="544" xr:uid="{00000000-0005-0000-0000-00001F020000}"/>
    <cellStyle name="Comma 5 7 10" xfId="1899" xr:uid="{00000000-0005-0000-0000-000017020000}"/>
    <cellStyle name="Comma 5 7 10 2" xfId="18263" xr:uid="{383242D6-8AB6-4460-B87B-58A5F8634347}"/>
    <cellStyle name="Comma 5 7 11" xfId="10795" xr:uid="{EE19D6E3-68A3-4DE4-B0E2-20A135973C6A}"/>
    <cellStyle name="Comma 5 7 11 2" xfId="21096" xr:uid="{831B17DF-75B3-429E-96A4-3CBAEC5FB7FB}"/>
    <cellStyle name="Comma 5 7 12" xfId="25254" xr:uid="{2819868D-A2ED-470C-8CFD-F37E3C9C2004}"/>
    <cellStyle name="Comma 5 7 13" xfId="13828" xr:uid="{DDC7A2C6-7435-4776-9D27-B679F09BF127}"/>
    <cellStyle name="Comma 5 7 2" xfId="545" xr:uid="{00000000-0005-0000-0000-000020020000}"/>
    <cellStyle name="Comma 5 7 2 10" xfId="25712" xr:uid="{F4BB2EBF-5CDF-4C75-A4D0-99D7586C5308}"/>
    <cellStyle name="Comma 5 7 2 11" xfId="13986" xr:uid="{EB3E3813-6F6A-4E5D-80A8-DE2D045882A7}"/>
    <cellStyle name="Comma 5 7 2 2" xfId="546" xr:uid="{00000000-0005-0000-0000-000021020000}"/>
    <cellStyle name="Comma 5 7 2 2 2" xfId="547" xr:uid="{00000000-0005-0000-0000-000022020000}"/>
    <cellStyle name="Comma 5 7 2 2 2 2" xfId="3072" xr:uid="{00000000-0005-0000-0000-000051030000}"/>
    <cellStyle name="Comma 5 7 2 2 2 3" xfId="3908" xr:uid="{00000000-0005-0000-0000-000052030000}"/>
    <cellStyle name="Comma 5 7 2 2 2 3 2" xfId="6648" xr:uid="{0BC8B3B2-D55C-423B-A451-F4BBAE0EB87C}"/>
    <cellStyle name="Comma 5 7 2 2 2 4" xfId="5800" xr:uid="{00000000-0005-0000-0000-000053030000}"/>
    <cellStyle name="Comma 5 7 2 2 2 4 2" xfId="6491" xr:uid="{E26EDA71-64D4-4272-8BB6-D039FCE1F07F}"/>
    <cellStyle name="Comma 5 7 2 2 2 5" xfId="2782" xr:uid="{00000000-0005-0000-0000-000050030000}"/>
    <cellStyle name="Comma 5 7 2 2 2 6" xfId="2140" xr:uid="{00000000-0005-0000-0000-00001A020000}"/>
    <cellStyle name="Comma 5 7 2 2 3" xfId="548" xr:uid="{00000000-0005-0000-0000-000023020000}"/>
    <cellStyle name="Comma 5 7 2 2 3 2" xfId="27649" xr:uid="{3CBE9050-15A0-4376-9DE8-07DB3B033962}"/>
    <cellStyle name="Comma 5 7 2 2 3 3" xfId="27990" xr:uid="{75621F87-E9A5-456E-A4FE-29615BB18191}"/>
    <cellStyle name="Comma 5 7 2 2 4" xfId="2915" xr:uid="{00000000-0005-0000-0000-000055030000}"/>
    <cellStyle name="Comma 5 7 2 2 5" xfId="2772" xr:uid="{00000000-0005-0000-0000-000056030000}"/>
    <cellStyle name="Comma 5 7 2 2 5 2" xfId="27552" xr:uid="{E93B6099-AD59-417E-9FA1-BB9BC2033DBE}"/>
    <cellStyle name="Comma 5 7 2 2 5 3" xfId="27353" xr:uid="{375F51C4-FA82-4368-9216-590C469CFEEE}"/>
    <cellStyle name="Comma 5 7 2 2 5 4" xfId="15432" xr:uid="{787BA82E-DBBD-42BC-BD4F-CD6DCB28C927}"/>
    <cellStyle name="Comma 5 7 2 2 6" xfId="4980" xr:uid="{00000000-0005-0000-0000-000057030000}"/>
    <cellStyle name="Comma 5 7 2 2 6 2" xfId="18265" xr:uid="{679D7C34-BB5E-4B40-9AA9-F94D53424AE9}"/>
    <cellStyle name="Comma 5 7 2 2 7" xfId="1940" xr:uid="{00000000-0005-0000-0000-000019020000}"/>
    <cellStyle name="Comma 5 7 2 2 7 2" xfId="21098" xr:uid="{EBE94B2B-67F3-47D4-8EB6-BFE7BCC011C8}"/>
    <cellStyle name="Comma 5 7 2 2 8" xfId="25613" xr:uid="{11773E5B-CFAC-4A4F-BDAE-722637E1EA34}"/>
    <cellStyle name="Comma 5 7 2 2 9" xfId="14829" xr:uid="{B490ABC6-A277-4D8F-AA1E-EEC42401753A}"/>
    <cellStyle name="Comma 5 7 2 3" xfId="549" xr:uid="{00000000-0005-0000-0000-000024020000}"/>
    <cellStyle name="Comma 5 7 2 3 2" xfId="2854" xr:uid="{00000000-0005-0000-0000-000059030000}"/>
    <cellStyle name="Comma 5 7 2 3 2 2" xfId="9266" xr:uid="{EB065773-4B7D-4FDF-9D95-D48FAA36B319}"/>
    <cellStyle name="Comma 5 7 2 3 2 2 2" xfId="19439" xr:uid="{D385252C-4276-4B60-80EF-20B5AFCA3021}"/>
    <cellStyle name="Comma 5 7 2 3 2 3" xfId="11948" xr:uid="{AF003CF3-8AB1-49C8-B79C-09F79F2C781E}"/>
    <cellStyle name="Comma 5 7 2 3 2 3 2" xfId="22272" xr:uid="{34C67417-97CE-4375-A688-A6F4EF24A974}"/>
    <cellStyle name="Comma 5 7 2 3 2 4" xfId="16606" xr:uid="{AA3834BF-BCC9-4F81-927E-E0BF384CB812}"/>
    <cellStyle name="Comma 5 7 2 3 2 5" xfId="7010" xr:uid="{6F14156C-8511-4AFD-A1E4-2E8DBBDBEE51}"/>
    <cellStyle name="Comma 5 7 2 3 3" xfId="3607" xr:uid="{00000000-0005-0000-0000-00005A030000}"/>
    <cellStyle name="Comma 5 7 2 3 3 2" xfId="6547" xr:uid="{B5128521-D863-4A15-A785-20B4FAF410E8}"/>
    <cellStyle name="Comma 5 7 2 3 4" xfId="5335" xr:uid="{00000000-0005-0000-0000-00005B030000}"/>
    <cellStyle name="Comma 5 7 2 3 4 2" xfId="6671" xr:uid="{B07EC815-9871-45AD-8E6B-6AD61DBEF8C2}"/>
    <cellStyle name="Comma 5 7 2 3 5" xfId="2991" xr:uid="{00000000-0005-0000-0000-000058030000}"/>
    <cellStyle name="Comma 5 7 2 3 5 2" xfId="26272" xr:uid="{E65D46A4-DD6A-4E1A-9750-C8A9BD0E8F85}"/>
    <cellStyle name="Comma 5 7 2 3 6" xfId="2084" xr:uid="{00000000-0005-0000-0000-00001C020000}"/>
    <cellStyle name="Comma 5 7 2 4" xfId="550" xr:uid="{00000000-0005-0000-0000-000025020000}"/>
    <cellStyle name="Comma 5 7 2 4 2" xfId="7590" xr:uid="{5BC1D942-B19C-458A-9F35-29BE1319BEF7}"/>
    <cellStyle name="Comma 5 7 2 4 2 2" xfId="10764" xr:uid="{45F33BE5-5EB9-4E51-948D-AA6D03C15A25}"/>
    <cellStyle name="Comma 5 7 2 4 2 2 2" xfId="21060" xr:uid="{8E344290-EC50-4BA8-84EB-80DCA004B066}"/>
    <cellStyle name="Comma 5 7 2 4 2 3" xfId="13569" xr:uid="{DB939B14-6BEA-4636-B9E3-257A0C92BA65}"/>
    <cellStyle name="Comma 5 7 2 4 2 3 2" xfId="23893" xr:uid="{2D72FA27-F6C0-4CE5-8750-36B18EB539D4}"/>
    <cellStyle name="Comma 5 7 2 4 2 4" xfId="27509" xr:uid="{E362C6C6-3268-4A71-B1F6-C2EBAFFA0071}"/>
    <cellStyle name="Comma 5 7 2 4 2 5" xfId="29315" xr:uid="{27BD17F6-2B6C-4E7C-BEAA-D5918B821920}"/>
    <cellStyle name="Comma 5 7 2 4 2 6" xfId="18227" xr:uid="{65108544-1A60-475C-A8D9-D6FF5F31F37C}"/>
    <cellStyle name="Comma 5 7 2 4 3" xfId="24721" xr:uid="{73608CD7-F1F5-4E3B-BC3F-ED9DD91F92B5}"/>
    <cellStyle name="Comma 5 7 2 5" xfId="2813" xr:uid="{00000000-0005-0000-0000-00005D030000}"/>
    <cellStyle name="Comma 5 7 2 5 2" xfId="26677" xr:uid="{B59F7D7F-2F8C-43C4-9176-0DF5C345E866}"/>
    <cellStyle name="Comma 5 7 2 5 3" xfId="26812" xr:uid="{DF55DEE3-46AF-48E2-9C44-A72088165812}"/>
    <cellStyle name="Comma 5 7 2 6" xfId="3440" xr:uid="{00000000-0005-0000-0000-00005E030000}"/>
    <cellStyle name="Comma 5 7 2 6 2" xfId="10357" xr:uid="{874EDFBD-B81D-49DB-BC2A-5D78E7116E59}"/>
    <cellStyle name="Comma 5 7 2 6 2 2" xfId="20539" xr:uid="{8C2F2A3A-0044-4C5D-B341-F5372A9E8FD4}"/>
    <cellStyle name="Comma 5 7 2 6 3" xfId="13048" xr:uid="{F47903EE-7AE7-4B7D-9C81-86CDFCE46773}"/>
    <cellStyle name="Comma 5 7 2 6 3 2" xfId="23372" xr:uid="{A18B32ED-0990-47BC-AC2E-5F5D53B75B07}"/>
    <cellStyle name="Comma 5 7 2 6 4" xfId="28441" xr:uid="{CE012BC7-3C19-4F0E-A4EA-5A03D5475052}"/>
    <cellStyle name="Comma 5 7 2 6 5" xfId="27763" xr:uid="{3AE23A20-5DC4-4838-A687-24BE3AB7D380}"/>
    <cellStyle name="Comma 5 7 2 6 6" xfId="17706" xr:uid="{14A7E880-6969-4E0E-BE0B-830749DB9809}"/>
    <cellStyle name="Comma 5 7 2 7" xfId="4714" xr:uid="{00000000-0005-0000-0000-00005F030000}"/>
    <cellStyle name="Comma 5 7 2 7 2" xfId="29418" xr:uid="{8C6EB538-7FC4-41E3-A19B-289664675461}"/>
    <cellStyle name="Comma 5 7 2 7 3" xfId="27491" xr:uid="{FE2101C7-15BC-45C2-8631-9DB28E4E0FEC}"/>
    <cellStyle name="Comma 5 7 2 7 4" xfId="15431" xr:uid="{ADD7CA27-0F2A-4216-99ED-7C8DADD5BAEF}"/>
    <cellStyle name="Comma 5 7 2 8" xfId="1939" xr:uid="{00000000-0005-0000-0000-000018020000}"/>
    <cellStyle name="Comma 5 7 2 8 2" xfId="18264" xr:uid="{6375BDEB-5544-4454-86D8-9F771EEAA58C}"/>
    <cellStyle name="Comma 5 7 2 9" xfId="10796" xr:uid="{2E75A0AB-475D-41E9-AD1F-8C8B08E90379}"/>
    <cellStyle name="Comma 5 7 2 9 2" xfId="21097" xr:uid="{DB93AACA-7851-4E06-BDA3-EBDCFB104059}"/>
    <cellStyle name="Comma 5 7 3" xfId="551" xr:uid="{00000000-0005-0000-0000-000026020000}"/>
    <cellStyle name="Comma 5 7 3 10" xfId="14830" xr:uid="{42449AA0-4EDB-4976-BE06-873437CCE3D3}"/>
    <cellStyle name="Comma 5 7 3 2" xfId="552" xr:uid="{00000000-0005-0000-0000-000027020000}"/>
    <cellStyle name="Comma 5 7 3 2 2" xfId="2899" xr:uid="{00000000-0005-0000-0000-000062030000}"/>
    <cellStyle name="Comma 5 7 3 2 3" xfId="3909" xr:uid="{00000000-0005-0000-0000-000063030000}"/>
    <cellStyle name="Comma 5 7 3 2 3 2" xfId="6576" xr:uid="{E7D6A817-03E2-4D23-BAD7-48AF22C5534F}"/>
    <cellStyle name="Comma 5 7 3 2 4" xfId="5801" xr:uid="{00000000-0005-0000-0000-000064030000}"/>
    <cellStyle name="Comma 5 7 3 2 4 2" xfId="6688" xr:uid="{EA5125F7-55A0-412C-A7E8-62608AB07229}"/>
    <cellStyle name="Comma 5 7 3 2 5" xfId="3074" xr:uid="{00000000-0005-0000-0000-000061030000}"/>
    <cellStyle name="Comma 5 7 3 2 6" xfId="2102" xr:uid="{00000000-0005-0000-0000-00001F020000}"/>
    <cellStyle name="Comma 5 7 3 3" xfId="553" xr:uid="{00000000-0005-0000-0000-000028020000}"/>
    <cellStyle name="Comma 5 7 3 4" xfId="2972" xr:uid="{00000000-0005-0000-0000-000066030000}"/>
    <cellStyle name="Comma 5 7 3 4 2" xfId="28481" xr:uid="{6B8890AD-5575-4524-B847-BED3AF781B7A}"/>
    <cellStyle name="Comma 5 7 3 4 3" xfId="28803" xr:uid="{A73965B2-4A2C-4E71-92B0-5CD346F9F3A8}"/>
    <cellStyle name="Comma 5 7 3 5" xfId="3422" xr:uid="{00000000-0005-0000-0000-000067030000}"/>
    <cellStyle name="Comma 5 7 3 5 2" xfId="10575" xr:uid="{160EA9DB-E349-41A4-9070-44FF7B03891D}"/>
    <cellStyle name="Comma 5 7 3 5 2 2" xfId="20818" xr:uid="{849DD096-B3F1-401D-93B7-94F42E8F50B9}"/>
    <cellStyle name="Comma 5 7 3 5 3" xfId="13327" xr:uid="{EB93B39F-6903-4983-9700-BC50BB234595}"/>
    <cellStyle name="Comma 5 7 3 5 3 2" xfId="23651" xr:uid="{D3B8DBD7-D5F2-40E8-8ED8-3EAF8F9DAAC5}"/>
    <cellStyle name="Comma 5 7 3 5 4" xfId="29106" xr:uid="{79CCF1B0-7D8D-421F-AF88-3D5FABC22CE6}"/>
    <cellStyle name="Comma 5 7 3 5 5" xfId="27123" xr:uid="{72C9F238-71FA-4D47-AA1D-2A9538F41BC2}"/>
    <cellStyle name="Comma 5 7 3 5 6" xfId="17985" xr:uid="{AD9F79B0-B3B1-432C-8FBD-E8050A784AAD}"/>
    <cellStyle name="Comma 5 7 3 6" xfId="4804" xr:uid="{00000000-0005-0000-0000-000068030000}"/>
    <cellStyle name="Comma 5 7 3 6 2" xfId="27375" xr:uid="{9C85EF79-82A0-4253-8717-348E38FF4E27}"/>
    <cellStyle name="Comma 5 7 3 6 3" xfId="28302" xr:uid="{E5646689-7C47-4802-9EB7-107746A546D5}"/>
    <cellStyle name="Comma 5 7 3 6 4" xfId="15433" xr:uid="{70B17686-E944-4050-A995-55F6AAFE442D}"/>
    <cellStyle name="Comma 5 7 3 7" xfId="1941" xr:uid="{00000000-0005-0000-0000-00001E020000}"/>
    <cellStyle name="Comma 5 7 3 7 2" xfId="18266" xr:uid="{FFDDB3FF-9D02-4082-8BDD-A1D3547E7B1A}"/>
    <cellStyle name="Comma 5 7 3 8" xfId="10797" xr:uid="{7BCD287F-4022-46E7-8F94-FF2166E177C7}"/>
    <cellStyle name="Comma 5 7 3 8 2" xfId="21099" xr:uid="{18CDA78B-CB3B-4D4F-9D9C-F8F28442CAD0}"/>
    <cellStyle name="Comma 5 7 3 9" xfId="24622" xr:uid="{80662AF3-3C28-49BE-874B-DEC423E2D942}"/>
    <cellStyle name="Comma 5 7 4" xfId="554" xr:uid="{00000000-0005-0000-0000-000029020000}"/>
    <cellStyle name="Comma 5 7 4 2" xfId="555" xr:uid="{00000000-0005-0000-0000-00002A020000}"/>
    <cellStyle name="Comma 5 7 4 2 2" xfId="2981" xr:uid="{00000000-0005-0000-0000-00006B030000}"/>
    <cellStyle name="Comma 5 7 4 2 3" xfId="3779" xr:uid="{00000000-0005-0000-0000-00006C030000}"/>
    <cellStyle name="Comma 5 7 4 2 3 2" xfId="6752" xr:uid="{301744F0-2742-4599-A534-225B110027D8}"/>
    <cellStyle name="Comma 5 7 4 2 4" xfId="5621" xr:uid="{00000000-0005-0000-0000-00006D030000}"/>
    <cellStyle name="Comma 5 7 4 2 4 2" xfId="6445" xr:uid="{3534E161-C96F-4381-8683-768BC88ED45E}"/>
    <cellStyle name="Comma 5 7 4 2 5" xfId="2805" xr:uid="{00000000-0005-0000-0000-00006A030000}"/>
    <cellStyle name="Comma 5 7 4 2 6" xfId="2054" xr:uid="{00000000-0005-0000-0000-000022020000}"/>
    <cellStyle name="Comma 5 7 4 3" xfId="556" xr:uid="{00000000-0005-0000-0000-00002B020000}"/>
    <cellStyle name="Comma 5 7 4 4" xfId="2892" xr:uid="{00000000-0005-0000-0000-00006F030000}"/>
    <cellStyle name="Comma 5 7 4 5" xfId="3476" xr:uid="{00000000-0005-0000-0000-000070030000}"/>
    <cellStyle name="Comma 5 7 4 5 2" xfId="15434" xr:uid="{9D15B567-E6C5-4782-B231-097440F0DCDE}"/>
    <cellStyle name="Comma 5 7 4 6" xfId="4556" xr:uid="{00000000-0005-0000-0000-000071030000}"/>
    <cellStyle name="Comma 5 7 4 6 2" xfId="18267" xr:uid="{DAC8DF24-AB4B-4548-9056-2F8484D76CD5}"/>
    <cellStyle name="Comma 5 7 4 7" xfId="10798" xr:uid="{EB0A098E-BE09-4CCF-9603-3B2F18DD67F0}"/>
    <cellStyle name="Comma 5 7 4 7 2" xfId="21100" xr:uid="{1E7928C1-3D30-4D50-B871-BCDB9BEE0A85}"/>
    <cellStyle name="Comma 5 7 4 8" xfId="26410" xr:uid="{B13C8F90-B08B-46F3-8CCD-99CF808DB87E}"/>
    <cellStyle name="Comma 5 7 4 9" xfId="14668" xr:uid="{66BE5316-5E4A-4D9C-897A-7289FF43F268}"/>
    <cellStyle name="Comma 5 7 5" xfId="557" xr:uid="{00000000-0005-0000-0000-00002C020000}"/>
    <cellStyle name="Comma 5 7 5 2" xfId="2969" xr:uid="{00000000-0005-0000-0000-000073030000}"/>
    <cellStyle name="Comma 5 7 5 2 2" xfId="9158" xr:uid="{F6D61440-9D41-44EC-9AC0-EC2A29151E5B}"/>
    <cellStyle name="Comma 5 7 5 2 2 2" xfId="19331" xr:uid="{A3F6EAE6-0B3E-4AEE-92E0-4E1A5089EB39}"/>
    <cellStyle name="Comma 5 7 5 2 3" xfId="11840" xr:uid="{5EDEB774-06D1-43AB-A3DF-2D9358892488}"/>
    <cellStyle name="Comma 5 7 5 2 3 2" xfId="22164" xr:uid="{8258E5F3-17E0-4B7A-8D14-148709CD378A}"/>
    <cellStyle name="Comma 5 7 5 2 4" xfId="16498" xr:uid="{76CC91DA-F2C2-44E9-A682-A4FEA1684CAF}"/>
    <cellStyle name="Comma 5 7 5 2 5" xfId="6993" xr:uid="{11D1FCEA-677F-4C7F-8717-82ABDFDFC9FE}"/>
    <cellStyle name="Comma 5 7 5 3" xfId="3291" xr:uid="{00000000-0005-0000-0000-000074030000}"/>
    <cellStyle name="Comma 5 7 5 3 2" xfId="6516" xr:uid="{E1DAF67D-EE40-4A3A-8083-FBA7FF4BA1DF}"/>
    <cellStyle name="Comma 5 7 5 4" xfId="5209" xr:uid="{00000000-0005-0000-0000-000075030000}"/>
    <cellStyle name="Comma 5 7 5 4 2" xfId="6722" xr:uid="{FD01C657-E0F4-4056-AEA1-3C684529994D}"/>
    <cellStyle name="Comma 5 7 5 5" xfId="2957" xr:uid="{00000000-0005-0000-0000-000072030000}"/>
    <cellStyle name="Comma 5 7 5 5 2" xfId="24257" xr:uid="{7B03AF60-5642-4867-B89A-B893AD256938}"/>
    <cellStyle name="Comma 5 7 5 6" xfId="2004" xr:uid="{00000000-0005-0000-0000-000023020000}"/>
    <cellStyle name="Comma 5 7 6" xfId="558" xr:uid="{00000000-0005-0000-0000-00002D020000}"/>
    <cellStyle name="Comma 5 7 6 2" xfId="6946" xr:uid="{89CCE1AF-125F-4D01-A906-0DEC851D0279}"/>
    <cellStyle name="Comma 5 7 6 2 2" xfId="8897" xr:uid="{438C7A76-1248-4604-91A8-10FD00478EA1}"/>
    <cellStyle name="Comma 5 7 6 2 2 2" xfId="19047" xr:uid="{CB883E1B-09DB-4D3C-A9BD-B38FA7CEFE05}"/>
    <cellStyle name="Comma 5 7 6 2 3" xfId="11556" xr:uid="{4E009F87-D3E2-4446-9F48-C02113ED4BA8}"/>
    <cellStyle name="Comma 5 7 6 2 3 2" xfId="21880" xr:uid="{12AA04C0-A75F-41EE-BCB7-CFC69BC4E3D3}"/>
    <cellStyle name="Comma 5 7 6 2 4" xfId="29526" xr:uid="{BC7A82D7-5FE0-4DE7-A7E0-E098C6907767}"/>
    <cellStyle name="Comma 5 7 6 2 5" xfId="29399" xr:uid="{A88C1BFA-E26D-454C-AC49-F731C1790500}"/>
    <cellStyle name="Comma 5 7 6 2 6" xfId="16214" xr:uid="{0EF3228F-F33A-4122-A25F-958A0ACBD001}"/>
    <cellStyle name="Comma 5 7 6 3" xfId="6846" xr:uid="{5C748C48-3CAA-4E32-A971-608A62361948}"/>
    <cellStyle name="Comma 5 7 6 4" xfId="24816" xr:uid="{82EF601B-3BA5-42F1-9740-E69A091FE249}"/>
    <cellStyle name="Comma 5 7 7" xfId="2994" xr:uid="{00000000-0005-0000-0000-000077030000}"/>
    <cellStyle name="Comma 5 7 7 2" xfId="28455" xr:uid="{B7369508-226A-415B-8B76-C4F80D34E7B5}"/>
    <cellStyle name="Comma 5 7 7 3" xfId="29373" xr:uid="{F181116B-00C6-41C5-BEDF-1B398F804DB1}"/>
    <cellStyle name="Comma 5 7 8" xfId="3531" xr:uid="{00000000-0005-0000-0000-000078030000}"/>
    <cellStyle name="Comma 5 7 8 2" xfId="10159" xr:uid="{FE8967AC-06E5-4A77-857E-40D1033DEE40}"/>
    <cellStyle name="Comma 5 7 8 2 2" xfId="20339" xr:uid="{E0F10162-8328-4321-8FE1-B931377FB399}"/>
    <cellStyle name="Comma 5 7 8 3" xfId="12848" xr:uid="{1DABC94E-2951-40F6-AD4C-FC4411B6623D}"/>
    <cellStyle name="Comma 5 7 8 3 2" xfId="23172" xr:uid="{6EA88F07-BB72-4F5D-B090-BB3016BBD989}"/>
    <cellStyle name="Comma 5 7 8 4" xfId="28961" xr:uid="{B350B8A5-8E7E-4A83-B51A-F7DADDE1D307}"/>
    <cellStyle name="Comma 5 7 8 5" xfId="28382" xr:uid="{494BAE35-A9B9-48E2-AAC0-B218B0D98D9E}"/>
    <cellStyle name="Comma 5 7 8 6" xfId="17506" xr:uid="{A5F4FDBA-BFD1-4A2E-9EEF-C04C854C1BF4}"/>
    <cellStyle name="Comma 5 7 9" xfId="4390" xr:uid="{00000000-0005-0000-0000-000079030000}"/>
    <cellStyle name="Comma 5 7 9 2" xfId="26944" xr:uid="{FDB686E3-C2E9-41C9-B878-2FF3DA3F7176}"/>
    <cellStyle name="Comma 5 7 9 3" xfId="28483" xr:uid="{52B83E59-F2C9-4614-9B4B-A2485141E2E1}"/>
    <cellStyle name="Comma 5 7 9 4" xfId="15430" xr:uid="{395B01F9-42E6-4E5F-BDD9-5B0D8C2A9E76}"/>
    <cellStyle name="Comma 5 8" xfId="559" xr:uid="{00000000-0005-0000-0000-00002E020000}"/>
    <cellStyle name="Comma 5 8 10" xfId="10799" xr:uid="{AA4C190B-A471-4CDB-B4AB-5AFF2ACC3A3E}"/>
    <cellStyle name="Comma 5 8 10 2" xfId="21101" xr:uid="{6D4C901C-06FF-49CE-BBAF-5BA65EE04AFC}"/>
    <cellStyle name="Comma 5 8 11" xfId="26250" xr:uid="{80403E93-6361-4968-894E-7CFF8AEF6D98}"/>
    <cellStyle name="Comma 5 8 12" xfId="13829" xr:uid="{F66B6332-A282-4487-BEFD-E33117EA79D1}"/>
    <cellStyle name="Comma 5 8 2" xfId="560" xr:uid="{00000000-0005-0000-0000-00002F020000}"/>
    <cellStyle name="Comma 5 8 2 10" xfId="13987" xr:uid="{C3A971D2-C95A-4CA7-AF58-00029B4CADF9}"/>
    <cellStyle name="Comma 5 8 2 2" xfId="561" xr:uid="{00000000-0005-0000-0000-000030020000}"/>
    <cellStyle name="Comma 5 8 2 2 2" xfId="2884" xr:uid="{00000000-0005-0000-0000-00007D030000}"/>
    <cellStyle name="Comma 5 8 2 2 2 2" xfId="9587" xr:uid="{F3354FA2-210E-4A6D-AB0E-849E4B46B96E}"/>
    <cellStyle name="Comma 5 8 2 2 2 2 2" xfId="19763" xr:uid="{D36B4E23-E28E-430E-8160-B60042E62BAB}"/>
    <cellStyle name="Comma 5 8 2 2 2 3" xfId="12272" xr:uid="{2A048699-1482-42F5-8B4F-8EC5F8B2546D}"/>
    <cellStyle name="Comma 5 8 2 2 2 3 2" xfId="22596" xr:uid="{4F5E2A73-7953-4D13-845E-E4302FCAC378}"/>
    <cellStyle name="Comma 5 8 2 2 2 4" xfId="28328" xr:uid="{0ABB1AB3-4F9E-492B-8C96-9960897A95AF}"/>
    <cellStyle name="Comma 5 8 2 2 2 5" xfId="27740" xr:uid="{3D360809-D5B3-493B-9A71-0B5137F5B8FE}"/>
    <cellStyle name="Comma 5 8 2 2 2 6" xfId="16930" xr:uid="{4C94C9EE-D58C-4A63-B96E-E0C6846C3927}"/>
    <cellStyle name="Comma 5 8 2 2 2 7" xfId="7096" xr:uid="{BF0DD8A2-AE91-4BB9-AACE-20AC5EAFDEAE}"/>
    <cellStyle name="Comma 5 8 2 2 3" xfId="3910" xr:uid="{00000000-0005-0000-0000-00007E030000}"/>
    <cellStyle name="Comma 5 8 2 2 3 2" xfId="6656" xr:uid="{BE7DCEEE-5DB8-4BDB-A204-ECD31E60AEAA}"/>
    <cellStyle name="Comma 5 8 2 2 4" xfId="5802" xr:uid="{00000000-0005-0000-0000-00007F030000}"/>
    <cellStyle name="Comma 5 8 2 2 4 2" xfId="6489" xr:uid="{6CA3A529-AF06-4C7C-85A6-C2D34DB00B65}"/>
    <cellStyle name="Comma 5 8 2 2 5" xfId="2806" xr:uid="{00000000-0005-0000-0000-00007C030000}"/>
    <cellStyle name="Comma 5 8 2 2 5 2" xfId="26075" xr:uid="{1AF9E47B-435C-4F64-9C28-5518344E1775}"/>
    <cellStyle name="Comma 5 8 2 2 6" xfId="2103" xr:uid="{00000000-0005-0000-0000-000027020000}"/>
    <cellStyle name="Comma 5 8 2 3" xfId="562" xr:uid="{00000000-0005-0000-0000-000031020000}"/>
    <cellStyle name="Comma 5 8 2 3 2" xfId="25242" xr:uid="{2DC004D7-9B1E-4135-98FC-7D60829A7EC2}"/>
    <cellStyle name="Comma 5 8 2 3 3" xfId="24255" xr:uid="{74431B0F-2105-4FCB-92F8-E253672B8A09}"/>
    <cellStyle name="Comma 5 8 2 4" xfId="2938" xr:uid="{00000000-0005-0000-0000-000081030000}"/>
    <cellStyle name="Comma 5 8 2 4 2" xfId="29487" xr:uid="{71592007-F274-4679-B834-AB293EA6A210}"/>
    <cellStyle name="Comma 5 8 2 4 3" xfId="27194" xr:uid="{A7410D23-2573-4824-B092-570BA497EBE6}"/>
    <cellStyle name="Comma 5 8 2 5" xfId="3421" xr:uid="{00000000-0005-0000-0000-000082030000}"/>
    <cellStyle name="Comma 5 8 2 5 2" xfId="10358" xr:uid="{3A6C7E71-C82B-45B2-8647-D77452E2EB56}"/>
    <cellStyle name="Comma 5 8 2 5 2 2" xfId="20540" xr:uid="{249587E9-7E2C-4861-A67D-EAD5EAC66369}"/>
    <cellStyle name="Comma 5 8 2 5 3" xfId="13049" xr:uid="{99DBDFF2-1A03-4B28-B2DE-3D458CC0D8CE}"/>
    <cellStyle name="Comma 5 8 2 5 3 2" xfId="23373" xr:uid="{CA915F1D-0D3D-481F-95AA-9F60C485F617}"/>
    <cellStyle name="Comma 5 8 2 5 4" xfId="29116" xr:uid="{D4F55729-3495-441B-8853-61973FB68F33}"/>
    <cellStyle name="Comma 5 8 2 5 5" xfId="29642" xr:uid="{E523F37D-099C-43DB-AA5A-60B8ED489CD2}"/>
    <cellStyle name="Comma 5 8 2 5 6" xfId="17707" xr:uid="{43DE0910-209C-480B-84D1-25AA97245FF1}"/>
    <cellStyle name="Comma 5 8 2 6" xfId="4805" xr:uid="{00000000-0005-0000-0000-000083030000}"/>
    <cellStyle name="Comma 5 8 2 6 2" xfId="28378" xr:uid="{87F7B84D-6E1D-4AEA-848B-F90C1FB92A4B}"/>
    <cellStyle name="Comma 5 8 2 6 3" xfId="27887" xr:uid="{C4C82B81-EF8A-4A76-A0A6-D5B243E5B090}"/>
    <cellStyle name="Comma 5 8 2 6 4" xfId="15436" xr:uid="{8A7323B1-8FCE-46F8-93F6-B79D0BACC01D}"/>
    <cellStyle name="Comma 5 8 2 7" xfId="1942" xr:uid="{00000000-0005-0000-0000-000026020000}"/>
    <cellStyle name="Comma 5 8 2 7 2" xfId="18269" xr:uid="{8A2CDCF2-95B4-4A05-8A11-EE05CDC48222}"/>
    <cellStyle name="Comma 5 8 2 8" xfId="10800" xr:uid="{F6671308-42AA-48BD-B2EC-23060C26FAC9}"/>
    <cellStyle name="Comma 5 8 2 8 2" xfId="21102" xr:uid="{84EDA75E-2391-44EB-A82C-430CF6E02E88}"/>
    <cellStyle name="Comma 5 8 2 9" xfId="24661" xr:uid="{01B0E3A0-C52A-4650-A7D7-76515860E461}"/>
    <cellStyle name="Comma 5 8 3" xfId="563" xr:uid="{00000000-0005-0000-0000-000032020000}"/>
    <cellStyle name="Comma 5 8 3 2" xfId="564" xr:uid="{00000000-0005-0000-0000-000033020000}"/>
    <cellStyle name="Comma 5 8 3 2 2" xfId="3027" xr:uid="{00000000-0005-0000-0000-000086030000}"/>
    <cellStyle name="Comma 5 8 3 2 3" xfId="3780" xr:uid="{00000000-0005-0000-0000-000087030000}"/>
    <cellStyle name="Comma 5 8 3 2 3 2" xfId="6728" xr:uid="{5E14FA9C-8843-459C-98CB-493A786E053A}"/>
    <cellStyle name="Comma 5 8 3 2 4" xfId="5622" xr:uid="{00000000-0005-0000-0000-000088030000}"/>
    <cellStyle name="Comma 5 8 3 2 4 2" xfId="6686" xr:uid="{AF1F8D81-3BAF-4990-9B81-EBFEABD5B904}"/>
    <cellStyle name="Comma 5 8 3 2 5" xfId="2773" xr:uid="{00000000-0005-0000-0000-000085030000}"/>
    <cellStyle name="Comma 5 8 3 2 6" xfId="2055" xr:uid="{00000000-0005-0000-0000-00002A020000}"/>
    <cellStyle name="Comma 5 8 3 3" xfId="565" xr:uid="{00000000-0005-0000-0000-000034020000}"/>
    <cellStyle name="Comma 5 8 3 4" xfId="2844" xr:uid="{00000000-0005-0000-0000-00008A030000}"/>
    <cellStyle name="Comma 5 8 3 4 2" xfId="29709" xr:uid="{2B2875FE-9432-45D5-AB68-A8008D7729F7}"/>
    <cellStyle name="Comma 5 8 3 4 3" xfId="27155" xr:uid="{27141673-32AB-4C2D-A338-F8B3EC11F02A}"/>
    <cellStyle name="Comma 5 8 3 5" xfId="3475" xr:uid="{00000000-0005-0000-0000-00008B030000}"/>
    <cellStyle name="Comma 5 8 3 5 2" xfId="27304" xr:uid="{41641CA3-3629-4C08-A997-9399701CC802}"/>
    <cellStyle name="Comma 5 8 3 5 3" xfId="27338" xr:uid="{DF8E044E-1F3B-485C-96DB-2148950E764A}"/>
    <cellStyle name="Comma 5 8 3 5 4" xfId="15437" xr:uid="{C415E2CC-0FFE-4041-B9BE-B9FEC8451313}"/>
    <cellStyle name="Comma 5 8 3 6" xfId="4557" xr:uid="{00000000-0005-0000-0000-00008C030000}"/>
    <cellStyle name="Comma 5 8 3 6 2" xfId="27409" xr:uid="{17F528CF-44EF-43B1-B063-709A5B79A700}"/>
    <cellStyle name="Comma 5 8 3 6 3" xfId="29144" xr:uid="{682CF15C-9A06-48BF-B74E-BF0471E9F38C}"/>
    <cellStyle name="Comma 5 8 3 6 4" xfId="18270" xr:uid="{DAEBEC52-6040-4838-8DCA-F62342A78123}"/>
    <cellStyle name="Comma 5 8 3 7" xfId="10801" xr:uid="{B0445B2A-3287-46A1-AF54-90AE94CDD8CF}"/>
    <cellStyle name="Comma 5 8 3 7 2" xfId="21103" xr:uid="{336B7BAF-407F-4249-B000-94AE82D33F58}"/>
    <cellStyle name="Comma 5 8 3 8" xfId="25776" xr:uid="{081646FD-164B-4BB9-B38B-42A92AAAE295}"/>
    <cellStyle name="Comma 5 8 3 9" xfId="14669" xr:uid="{283196F4-B595-49E9-8DA2-9EA5D5785687}"/>
    <cellStyle name="Comma 5 8 4" xfId="566" xr:uid="{00000000-0005-0000-0000-000035020000}"/>
    <cellStyle name="Comma 5 8 4 2" xfId="2993" xr:uid="{00000000-0005-0000-0000-00008E030000}"/>
    <cellStyle name="Comma 5 8 4 2 2" xfId="9267" xr:uid="{16140BCC-15BB-4B9F-9D06-93AD9C458497}"/>
    <cellStyle name="Comma 5 8 4 2 2 2" xfId="19440" xr:uid="{2A5951C7-0D86-4723-B05F-64D919140322}"/>
    <cellStyle name="Comma 5 8 4 2 3" xfId="11949" xr:uid="{862AABE2-9EF6-411B-A898-4555ACAA3A1C}"/>
    <cellStyle name="Comma 5 8 4 2 3 2" xfId="22273" xr:uid="{E1A8D754-3326-4D49-8319-E6904C0965F9}"/>
    <cellStyle name="Comma 5 8 4 2 4" xfId="27608" xr:uid="{436D5607-16E5-4437-A4C0-A13C91053ED1}"/>
    <cellStyle name="Comma 5 8 4 2 5" xfId="28624" xr:uid="{5B18AD3A-90DA-4602-AF50-AC5FDF0B6F37}"/>
    <cellStyle name="Comma 5 8 4 2 6" xfId="16607" xr:uid="{88867638-3490-46FF-8908-96187E282D6F}"/>
    <cellStyle name="Comma 5 8 4 2 7" xfId="7011" xr:uid="{82ABB033-347F-4E1D-AD63-BE0670961081}"/>
    <cellStyle name="Comma 5 8 4 3" xfId="3608" xr:uid="{00000000-0005-0000-0000-00008F030000}"/>
    <cellStyle name="Comma 5 8 4 3 2" xfId="6513" xr:uid="{1F47484F-CF96-492D-B893-790107E46E30}"/>
    <cellStyle name="Comma 5 8 4 4" xfId="5336" xr:uid="{00000000-0005-0000-0000-000090030000}"/>
    <cellStyle name="Comma 5 8 4 4 2" xfId="6610" xr:uid="{309EA99D-9DA9-47F5-AA8F-669FF6195F88}"/>
    <cellStyle name="Comma 5 8 4 5" xfId="2987" xr:uid="{00000000-0005-0000-0000-00008D030000}"/>
    <cellStyle name="Comma 5 8 4 5 2" xfId="25758" xr:uid="{BC1C61CE-9B61-4BCB-8EF9-9F8C6C0C1999}"/>
    <cellStyle name="Comma 5 8 4 6" xfId="2005" xr:uid="{00000000-0005-0000-0000-00002B020000}"/>
    <cellStyle name="Comma 5 8 5" xfId="567" xr:uid="{00000000-0005-0000-0000-000036020000}"/>
    <cellStyle name="Comma 5 8 5 2" xfId="6947" xr:uid="{7C733311-6692-4F20-9163-CC9198CAB7BF}"/>
    <cellStyle name="Comma 5 8 5 2 2" xfId="8898" xr:uid="{263B9B22-08B7-4FCD-A0E9-BFBDA89C1C66}"/>
    <cellStyle name="Comma 5 8 5 2 2 2" xfId="19048" xr:uid="{E7D7A964-824D-413B-B8D8-3A304BB56452}"/>
    <cellStyle name="Comma 5 8 5 2 3" xfId="11557" xr:uid="{2E928912-B6D3-4B77-86CF-CFD97A48AB0E}"/>
    <cellStyle name="Comma 5 8 5 2 3 2" xfId="21881" xr:uid="{D09ACA2B-A78D-4EC7-8B6B-C213B5CD7981}"/>
    <cellStyle name="Comma 5 8 5 2 4" xfId="16215" xr:uid="{7DDDD9F7-D723-4732-A6E4-1F2578DEA433}"/>
    <cellStyle name="Comma 5 8 5 3" xfId="6861" xr:uid="{AAA48247-5D40-41A9-9B4C-4C5D702A9149}"/>
    <cellStyle name="Comma 5 8 5 4" xfId="26033" xr:uid="{85F8BDD0-D3A6-41D1-854D-772DB754F546}"/>
    <cellStyle name="Comma 5 8 6" xfId="2783" xr:uid="{00000000-0005-0000-0000-000092030000}"/>
    <cellStyle name="Comma 5 8 6 2" xfId="27601" xr:uid="{3EFAA324-7764-4FEA-B36B-8D20852C92C5}"/>
    <cellStyle name="Comma 5 8 6 3" xfId="28521" xr:uid="{F0C9A011-81FF-4AF8-8490-69A82E934145}"/>
    <cellStyle name="Comma 5 8 7" xfId="3530" xr:uid="{00000000-0005-0000-0000-000093030000}"/>
    <cellStyle name="Comma 5 8 7 2" xfId="10160" xr:uid="{9515F245-8552-494E-A7E8-14FE9EE87A5B}"/>
    <cellStyle name="Comma 5 8 7 2 2" xfId="29928" xr:uid="{C199831F-85A3-43A5-A44E-896C78121F6C}"/>
    <cellStyle name="Comma 5 8 7 2 3" xfId="29191" xr:uid="{03BB2E31-45D3-41C5-B697-1E4463309F0D}"/>
    <cellStyle name="Comma 5 8 7 2 4" xfId="20340" xr:uid="{585F1588-3E06-4D69-B111-2FEE0BC04C58}"/>
    <cellStyle name="Comma 5 8 7 3" xfId="12849" xr:uid="{F5050C45-0875-41D3-889C-1469215D091D}"/>
    <cellStyle name="Comma 5 8 7 3 2" xfId="23173" xr:uid="{97E45800-96E4-4B0E-8E03-AF80AF63C5AF}"/>
    <cellStyle name="Comma 5 8 7 4" xfId="28696" xr:uid="{F2066041-2853-4613-8C89-82854C96E506}"/>
    <cellStyle name="Comma 5 8 7 5" xfId="17507" xr:uid="{31D3E1F7-1829-4E4C-8FB0-99D96AC445B6}"/>
    <cellStyle name="Comma 5 8 8" xfId="4391" xr:uid="{00000000-0005-0000-0000-000094030000}"/>
    <cellStyle name="Comma 5 8 8 2" xfId="29435" xr:uid="{5C2E7FDD-AD66-4177-B9A2-14FE31140EA0}"/>
    <cellStyle name="Comma 5 8 8 3" xfId="27074" xr:uid="{3D393CFD-5775-4593-BDEC-41461C7B260F}"/>
    <cellStyle name="Comma 5 8 8 4" xfId="15435" xr:uid="{B171987A-5F7B-4068-9A7F-5E883129F8F7}"/>
    <cellStyle name="Comma 5 8 9" xfId="1896" xr:uid="{00000000-0005-0000-0000-000025020000}"/>
    <cellStyle name="Comma 5 8 9 2" xfId="29445" xr:uid="{7655B2EB-0692-46F4-A7BD-AF6AE826DAB8}"/>
    <cellStyle name="Comma 5 8 9 3" xfId="27222" xr:uid="{14B3D72A-0265-4C99-9E59-19A0AD68C861}"/>
    <cellStyle name="Comma 5 8 9 4" xfId="18268" xr:uid="{353D58BB-5363-4091-85E5-19F88A86A256}"/>
    <cellStyle name="Comma 5 9" xfId="568" xr:uid="{00000000-0005-0000-0000-000037020000}"/>
    <cellStyle name="Comma 5 9 10" xfId="10802" xr:uid="{B66FDD6C-CDF1-48C4-A4F7-6CE87CAEAD44}"/>
    <cellStyle name="Comma 5 9 10 2" xfId="21104" xr:uid="{5D04A260-0A17-4523-8D7E-C5A19D96B002}"/>
    <cellStyle name="Comma 5 9 11" xfId="23969" xr:uid="{0FDDBF13-21BD-4C9A-A782-6838E0958A4A}"/>
    <cellStyle name="Comma 5 9 12" xfId="13830" xr:uid="{B49F82D8-818B-4A7D-A947-0F28F3A7873F}"/>
    <cellStyle name="Comma 5 9 2" xfId="569" xr:uid="{00000000-0005-0000-0000-000038020000}"/>
    <cellStyle name="Comma 5 9 2 2" xfId="570" xr:uid="{00000000-0005-0000-0000-000039020000}"/>
    <cellStyle name="Comma 5 9 2 2 2" xfId="2812" xr:uid="{00000000-0005-0000-0000-000098030000}"/>
    <cellStyle name="Comma 5 9 2 2 2 2" xfId="9456" xr:uid="{D92CC783-CA01-4EFF-B89C-3E5EE6411426}"/>
    <cellStyle name="Comma 5 9 2 2 2 2 2" xfId="19632" xr:uid="{F783A5BF-8406-4E0F-A614-3F0764D4B2E0}"/>
    <cellStyle name="Comma 5 9 2 2 2 3" xfId="12141" xr:uid="{DAE7D7EA-6939-409F-88AE-5E256E11C9BF}"/>
    <cellStyle name="Comma 5 9 2 2 2 3 2" xfId="22465" xr:uid="{3D858D64-6EF9-45D3-B892-439CE985FB93}"/>
    <cellStyle name="Comma 5 9 2 2 2 4" xfId="27512" xr:uid="{D497D5BE-4010-4675-84ED-06C677475B59}"/>
    <cellStyle name="Comma 5 9 2 2 2 5" xfId="27790" xr:uid="{5F8CC0D1-A67F-410C-928B-B4D47D99B4A5}"/>
    <cellStyle name="Comma 5 9 2 2 2 6" xfId="16799" xr:uid="{E4C50AD1-F3E6-4822-A56E-032D4AF3C8F5}"/>
    <cellStyle name="Comma 5 9 2 2 2 7" xfId="7048" xr:uid="{E6DA6468-F665-4C0B-AAAF-EA6AD5D48861}"/>
    <cellStyle name="Comma 5 9 2 2 3" xfId="3781" xr:uid="{00000000-0005-0000-0000-000099030000}"/>
    <cellStyle name="Comma 5 9 2 2 3 2" xfId="6642" xr:uid="{DD45C5FA-86F1-4411-A583-B1A6CB925E0B}"/>
    <cellStyle name="Comma 5 9 2 2 4" xfId="5623" xr:uid="{00000000-0005-0000-0000-00009A030000}"/>
    <cellStyle name="Comma 5 9 2 2 4 2" xfId="6602" xr:uid="{CF90A9EE-47F2-4E46-BDC6-4E01E54DEF0A}"/>
    <cellStyle name="Comma 5 9 2 2 5" xfId="3096" xr:uid="{00000000-0005-0000-0000-000097030000}"/>
    <cellStyle name="Comma 5 9 2 2 5 2" xfId="24575" xr:uid="{1548EA1A-F173-4AB9-BCEF-01FCA0022460}"/>
    <cellStyle name="Comma 5 9 2 2 6" xfId="2104" xr:uid="{00000000-0005-0000-0000-00002F020000}"/>
    <cellStyle name="Comma 5 9 2 3" xfId="571" xr:uid="{00000000-0005-0000-0000-00003A020000}"/>
    <cellStyle name="Comma 5 9 2 3 2" xfId="26015" xr:uid="{A7E0A31D-48BB-4DF0-AE77-06B39887DFFE}"/>
    <cellStyle name="Comma 5 9 2 3 3" xfId="24195" xr:uid="{4D378516-7E18-47D3-A48F-1F849ECECC80}"/>
    <cellStyle name="Comma 5 9 2 4" xfId="2784" xr:uid="{00000000-0005-0000-0000-00009C030000}"/>
    <cellStyle name="Comma 5 9 2 4 2" xfId="27168" xr:uid="{4569F5C5-9F58-47FF-95DE-2423BB64E417}"/>
    <cellStyle name="Comma 5 9 2 4 3" xfId="29610" xr:uid="{15C49A42-F8C2-45BC-92FA-8C94AEEB727C}"/>
    <cellStyle name="Comma 5 9 2 5" xfId="3420" xr:uid="{00000000-0005-0000-0000-00009D030000}"/>
    <cellStyle name="Comma 5 9 2 5 2" xfId="27695" xr:uid="{1C07726D-B7FA-415E-B5A3-75E0F9998D13}"/>
    <cellStyle name="Comma 5 9 2 5 3" xfId="29210" xr:uid="{8CE811DB-4977-48B3-8916-7843AEE07A51}"/>
    <cellStyle name="Comma 5 9 2 5 4" xfId="15439" xr:uid="{CB85BBB6-2C1F-42EC-903F-49D79E483709}"/>
    <cellStyle name="Comma 5 9 2 6" xfId="4806" xr:uid="{00000000-0005-0000-0000-00009E030000}"/>
    <cellStyle name="Comma 5 9 2 6 2" xfId="28685" xr:uid="{86C15CBD-7AB1-4E86-9E9D-508913042DB2}"/>
    <cellStyle name="Comma 5 9 2 6 3" xfId="27786" xr:uid="{5A194D63-37E1-44C5-881E-6453D349AE18}"/>
    <cellStyle name="Comma 5 9 2 6 4" xfId="18272" xr:uid="{CD5FCCDA-6F64-4EF1-BFC4-1AEA7FEED346}"/>
    <cellStyle name="Comma 5 9 2 7" xfId="1943" xr:uid="{00000000-0005-0000-0000-00002E020000}"/>
    <cellStyle name="Comma 5 9 2 7 2" xfId="21105" xr:uid="{DC36B1C7-716D-4678-A5A4-132C33E15EEB}"/>
    <cellStyle name="Comma 5 9 2 8" xfId="24414" xr:uid="{A23447B6-C52E-4BF7-B8C4-9ED36DB7C944}"/>
    <cellStyle name="Comma 5 9 2 9" xfId="13988" xr:uid="{DB6AC8D0-0A0F-4940-95A0-C7BBFB43A9E5}"/>
    <cellStyle name="Comma 5 9 3" xfId="572" xr:uid="{00000000-0005-0000-0000-00003B020000}"/>
    <cellStyle name="Comma 5 9 3 2" xfId="573" xr:uid="{00000000-0005-0000-0000-00003C020000}"/>
    <cellStyle name="Comma 5 9 3 2 2" xfId="2845" xr:uid="{00000000-0005-0000-0000-0000A0030000}"/>
    <cellStyle name="Comma 5 9 3 2 3" xfId="2056" xr:uid="{00000000-0005-0000-0000-000032020000}"/>
    <cellStyle name="Comma 5 9 3 2 3 2" xfId="6540" xr:uid="{E9DD9AC0-5111-47CC-8774-CCD5F57F48F6}"/>
    <cellStyle name="Comma 5 9 3 2 4" xfId="6581" xr:uid="{3BAFDB81-AF0B-4B83-8D93-44F95B98CDA1}"/>
    <cellStyle name="Comma 5 9 3 3" xfId="574" xr:uid="{00000000-0005-0000-0000-00003D020000}"/>
    <cellStyle name="Comma 5 9 3 4" xfId="2760" xr:uid="{00000000-0005-0000-0000-0000A2030000}"/>
    <cellStyle name="Comma 5 9 3 5" xfId="3474" xr:uid="{00000000-0005-0000-0000-0000A3030000}"/>
    <cellStyle name="Comma 5 9 3 5 2" xfId="28895" xr:uid="{BAAB4395-CCFB-4439-97E1-DE21A11B4381}"/>
    <cellStyle name="Comma 5 9 3 5 3" xfId="26911" xr:uid="{AE07EB15-AFD6-4184-90E1-4845C82F5901}"/>
    <cellStyle name="Comma 5 9 3 5 4" xfId="15440" xr:uid="{6B94BE74-DA5E-4DA1-8C79-614EEBBF5476}"/>
    <cellStyle name="Comma 5 9 3 6" xfId="4558" xr:uid="{00000000-0005-0000-0000-0000A4030000}"/>
    <cellStyle name="Comma 5 9 3 6 2" xfId="18273" xr:uid="{9A39669D-074C-441B-87F1-D5E428D7A299}"/>
    <cellStyle name="Comma 5 9 3 7" xfId="10803" xr:uid="{30CE4EB3-9902-41A5-A159-C0DDF5C18398}"/>
    <cellStyle name="Comma 5 9 3 7 2" xfId="21106" xr:uid="{79593CF0-8206-45D5-BEAA-DEFEAAD949D4}"/>
    <cellStyle name="Comma 5 9 3 8" xfId="24586" xr:uid="{7C2FCB23-5BAD-4003-A011-57E151A9776B}"/>
    <cellStyle name="Comma 5 9 3 9" xfId="14388" xr:uid="{8B4BDCC2-E0B6-4312-B6A8-A2DE8BD211A2}"/>
    <cellStyle name="Comma 5 9 4" xfId="575" xr:uid="{00000000-0005-0000-0000-00003E020000}"/>
    <cellStyle name="Comma 5 9 4 2" xfId="3773" xr:uid="{00000000-0005-0000-0000-0000A6030000}"/>
    <cellStyle name="Comma 5 9 4 2 2" xfId="8899" xr:uid="{15FB7411-31CF-4E02-9969-AEC091ED3B5C}"/>
    <cellStyle name="Comma 5 9 4 2 2 2" xfId="19049" xr:uid="{A9556154-54FB-4B32-9C53-8279804CB91A}"/>
    <cellStyle name="Comma 5 9 4 2 3" xfId="11558" xr:uid="{B2821B92-8743-4AB3-94AE-ED263F85CDA8}"/>
    <cellStyle name="Comma 5 9 4 2 3 2" xfId="21882" xr:uid="{54D4C691-33B5-4FC7-AA0F-20366219A255}"/>
    <cellStyle name="Comma 5 9 4 2 4" xfId="29211" xr:uid="{C7D3ED67-0FAA-4A92-BAC6-6FD77B519F60}"/>
    <cellStyle name="Comma 5 9 4 2 5" xfId="27417" xr:uid="{3C4EAE88-F173-4473-90C0-E66184F431B8}"/>
    <cellStyle name="Comma 5 9 4 2 6" xfId="16216" xr:uid="{46B78FB4-E389-4B62-A40E-39C85BCDAD91}"/>
    <cellStyle name="Comma 5 9 4 2 7" xfId="6948" xr:uid="{887F833E-1F4C-44C4-A0DE-EBD14E31F66E}"/>
    <cellStyle name="Comma 5 9 4 3" xfId="3609" xr:uid="{00000000-0005-0000-0000-0000A7030000}"/>
    <cellStyle name="Comma 5 9 4 3 2" xfId="6699" xr:uid="{D0BF8011-F8AB-4651-BCBA-1998D5296AFB}"/>
    <cellStyle name="Comma 5 9 4 4" xfId="5337" xr:uid="{00000000-0005-0000-0000-0000A8030000}"/>
    <cellStyle name="Comma 5 9 4 4 2" xfId="6715" xr:uid="{7E83B83A-849E-4BE0-B0DD-7DE871049E31}"/>
    <cellStyle name="Comma 5 9 4 5" xfId="2963" xr:uid="{00000000-0005-0000-0000-0000A5030000}"/>
    <cellStyle name="Comma 5 9 4 6" xfId="2006" xr:uid="{00000000-0005-0000-0000-000033020000}"/>
    <cellStyle name="Comma 5 9 5" xfId="576" xr:uid="{00000000-0005-0000-0000-00003F020000}"/>
    <cellStyle name="Comma 5 9 5 2" xfId="25374" xr:uid="{E75DBB29-FA5B-429D-8F4B-25E87F0A163D}"/>
    <cellStyle name="Comma 5 9 5 3" xfId="26076" xr:uid="{D687785D-C070-4073-B07E-F24F32B8711F}"/>
    <cellStyle name="Comma 5 9 6" xfId="3028" xr:uid="{00000000-0005-0000-0000-0000AA030000}"/>
    <cellStyle name="Comma 5 9 6 2" xfId="28172" xr:uid="{F7F9D2B0-A97F-4810-AF1D-7C44775991DF}"/>
    <cellStyle name="Comma 5 9 6 3" xfId="27378" xr:uid="{B829CB76-7661-4C9A-ABF9-2BDBF659798B}"/>
    <cellStyle name="Comma 5 9 7" xfId="3529" xr:uid="{00000000-0005-0000-0000-0000AB030000}"/>
    <cellStyle name="Comma 5 9 7 2" xfId="10161" xr:uid="{C6FFAF8D-D52D-4A32-9277-0F82E5576FB3}"/>
    <cellStyle name="Comma 5 9 7 2 2" xfId="29929" xr:uid="{73E2F643-CF6B-4928-BF10-C3349FF80923}"/>
    <cellStyle name="Comma 5 9 7 2 3" xfId="28288" xr:uid="{3B76BB1C-F776-459B-ABB0-7C8C4C085984}"/>
    <cellStyle name="Comma 5 9 7 2 4" xfId="20341" xr:uid="{D51C0273-912D-4B98-B13F-6E46ED54D50A}"/>
    <cellStyle name="Comma 5 9 7 3" xfId="12850" xr:uid="{4FD73910-F128-4EB6-8058-E44D0AAE5A57}"/>
    <cellStyle name="Comma 5 9 7 3 2" xfId="23174" xr:uid="{832D5264-4ACB-4E30-A8ED-2BDD97B9753F}"/>
    <cellStyle name="Comma 5 9 7 4" xfId="27984" xr:uid="{3A8BEA04-BBD7-4A15-9587-7D819E64B6BE}"/>
    <cellStyle name="Comma 5 9 7 5" xfId="17508" xr:uid="{AB80CB99-AA7E-4C23-811A-9BFC8BBFD07B}"/>
    <cellStyle name="Comma 5 9 8" xfId="4392" xr:uid="{00000000-0005-0000-0000-0000AC030000}"/>
    <cellStyle name="Comma 5 9 8 2" xfId="29566" xr:uid="{960CDB24-BB71-40DF-B57E-94683CB5E5D5}"/>
    <cellStyle name="Comma 5 9 8 3" xfId="27603" xr:uid="{619B4A87-345A-4791-804D-D89C28DCF905}"/>
    <cellStyle name="Comma 5 9 8 4" xfId="15438" xr:uid="{EE84ABBB-97FC-4FFB-8226-2C39810A90D1}"/>
    <cellStyle name="Comma 5 9 9" xfId="1893" xr:uid="{00000000-0005-0000-0000-00002D020000}"/>
    <cellStyle name="Comma 5 9 9 2" xfId="29532" xr:uid="{7BC14814-F2FA-4538-AB7F-854AEF6C823B}"/>
    <cellStyle name="Comma 5 9 9 3" xfId="29003" xr:uid="{05CC8204-6C77-4496-A191-A4BE67A6C499}"/>
    <cellStyle name="Comma 5 9 9 4" xfId="18271" xr:uid="{90F8EE12-BFCD-4491-BAF4-4F910C29670F}"/>
    <cellStyle name="Comma 6" xfId="577" xr:uid="{00000000-0005-0000-0000-000040020000}"/>
    <cellStyle name="Comma 6 2" xfId="578" xr:uid="{00000000-0005-0000-0000-000041020000}"/>
    <cellStyle name="Comma 6 3" xfId="579" xr:uid="{00000000-0005-0000-0000-000042020000}"/>
    <cellStyle name="Comma 6 3 2" xfId="580" xr:uid="{00000000-0005-0000-0000-000043020000}"/>
    <cellStyle name="Comma 6 3 2 2" xfId="2785" xr:uid="{00000000-0005-0000-0000-0000B0030000}"/>
    <cellStyle name="Comma 6 3 2 3" xfId="2007" xr:uid="{00000000-0005-0000-0000-000038020000}"/>
    <cellStyle name="Comma 6 3 2 3 2" xfId="6605" xr:uid="{6C961C81-7FFF-4B30-BC9C-C28F7F009C50}"/>
    <cellStyle name="Comma 6 3 2 4" xfId="6738" xr:uid="{B3EC4A37-4271-4057-8048-1FE5A8B6EBB2}"/>
    <cellStyle name="Comma 6 3 3" xfId="581" xr:uid="{00000000-0005-0000-0000-000044020000}"/>
    <cellStyle name="Comma 6 3 4" xfId="2995" xr:uid="{00000000-0005-0000-0000-0000B2030000}"/>
    <cellStyle name="Comma 6 3 5" xfId="1915" xr:uid="{00000000-0005-0000-0000-000037020000}"/>
    <cellStyle name="Comma 6 4" xfId="582" xr:uid="{00000000-0005-0000-0000-000045020000}"/>
    <cellStyle name="Comma 6 4 10" xfId="4393" xr:uid="{00000000-0005-0000-0000-0000B4030000}"/>
    <cellStyle name="Comma 6 4 10 2" xfId="15441" xr:uid="{D2B9F87E-C825-43CB-BEF0-0D7239024BBE}"/>
    <cellStyle name="Comma 6 4 11" xfId="1909" xr:uid="{00000000-0005-0000-0000-00003A020000}"/>
    <cellStyle name="Comma 6 4 11 2" xfId="18274" xr:uid="{622E60B2-E605-497D-BD18-42507A441BB8}"/>
    <cellStyle name="Comma 6 4 12" xfId="10804" xr:uid="{4E6FD579-B1C0-4D76-87D4-02A7440315A3}"/>
    <cellStyle name="Comma 6 4 12 2" xfId="21107" xr:uid="{379A5870-2113-4927-8829-796E08B4E1A4}"/>
    <cellStyle name="Comma 6 4 13" xfId="25704" xr:uid="{A7661DBC-0CDA-437D-A87B-D22B47B14D94}"/>
    <cellStyle name="Comma 6 4 14" xfId="13773" xr:uid="{FCC7985D-3C2B-4323-B5FE-97501C5701FB}"/>
    <cellStyle name="Comma 6 4 2" xfId="583" xr:uid="{00000000-0005-0000-0000-000046020000}"/>
    <cellStyle name="Comma 6 4 2 10" xfId="10805" xr:uid="{F799984F-0D57-462B-A5B5-594AFADC6EE2}"/>
    <cellStyle name="Comma 6 4 2 10 2" xfId="21108" xr:uid="{8F4F20BB-B969-497E-BD0B-EF4E305D88AA}"/>
    <cellStyle name="Comma 6 4 2 11" xfId="26484" xr:uid="{A64964F6-AEAD-4144-86AD-A75E7F7097C4}"/>
    <cellStyle name="Comma 6 4 2 12" xfId="13831" xr:uid="{D869C038-6484-42E6-ACA2-0FC0D86E294A}"/>
    <cellStyle name="Comma 6 4 2 2" xfId="584" xr:uid="{00000000-0005-0000-0000-000047020000}"/>
    <cellStyle name="Comma 6 4 2 2 10" xfId="14390" xr:uid="{1CC089E3-82B1-40B2-9A2C-FA56F9606B0E}"/>
    <cellStyle name="Comma 6 4 2 2 2" xfId="585" xr:uid="{00000000-0005-0000-0000-000048020000}"/>
    <cellStyle name="Comma 6 4 2 2 2 2" xfId="3585" xr:uid="{00000000-0005-0000-0000-0000B8030000}"/>
    <cellStyle name="Comma 6 4 2 2 2 2 2" xfId="9589" xr:uid="{4D11E25F-9DB7-4285-8281-AFBA59F7A3A4}"/>
    <cellStyle name="Comma 6 4 2 2 2 2 2 2" xfId="29767" xr:uid="{437428AF-F3C6-4257-9C2C-7BA8236289B1}"/>
    <cellStyle name="Comma 6 4 2 2 2 2 2 3" xfId="27836" xr:uid="{6FF4AFD1-3589-43B1-A797-7800F8834348}"/>
    <cellStyle name="Comma 6 4 2 2 2 2 2 4" xfId="19765" xr:uid="{9A077807-5F7E-444F-A55A-48D1CB325F0D}"/>
    <cellStyle name="Comma 6 4 2 2 2 2 3" xfId="12274" xr:uid="{DDC74162-BA70-49B1-8715-4BAB2929CA3A}"/>
    <cellStyle name="Comma 6 4 2 2 2 2 3 2" xfId="22598" xr:uid="{8EABAB9D-FD06-4BA4-9E6C-B7001C60D653}"/>
    <cellStyle name="Comma 6 4 2 2 2 2 4" xfId="26729" xr:uid="{180C58C2-3CBA-4009-9A79-4A227461F33C}"/>
    <cellStyle name="Comma 6 4 2 2 2 2 5" xfId="16932" xr:uid="{2BFD83B1-20DB-409E-8B62-0BADD9F36E3A}"/>
    <cellStyle name="Comma 6 4 2 2 2 2 6" xfId="7098" xr:uid="{C9C62EDD-8C7A-4002-BDDB-D1A9923F743F}"/>
    <cellStyle name="Comma 6 4 2 2 2 3" xfId="3912" xr:uid="{00000000-0005-0000-0000-0000B9030000}"/>
    <cellStyle name="Comma 6 4 2 2 2 3 2" xfId="6471" xr:uid="{955D8FC2-DD75-45D2-AA50-E96D78F65B83}"/>
    <cellStyle name="Comma 6 4 2 2 2 4" xfId="5804" xr:uid="{00000000-0005-0000-0000-0000BA030000}"/>
    <cellStyle name="Comma 6 4 2 2 2 4 2" xfId="6768" xr:uid="{A056734D-171B-4BB4-BF03-F693D79707DD}"/>
    <cellStyle name="Comma 6 4 2 2 2 5" xfId="2769" xr:uid="{00000000-0005-0000-0000-0000B7030000}"/>
    <cellStyle name="Comma 6 4 2 2 2 5 2" xfId="24920" xr:uid="{F5F5DBF9-97B5-4562-800F-89A34929371A}"/>
    <cellStyle name="Comma 6 4 2 2 2 6" xfId="2141" xr:uid="{00000000-0005-0000-0000-00003D020000}"/>
    <cellStyle name="Comma 6 4 2 2 3" xfId="586" xr:uid="{00000000-0005-0000-0000-000049020000}"/>
    <cellStyle name="Comma 6 4 2 2 3 2" xfId="3583" xr:uid="{00000000-0005-0000-0000-0000BC030000}"/>
    <cellStyle name="Comma 6 4 2 2 3 2 2" xfId="10750" xr:uid="{66838B0F-8F94-4933-A567-69E22943813F}"/>
    <cellStyle name="Comma 6 4 2 2 3 2 2 2" xfId="21046" xr:uid="{827C95B8-4945-43B3-AF96-F3B6525F5609}"/>
    <cellStyle name="Comma 6 4 2 2 3 2 3" xfId="13555" xr:uid="{FCA1DA81-A7B6-4F27-BD9A-4AA3899998BE}"/>
    <cellStyle name="Comma 6 4 2 2 3 2 3 2" xfId="23879" xr:uid="{A2EE2B19-6FF5-44B7-86AE-CB153D10292E}"/>
    <cellStyle name="Comma 6 4 2 2 3 2 4" xfId="28946" xr:uid="{5041E1D8-CF17-45D0-B369-CDDF5437DBED}"/>
    <cellStyle name="Comma 6 4 2 2 3 2 5" xfId="29560" xr:uid="{D2196150-385A-4B1E-B1C9-32C4D01607F1}"/>
    <cellStyle name="Comma 6 4 2 2 3 2 6" xfId="18213" xr:uid="{D59B7A98-92B4-4A83-B894-08663F0D1965}"/>
    <cellStyle name="Comma 6 4 2 2 3 2 7" xfId="7555" xr:uid="{76AE9201-802E-4272-8E73-1C5C9EA7ADBC}"/>
    <cellStyle name="Comma 6 4 2 2 3 3" xfId="3611" xr:uid="{00000000-0005-0000-0000-0000BD030000}"/>
    <cellStyle name="Comma 6 4 2 2 3 3 2" xfId="26069" xr:uid="{55815743-E161-4151-8959-5F28DCF8A20A}"/>
    <cellStyle name="Comma 6 4 2 2 3 4" xfId="5339" xr:uid="{00000000-0005-0000-0000-0000BE030000}"/>
    <cellStyle name="Comma 6 4 2 2 4" xfId="2909" xr:uid="{00000000-0005-0000-0000-0000BF030000}"/>
    <cellStyle name="Comma 6 4 2 2 4 2" xfId="27922" xr:uid="{96FBDDBE-F3BA-4BB3-8D46-B3F719E6A6E0}"/>
    <cellStyle name="Comma 6 4 2 2 4 3" xfId="27349" xr:uid="{4A7BA21C-3AE5-4F62-99B5-5C8591983B56}"/>
    <cellStyle name="Comma 6 4 2 2 5" xfId="2735" xr:uid="{00000000-0005-0000-0000-0000C0030000}"/>
    <cellStyle name="Comma 6 4 2 2 5 2" xfId="10479" xr:uid="{381DDB6A-2837-4121-9B12-3917B4FDD3F9}"/>
    <cellStyle name="Comma 6 4 2 2 5 2 2" xfId="20675" xr:uid="{AB95EDDE-3E85-4F9D-AA69-6E7D3C6EB1BF}"/>
    <cellStyle name="Comma 6 4 2 2 5 3" xfId="13184" xr:uid="{2198C0CB-6E94-4409-840F-4357E64A7849}"/>
    <cellStyle name="Comma 6 4 2 2 5 3 2" xfId="23508" xr:uid="{BBDCF567-528E-429B-9B6D-3A36D64A2E68}"/>
    <cellStyle name="Comma 6 4 2 2 5 4" xfId="28928" xr:uid="{78E5B664-4F7E-4B9D-9528-38E399F3ED9F}"/>
    <cellStyle name="Comma 6 4 2 2 5 5" xfId="27373" xr:uid="{F1706470-9751-466D-B679-772F102FDC27}"/>
    <cellStyle name="Comma 6 4 2 2 5 6" xfId="17842" xr:uid="{55794C00-8002-4B2D-8321-D1F247574866}"/>
    <cellStyle name="Comma 6 4 2 2 6" xfId="4981" xr:uid="{00000000-0005-0000-0000-0000C1030000}"/>
    <cellStyle name="Comma 6 4 2 2 6 2" xfId="28996" xr:uid="{14C1AD97-FDF6-4973-B232-02A0723B0DFF}"/>
    <cellStyle name="Comma 6 4 2 2 6 3" xfId="28148" xr:uid="{385D56F4-026F-433B-94E1-CADEE64F8EAA}"/>
    <cellStyle name="Comma 6 4 2 2 6 4" xfId="15443" xr:uid="{8BFE74C3-58E7-4D80-9AC9-F1E7E7AE8AF7}"/>
    <cellStyle name="Comma 6 4 2 2 7" xfId="1945" xr:uid="{00000000-0005-0000-0000-00003C020000}"/>
    <cellStyle name="Comma 6 4 2 2 7 2" xfId="18276" xr:uid="{CDE5BEE6-2DC7-4EEC-A7BA-2D664630A300}"/>
    <cellStyle name="Comma 6 4 2 2 8" xfId="10806" xr:uid="{9EB0983C-6A61-4869-B269-FE3E68388B38}"/>
    <cellStyle name="Comma 6 4 2 2 8 2" xfId="21109" xr:uid="{A1B07FA9-2FEB-4BD7-8B3E-D0BD14B7DF3D}"/>
    <cellStyle name="Comma 6 4 2 2 9" xfId="25564" xr:uid="{1EBABEF8-3042-453A-9BB1-B2C6F694378C}"/>
    <cellStyle name="Comma 6 4 2 3" xfId="587" xr:uid="{00000000-0005-0000-0000-00004A020000}"/>
    <cellStyle name="Comma 6 4 2 3 2" xfId="3119" xr:uid="{00000000-0005-0000-0000-0000C3030000}"/>
    <cellStyle name="Comma 6 4 2 3 2 2" xfId="9590" xr:uid="{7CA8D3F7-2A20-46D2-A010-919CD1DEF34D}"/>
    <cellStyle name="Comma 6 4 2 3 2 2 2" xfId="29768" xr:uid="{A7BFFA38-97A4-43B7-85DD-0A608AB115A9}"/>
    <cellStyle name="Comma 6 4 2 3 2 2 3" xfId="27805" xr:uid="{4EBF5EAA-18AD-4E21-A4D2-7800CF005F50}"/>
    <cellStyle name="Comma 6 4 2 3 2 2 4" xfId="19766" xr:uid="{85CE18CA-BC79-4382-8E8A-D33DC5F51D86}"/>
    <cellStyle name="Comma 6 4 2 3 2 3" xfId="12275" xr:uid="{9F30A163-2420-4329-AE40-1CC9BBF38948}"/>
    <cellStyle name="Comma 6 4 2 3 2 3 2" xfId="22599" xr:uid="{43FEFDFF-B93A-4A72-A36D-680684D22F68}"/>
    <cellStyle name="Comma 6 4 2 3 2 4" xfId="26526" xr:uid="{252F394F-3365-4019-A7DE-5DE8DFDCEEBC}"/>
    <cellStyle name="Comma 6 4 2 3 2 5" xfId="16933" xr:uid="{26A3A324-A245-482E-8EC3-7398BE47F902}"/>
    <cellStyle name="Comma 6 4 2 3 2 6" xfId="7099" xr:uid="{4618DB92-7597-4AE2-93E8-63C63486204F}"/>
    <cellStyle name="Comma 6 4 2 3 3" xfId="3913" xr:uid="{00000000-0005-0000-0000-0000C4030000}"/>
    <cellStyle name="Comma 6 4 2 3 3 2" xfId="6747" xr:uid="{E95A109D-D1D0-4B4E-B675-6A10445A6101}"/>
    <cellStyle name="Comma 6 4 2 3 4" xfId="5805" xr:uid="{00000000-0005-0000-0000-0000C5030000}"/>
    <cellStyle name="Comma 6 4 2 3 4 2" xfId="6443" xr:uid="{CF542B64-EAEA-4853-B805-54A041AFEEFA}"/>
    <cellStyle name="Comma 6 4 2 3 4 2 2" xfId="20819" xr:uid="{FC37275E-7647-4940-B460-7791DB2F253D}"/>
    <cellStyle name="Comma 6 4 2 3 4 2 3" xfId="10576" xr:uid="{9CD7370E-7476-41B7-B90E-BC53A1497951}"/>
    <cellStyle name="Comma 6 4 2 3 4 3" xfId="13328" xr:uid="{67A2F784-9710-4387-AC15-FA2CDE21A374}"/>
    <cellStyle name="Comma 6 4 2 3 4 3 2" xfId="23652" xr:uid="{7BC4FC28-60AF-4C26-8EF3-886E6C3F5C67}"/>
    <cellStyle name="Comma 6 4 2 3 4 4" xfId="17986" xr:uid="{DD9725DC-CF26-49A0-A1C4-0DB63976BCD0}"/>
    <cellStyle name="Comma 6 4 2 3 5" xfId="2878" xr:uid="{00000000-0005-0000-0000-0000C2030000}"/>
    <cellStyle name="Comma 6 4 2 3 6" xfId="2094" xr:uid="{00000000-0005-0000-0000-00003F020000}"/>
    <cellStyle name="Comma 6 4 2 3 7" xfId="14832" xr:uid="{54ACBDF0-ADD2-4C23-B915-7153752BC9F9}"/>
    <cellStyle name="Comma 6 4 2 4" xfId="588" xr:uid="{00000000-0005-0000-0000-00004B020000}"/>
    <cellStyle name="Comma 6 4 2 4 2" xfId="3117" xr:uid="{00000000-0005-0000-0000-0000C7030000}"/>
    <cellStyle name="Comma 6 4 2 4 2 2" xfId="9588" xr:uid="{95F15AD5-AED3-4E89-A793-6039C55A3DE0}"/>
    <cellStyle name="Comma 6 4 2 4 2 2 2" xfId="29766" xr:uid="{F807990C-B31D-49EB-9B52-B552FDB1C961}"/>
    <cellStyle name="Comma 6 4 2 4 2 2 3" xfId="28680" xr:uid="{6DC3E4D3-EFAC-44E8-A85B-9131F21008A1}"/>
    <cellStyle name="Comma 6 4 2 4 2 2 4" xfId="19764" xr:uid="{2383A79E-B59E-4AF4-A381-7FA84D7CEFB6}"/>
    <cellStyle name="Comma 6 4 2 4 2 3" xfId="12273" xr:uid="{0DE4A2CF-C571-4754-BA8C-63A689D903B0}"/>
    <cellStyle name="Comma 6 4 2 4 2 3 2" xfId="22597" xr:uid="{00B0113A-BD9D-495C-BC15-7701283847A3}"/>
    <cellStyle name="Comma 6 4 2 4 2 4" xfId="25560" xr:uid="{1F16D008-6677-4F75-902C-28F0483E73BB}"/>
    <cellStyle name="Comma 6 4 2 4 2 5" xfId="16931" xr:uid="{094C8C18-5B7D-4884-9CA0-D3B25A438F7C}"/>
    <cellStyle name="Comma 6 4 2 4 2 6" xfId="7097" xr:uid="{14F8D1F8-0EA3-4DF4-916F-010717F87FCC}"/>
    <cellStyle name="Comma 6 4 2 4 3" xfId="3911" xr:uid="{00000000-0005-0000-0000-0000C8030000}"/>
    <cellStyle name="Comma 6 4 2 4 3 2" xfId="7232" xr:uid="{2DF3FDDD-305F-4A2D-B0FF-A4E2F08FE5DD}"/>
    <cellStyle name="Comma 6 4 2 4 4" xfId="5803" xr:uid="{00000000-0005-0000-0000-0000C9030000}"/>
    <cellStyle name="Comma 6 4 2 4 4 2" xfId="8032" xr:uid="{9461427B-69B4-421E-800C-02BC44925C33}"/>
    <cellStyle name="Comma 6 4 2 4 5" xfId="25067" xr:uid="{8A1CAB2F-BD2F-4AF3-82F2-ADE518CBDFF8}"/>
    <cellStyle name="Comma 6 4 2 4 6" xfId="14831" xr:uid="{800129A5-4641-4B5C-95A0-14BA7AA74E3D}"/>
    <cellStyle name="Comma 6 4 2 5" xfId="2761" xr:uid="{00000000-0005-0000-0000-0000CA030000}"/>
    <cellStyle name="Comma 6 4 2 5 2" xfId="3244" xr:uid="{00000000-0005-0000-0000-0000CB030000}"/>
    <cellStyle name="Comma 6 4 2 5 2 2" xfId="9123" xr:uid="{E5A29710-2616-4319-BB18-7C76DA053AF9}"/>
    <cellStyle name="Comma 6 4 2 5 2 2 2" xfId="19296" xr:uid="{E23D92F6-BF42-46E0-927C-DB8E13A5CE19}"/>
    <cellStyle name="Comma 6 4 2 5 2 3" xfId="11805" xr:uid="{BF69030F-F973-485A-B361-7A13AEC0CD83}"/>
    <cellStyle name="Comma 6 4 2 5 2 3 2" xfId="22129" xr:uid="{380F3F9F-34A7-4DB4-BC1C-31C51F6BD55F}"/>
    <cellStyle name="Comma 6 4 2 5 2 4" xfId="28772" xr:uid="{4C2B42F1-662A-41A1-A2E8-96B7499BF05C}"/>
    <cellStyle name="Comma 6 4 2 5 2 5" xfId="29425" xr:uid="{E6D9731B-1EA7-4918-A767-941916646715}"/>
    <cellStyle name="Comma 6 4 2 5 2 6" xfId="16463" xr:uid="{D909A9D8-B105-460E-9912-1C3202B61790}"/>
    <cellStyle name="Comma 6 4 2 5 3" xfId="5174" xr:uid="{00000000-0005-0000-0000-0000CC030000}"/>
    <cellStyle name="Comma 6 4 2 5 3 2" xfId="7170" xr:uid="{99B847EF-71A7-4C14-B1F3-CF6AC8DB6BCF}"/>
    <cellStyle name="Comma 6 4 2 5 4" xfId="8031" xr:uid="{382C8DC2-BE50-4EC6-8865-E4C255D1A809}"/>
    <cellStyle name="Comma 6 4 2 5 5" xfId="25115" xr:uid="{7883CFBC-05C7-4E13-93A7-2F116C4E0E06}"/>
    <cellStyle name="Comma 6 4 2 5 6" xfId="14230" xr:uid="{536DA66D-91FB-4B9E-9B4A-F45D70ACE7C5}"/>
    <cellStyle name="Comma 6 4 2 6" xfId="3588" xr:uid="{00000000-0005-0000-0000-0000CD030000}"/>
    <cellStyle name="Comma 6 4 2 6 2" xfId="8900" xr:uid="{A6C6D6B5-743A-461D-8320-B5832756F67E}"/>
    <cellStyle name="Comma 6 4 2 6 2 2" xfId="19050" xr:uid="{5BF2987A-0AFE-4625-927B-BB418F66843B}"/>
    <cellStyle name="Comma 6 4 2 6 3" xfId="11559" xr:uid="{BD4963D1-536A-4D34-8C7E-C1967553BCEC}"/>
    <cellStyle name="Comma 6 4 2 6 3 2" xfId="21883" xr:uid="{33378324-B758-4631-ADB0-4570750C5BA7}"/>
    <cellStyle name="Comma 6 4 2 6 4" xfId="25010" xr:uid="{46923F60-7F9B-434F-AF37-5426186B782B}"/>
    <cellStyle name="Comma 6 4 2 6 5" xfId="27850" xr:uid="{0E20866E-9127-4BB4-ADB1-A9AF32A18952}"/>
    <cellStyle name="Comma 6 4 2 6 6" xfId="16217" xr:uid="{6C5D2884-9A9A-4CD9-8890-B3417F391F46}"/>
    <cellStyle name="Comma 6 4 2 6 7" xfId="6949" xr:uid="{A82B1486-6C75-4B11-B020-5DC47DE657D6}"/>
    <cellStyle name="Comma 6 4 2 7" xfId="3430" xr:uid="{00000000-0005-0000-0000-0000CE030000}"/>
    <cellStyle name="Comma 6 4 2 7 2" xfId="10115" xr:uid="{46F09E7D-F54B-43F0-B0A6-5FFEAB27D811}"/>
    <cellStyle name="Comma 6 4 2 7 2 2" xfId="20295" xr:uid="{BAA9D55F-DCBA-43A4-B1AE-7B9B7FB5CF46}"/>
    <cellStyle name="Comma 6 4 2 7 3" xfId="12804" xr:uid="{48EA1B50-8363-441F-85DF-55BB9C0AB6A7}"/>
    <cellStyle name="Comma 6 4 2 7 3 2" xfId="23128" xr:uid="{147946F0-02B6-4ECF-85FF-660EE4FBD4C7}"/>
    <cellStyle name="Comma 6 4 2 7 4" xfId="26919" xr:uid="{C28C857D-13D5-4673-8942-DA3874D6F621}"/>
    <cellStyle name="Comma 6 4 2 7 5" xfId="27523" xr:uid="{C51EF763-98B9-4229-968C-EDF04A68F605}"/>
    <cellStyle name="Comma 6 4 2 7 6" xfId="17462" xr:uid="{D178F235-FCE9-4B9F-8EEE-02B25D0C422D}"/>
    <cellStyle name="Comma 6 4 2 8" xfId="4775" xr:uid="{00000000-0005-0000-0000-0000CF030000}"/>
    <cellStyle name="Comma 6 4 2 8 2" xfId="15442" xr:uid="{B62DD431-AC4D-44F8-8DEA-D60232B772D1}"/>
    <cellStyle name="Comma 6 4 2 9" xfId="1944" xr:uid="{00000000-0005-0000-0000-00003B020000}"/>
    <cellStyle name="Comma 6 4 2 9 2" xfId="18275" xr:uid="{74642527-BD0B-49FB-8C11-B5BE0F8F7FB5}"/>
    <cellStyle name="Comma 6 4 3" xfId="589" xr:uid="{00000000-0005-0000-0000-00004C020000}"/>
    <cellStyle name="Comma 6 4 3 10" xfId="26565" xr:uid="{79949DB9-C09E-4B78-86CA-F0EA9745C4F6}"/>
    <cellStyle name="Comma 6 4 3 11" xfId="13989" xr:uid="{59A00A1D-32D1-47B4-9508-540D3C04D40F}"/>
    <cellStyle name="Comma 6 4 3 2" xfId="590" xr:uid="{00000000-0005-0000-0000-00004D020000}"/>
    <cellStyle name="Comma 6 4 3 2 2" xfId="3915" xr:uid="{00000000-0005-0000-0000-0000D2030000}"/>
    <cellStyle name="Comma 6 4 3 2 2 2" xfId="5807" xr:uid="{00000000-0005-0000-0000-0000D3030000}"/>
    <cellStyle name="Comma 6 4 3 2 2 2 2" xfId="26688" xr:uid="{F2B836AA-3AA3-43B8-8A1D-046B58A665D7}"/>
    <cellStyle name="Comma 6 4 3 2 2 2 2 2" xfId="29515" xr:uid="{E4CF05DB-F9FF-4938-871A-C69E695F2F4A}"/>
    <cellStyle name="Comma 6 4 3 2 2 2 3" xfId="29569" xr:uid="{4326CBE0-C6C6-4E9B-AFD8-C994C62307BE}"/>
    <cellStyle name="Comma 6 4 3 2 2 2 4" xfId="16935" xr:uid="{E27C238B-E3AB-4F74-AB6E-0525EB02BF7D}"/>
    <cellStyle name="Comma 6 4 3 2 2 3" xfId="6751" xr:uid="{22F954DF-B526-4E7F-B489-223CD8A8EF11}"/>
    <cellStyle name="Comma 6 4 3 2 2 3 2" xfId="29770" xr:uid="{DF5AB86C-C579-498F-9FE8-8E5AC5E924F9}"/>
    <cellStyle name="Comma 6 4 3 2 2 3 3" xfId="29103" xr:uid="{B1B4C559-56C7-48C1-81C7-7BF388BE312D}"/>
    <cellStyle name="Comma 6 4 3 2 2 3 4" xfId="19768" xr:uid="{9326B0FE-8FB6-4FB4-9CA5-6A26D6051893}"/>
    <cellStyle name="Comma 6 4 3 2 2 3 5" xfId="9592" xr:uid="{A6C1BF3A-19CA-49D6-9C17-52162E317C13}"/>
    <cellStyle name="Comma 6 4 3 2 2 4" xfId="12277" xr:uid="{876949E9-9C54-41DF-B3F2-E3343C7D5450}"/>
    <cellStyle name="Comma 6 4 3 2 2 4 2" xfId="22601" xr:uid="{D12B54B8-6AAB-4720-81E0-D3509E26F2BA}"/>
    <cellStyle name="Comma 6 4 3 2 2 5" xfId="24181" xr:uid="{D5F1DD95-40CF-409D-8FB3-74125A1754A3}"/>
    <cellStyle name="Comma 6 4 3 2 2 6" xfId="14834" xr:uid="{355F425D-404F-4AF3-8B5C-A2F3670D4BF3}"/>
    <cellStyle name="Comma 6 4 3 2 3" xfId="2876" xr:uid="{00000000-0005-0000-0000-0000D4030000}"/>
    <cellStyle name="Comma 6 4 3 2 3 2" xfId="9268" xr:uid="{B5A46338-7B58-49D4-AD6A-C45F35552171}"/>
    <cellStyle name="Comma 6 4 3 2 3 2 2" xfId="28259" xr:uid="{F549D2BA-A79E-4D99-AFCB-02077BA5F099}"/>
    <cellStyle name="Comma 6 4 3 2 3 2 3" xfId="29409" xr:uid="{DB96C769-0241-44DC-9F54-953911C061EA}"/>
    <cellStyle name="Comma 6 4 3 2 3 2 4" xfId="19441" xr:uid="{40AE1875-8C4B-41A4-AD6C-57E79D883A4E}"/>
    <cellStyle name="Comma 6 4 3 2 3 3" xfId="11950" xr:uid="{751E2321-682E-4C51-BA57-0FABBD8DA2E6}"/>
    <cellStyle name="Comma 6 4 3 2 3 3 2" xfId="22274" xr:uid="{D0021392-FF3C-48AA-933B-64719B8DF53D}"/>
    <cellStyle name="Comma 6 4 3 2 3 4" xfId="26171" xr:uid="{96811A30-3085-475F-A7C0-D3950D59103F}"/>
    <cellStyle name="Comma 6 4 3 2 3 5" xfId="16608" xr:uid="{BF3705D9-57A9-46C7-9C44-C991B5B9496C}"/>
    <cellStyle name="Comma 6 4 3 2 3 6" xfId="7012" xr:uid="{A087FAB2-4ACE-4088-B2CF-ED4FA0E6D9D3}"/>
    <cellStyle name="Comma 6 4 3 2 4" xfId="3612" xr:uid="{00000000-0005-0000-0000-0000D5030000}"/>
    <cellStyle name="Comma 6 4 3 2 4 2" xfId="6567" xr:uid="{7020FA8A-7944-48FC-BF93-CEBF32BBF2B6}"/>
    <cellStyle name="Comma 6 4 3 2 5" xfId="5340" xr:uid="{00000000-0005-0000-0000-0000D6030000}"/>
    <cellStyle name="Comma 6 4 3 2 5 2" xfId="10480" xr:uid="{4404E697-BA6A-4CD8-8A00-BD378C588F73}"/>
    <cellStyle name="Comma 6 4 3 2 5 2 2" xfId="20676" xr:uid="{DC280860-5110-4E7E-9530-7AFE56CFFFB5}"/>
    <cellStyle name="Comma 6 4 3 2 5 3" xfId="13185" xr:uid="{A8CF9349-A659-4EE5-B9A1-1EA5B178B906}"/>
    <cellStyle name="Comma 6 4 3 2 5 3 2" xfId="23509" xr:uid="{31CFB409-459B-4A13-9C4E-5B8A66474C2E}"/>
    <cellStyle name="Comma 6 4 3 2 5 4" xfId="28763" xr:uid="{687CB605-0423-46A6-A8EE-0CE2FED53D80}"/>
    <cellStyle name="Comma 6 4 3 2 5 5" xfId="27944" xr:uid="{6FB5972B-3515-4127-B827-02533247D77B}"/>
    <cellStyle name="Comma 6 4 3 2 5 6" xfId="17843" xr:uid="{4849DD81-112B-49C4-873D-00B30E38236D}"/>
    <cellStyle name="Comma 6 4 3 2 6" xfId="2786" xr:uid="{00000000-0005-0000-0000-0000D1030000}"/>
    <cellStyle name="Comma 6 4 3 2 7" xfId="2105" xr:uid="{00000000-0005-0000-0000-000042020000}"/>
    <cellStyle name="Comma 6 4 3 2 8" xfId="14391" xr:uid="{3FFC26F1-41F5-46FF-B106-3941569729FC}"/>
    <cellStyle name="Comma 6 4 3 3" xfId="591" xr:uid="{00000000-0005-0000-0000-00004E020000}"/>
    <cellStyle name="Comma 6 4 3 3 2" xfId="3115" xr:uid="{00000000-0005-0000-0000-0000D8030000}"/>
    <cellStyle name="Comma 6 4 3 3 2 2" xfId="9593" xr:uid="{DF6AD5FA-110B-4589-8889-CB0169EF8BD5}"/>
    <cellStyle name="Comma 6 4 3 3 2 2 2" xfId="29771" xr:uid="{C16C13CA-5504-40A4-97FB-7C0B6CDEB798}"/>
    <cellStyle name="Comma 6 4 3 3 2 2 3" xfId="27436" xr:uid="{C6D082B9-F869-4354-BBA2-D6C6E71C55DE}"/>
    <cellStyle name="Comma 6 4 3 3 2 2 4" xfId="19769" xr:uid="{CB7C690D-5304-46EA-B33B-770C4E7E5CD7}"/>
    <cellStyle name="Comma 6 4 3 3 2 3" xfId="12278" xr:uid="{D50F42BF-0CA6-4C5E-A49D-6265D952C31A}"/>
    <cellStyle name="Comma 6 4 3 3 2 3 2" xfId="22602" xr:uid="{C742BB48-67DA-499B-9B46-66C09A8D3555}"/>
    <cellStyle name="Comma 6 4 3 3 2 4" xfId="25654" xr:uid="{66520188-9C39-4113-8E65-20B39D483FF1}"/>
    <cellStyle name="Comma 6 4 3 3 2 5" xfId="16936" xr:uid="{ECA1D9DC-49A2-4B76-A559-A24223D661BE}"/>
    <cellStyle name="Comma 6 4 3 3 2 6" xfId="7100" xr:uid="{AE0B1C90-D2E0-40C7-A27F-EE8F72E3C3E3}"/>
    <cellStyle name="Comma 6 4 3 3 3" xfId="3916" xr:uid="{00000000-0005-0000-0000-0000D9030000}"/>
    <cellStyle name="Comma 6 4 3 3 3 2" xfId="7198" xr:uid="{EBC8DA93-CF82-40DE-9F69-3506D108DBBD}"/>
    <cellStyle name="Comma 6 4 3 3 4" xfId="5808" xr:uid="{00000000-0005-0000-0000-0000DA030000}"/>
    <cellStyle name="Comma 6 4 3 3 4 2" xfId="10577" xr:uid="{225E0143-E953-4279-A3A4-A3EFAFDCABC3}"/>
    <cellStyle name="Comma 6 4 3 3 4 2 2" xfId="20820" xr:uid="{DCF59C27-CFA2-4CCD-9C2A-B67165E3688B}"/>
    <cellStyle name="Comma 6 4 3 3 4 3" xfId="13329" xr:uid="{CA9A2CBE-23E4-4C7D-A65E-5FE4EE1B69DA}"/>
    <cellStyle name="Comma 6 4 3 3 4 3 2" xfId="23653" xr:uid="{99C45CAE-3838-4FDB-AB2F-3BC268D882C7}"/>
    <cellStyle name="Comma 6 4 3 3 4 4" xfId="17987" xr:uid="{0C8F8C46-7564-48CD-AA83-AA775E7FF490}"/>
    <cellStyle name="Comma 6 4 3 3 5" xfId="8034" xr:uid="{01212E7A-0D82-493D-B4ED-26FC96FA6DB3}"/>
    <cellStyle name="Comma 6 4 3 3 6" xfId="25198" xr:uid="{10744181-5DC0-40AC-A386-6698F12C8283}"/>
    <cellStyle name="Comma 6 4 3 3 7" xfId="14835" xr:uid="{48D5B091-12A1-4408-90D4-313AA822E908}"/>
    <cellStyle name="Comma 6 4 3 4" xfId="2934" xr:uid="{00000000-0005-0000-0000-0000DB030000}"/>
    <cellStyle name="Comma 6 4 3 4 2" xfId="3914" xr:uid="{00000000-0005-0000-0000-0000DC030000}"/>
    <cellStyle name="Comma 6 4 3 4 2 2" xfId="9591" xr:uid="{B6756512-6737-4884-AAB4-22AA4980EC6C}"/>
    <cellStyle name="Comma 6 4 3 4 2 2 2" xfId="29769" xr:uid="{5286F515-4926-458E-AB00-D3BAA85C7155}"/>
    <cellStyle name="Comma 6 4 3 4 2 2 3" xfId="28087" xr:uid="{F328CDF9-5681-4A48-8D04-1C26EBF18F54}"/>
    <cellStyle name="Comma 6 4 3 4 2 2 4" xfId="19767" xr:uid="{F675D458-5DD2-47C4-872D-9F66F4D8B53C}"/>
    <cellStyle name="Comma 6 4 3 4 2 3" xfId="12276" xr:uid="{F2062762-7051-43A9-A042-FE8E6FB7F775}"/>
    <cellStyle name="Comma 6 4 3 4 2 3 2" xfId="22600" xr:uid="{1441DAEA-DACB-4CCB-9A0D-11B9CADA77B0}"/>
    <cellStyle name="Comma 6 4 3 4 2 4" xfId="26701" xr:uid="{BEF8C9E9-4108-4426-AC29-8922DE7FCFD2}"/>
    <cellStyle name="Comma 6 4 3 4 2 5" xfId="16934" xr:uid="{DF7D267B-6D7A-4BFA-84D4-B257EFE7EC9A}"/>
    <cellStyle name="Comma 6 4 3 4 3" xfId="5806" xr:uid="{00000000-0005-0000-0000-0000DD030000}"/>
    <cellStyle name="Comma 6 4 3 4 3 2" xfId="7243" xr:uid="{4EA5E790-1D92-4E7A-8FBE-E4479C35313D}"/>
    <cellStyle name="Comma 6 4 3 4 4" xfId="8033" xr:uid="{8F76F47B-D375-4CE6-ADA7-A34226AA8C91}"/>
    <cellStyle name="Comma 6 4 3 4 5" xfId="26556" xr:uid="{2D2CA83F-31F2-4328-B10D-ECF24410223C}"/>
    <cellStyle name="Comma 6 4 3 4 6" xfId="14833" xr:uid="{B80BC299-8784-47B0-ABA3-7FBD3A79ECB9}"/>
    <cellStyle name="Comma 6 4 3 5" xfId="3368" xr:uid="{00000000-0005-0000-0000-0000DE030000}"/>
    <cellStyle name="Comma 6 4 3 5 2" xfId="5277" xr:uid="{00000000-0005-0000-0000-0000DF030000}"/>
    <cellStyle name="Comma 6 4 3 5 2 2" xfId="29276" xr:uid="{B7BEC9DF-9253-45CD-96B8-565743E61A4B}"/>
    <cellStyle name="Comma 6 4 3 5 2 3" xfId="28208" xr:uid="{875C113E-06F5-41C5-BE48-575C10883EA0}"/>
    <cellStyle name="Comma 6 4 3 5 2 4" xfId="16566" xr:uid="{9CDF7119-6019-4DBA-AC29-7170C226C6A5}"/>
    <cellStyle name="Comma 6 4 3 5 3" xfId="9226" xr:uid="{BB30EF62-F7EA-418A-8E2E-AB106B8E753E}"/>
    <cellStyle name="Comma 6 4 3 5 3 2" xfId="19399" xr:uid="{A0FD2529-27C1-4D46-8390-DFBF298550E0}"/>
    <cellStyle name="Comma 6 4 3 5 4" xfId="11908" xr:uid="{E4E2D827-F784-4726-87AF-8543086AC9F4}"/>
    <cellStyle name="Comma 6 4 3 5 4 2" xfId="22232" xr:uid="{CB25A5DB-FA10-4361-987C-327F72FA4305}"/>
    <cellStyle name="Comma 6 4 3 5 5" xfId="25396" xr:uid="{383D8A9B-50BC-4843-A851-1C8931D413BC}"/>
    <cellStyle name="Comma 6 4 3 5 6" xfId="14330" xr:uid="{BFF0C150-9795-4D7F-BA75-070F77FC72F2}"/>
    <cellStyle name="Comma 6 4 3 6" xfId="3116" xr:uid="{00000000-0005-0000-0000-0000E0030000}"/>
    <cellStyle name="Comma 6 4 3 6 2" xfId="10359" xr:uid="{6C31BDA0-16EF-482E-9653-323083E97626}"/>
    <cellStyle name="Comma 6 4 3 6 2 2" xfId="20541" xr:uid="{86327D6D-A953-4C05-BE99-4A4A8319540F}"/>
    <cellStyle name="Comma 6 4 3 6 3" xfId="13050" xr:uid="{10DA1252-DF3F-4BA4-8DAC-8392C0D22D10}"/>
    <cellStyle name="Comma 6 4 3 6 3 2" xfId="23374" xr:uid="{9E93732F-8F11-4C97-97E9-1F5B1B5F463D}"/>
    <cellStyle name="Comma 6 4 3 6 4" xfId="25321" xr:uid="{F60D3115-2F87-45E7-9709-A33E839C593E}"/>
    <cellStyle name="Comma 6 4 3 6 5" xfId="27778" xr:uid="{22DD53BC-3391-49CE-9915-F5C6D2F9A274}"/>
    <cellStyle name="Comma 6 4 3 6 6" xfId="17708" xr:uid="{C1857F6D-2805-4351-8841-207D5AF05A4C}"/>
    <cellStyle name="Comma 6 4 3 6 7" xfId="7520" xr:uid="{F9820268-C3CA-4DB9-89C7-5F425470B82A}"/>
    <cellStyle name="Comma 6 4 3 7" xfId="3419" xr:uid="{00000000-0005-0000-0000-0000E1030000}"/>
    <cellStyle name="Comma 6 4 3 7 2" xfId="27957" xr:uid="{853C9A0A-44DC-4208-8A42-86253D19FFC6}"/>
    <cellStyle name="Comma 6 4 3 7 3" xfId="29430" xr:uid="{4F4FDB22-7082-4E8C-80DB-7EC1FBBFAA58}"/>
    <cellStyle name="Comma 6 4 3 7 4" xfId="15444" xr:uid="{7BF20A2A-CF31-4960-8DC6-39A15764E70E}"/>
    <cellStyle name="Comma 6 4 3 8" xfId="4807" xr:uid="{00000000-0005-0000-0000-0000E2030000}"/>
    <cellStyle name="Comma 6 4 3 8 2" xfId="18277" xr:uid="{773F14E6-6876-40E1-B53C-937E482E01FA}"/>
    <cellStyle name="Comma 6 4 3 9" xfId="1946" xr:uid="{00000000-0005-0000-0000-000041020000}"/>
    <cellStyle name="Comma 6 4 3 9 2" xfId="21110" xr:uid="{04A8F5AC-4F4C-4B3B-BF41-00F5F72858FB}"/>
    <cellStyle name="Comma 6 4 4" xfId="592" xr:uid="{00000000-0005-0000-0000-00004F020000}"/>
    <cellStyle name="Comma 6 4 4 10" xfId="14389" xr:uid="{39584325-8D5D-4DA2-9508-7B5B534F169E}"/>
    <cellStyle name="Comma 6 4 4 2" xfId="593" xr:uid="{00000000-0005-0000-0000-000050020000}"/>
    <cellStyle name="Comma 6 4 4 2 2" xfId="3114" xr:uid="{00000000-0005-0000-0000-0000E5030000}"/>
    <cellStyle name="Comma 6 4 4 2 2 2" xfId="9594" xr:uid="{58E7129D-40BA-4F3E-BBE2-0A0FA1336DF5}"/>
    <cellStyle name="Comma 6 4 4 2 2 2 2" xfId="29772" xr:uid="{3BAC4E8A-25C9-4E20-926D-682C4D8DEA1C}"/>
    <cellStyle name="Comma 6 4 4 2 2 2 3" xfId="29218" xr:uid="{ADFC9D03-62B8-43F1-9740-BCF6BBA01067}"/>
    <cellStyle name="Comma 6 4 4 2 2 2 4" xfId="19770" xr:uid="{60F79D05-33A1-4A61-85FB-6A756686B268}"/>
    <cellStyle name="Comma 6 4 4 2 2 3" xfId="12279" xr:uid="{EF6C9E37-43E7-41A6-9F75-578B3A5A8F8E}"/>
    <cellStyle name="Comma 6 4 4 2 2 3 2" xfId="22603" xr:uid="{B50D6093-AA44-40DB-8F0C-32667C97EDEB}"/>
    <cellStyle name="Comma 6 4 4 2 2 4" xfId="25883" xr:uid="{BD1A6401-43C6-4D4F-A4BF-AD084D37C620}"/>
    <cellStyle name="Comma 6 4 4 2 2 5" xfId="16937" xr:uid="{4A2F9BB4-40D9-4E5A-8744-07CE3858308C}"/>
    <cellStyle name="Comma 6 4 4 2 2 6" xfId="7101" xr:uid="{C572278E-C6A9-4C2A-A538-C43C312DBD9F}"/>
    <cellStyle name="Comma 6 4 4 2 3" xfId="3917" xr:uid="{00000000-0005-0000-0000-0000E6030000}"/>
    <cellStyle name="Comma 6 4 4 2 3 2" xfId="6508" xr:uid="{69A77BD7-A5C7-49BE-A5A7-6D1D25977A96}"/>
    <cellStyle name="Comma 6 4 4 2 4" xfId="5809" xr:uid="{00000000-0005-0000-0000-0000E7030000}"/>
    <cellStyle name="Comma 6 4 4 2 4 2" xfId="6730" xr:uid="{D81ACAF7-8B35-43D5-AE83-A7730BB1D5E6}"/>
    <cellStyle name="Comma 6 4 4 2 5" xfId="2762" xr:uid="{00000000-0005-0000-0000-0000E4030000}"/>
    <cellStyle name="Comma 6 4 4 2 5 2" xfId="24672" xr:uid="{A54BED3C-3005-47A3-B798-5D4804388686}"/>
    <cellStyle name="Comma 6 4 4 2 6" xfId="2057" xr:uid="{00000000-0005-0000-0000-000045020000}"/>
    <cellStyle name="Comma 6 4 4 3" xfId="594" xr:uid="{00000000-0005-0000-0000-000051020000}"/>
    <cellStyle name="Comma 6 4 4 3 2" xfId="3113" xr:uid="{00000000-0005-0000-0000-0000E9030000}"/>
    <cellStyle name="Comma 6 4 4 3 2 2" xfId="10743" xr:uid="{C268045D-1C4B-48AA-A23E-F35AD8081AB1}"/>
    <cellStyle name="Comma 6 4 4 3 2 2 2" xfId="21039" xr:uid="{5F261265-6B2B-47D0-8A02-0397B6BFEEAB}"/>
    <cellStyle name="Comma 6 4 4 3 2 3" xfId="13548" xr:uid="{F46DD74F-407A-4867-84D0-DE9E3438BA82}"/>
    <cellStyle name="Comma 6 4 4 3 2 3 2" xfId="23872" xr:uid="{108F9F0B-CC17-4EF8-99DF-CF30F00DB863}"/>
    <cellStyle name="Comma 6 4 4 3 2 4" xfId="27220" xr:uid="{841C1931-B7E8-41B2-946B-F80E14F55347}"/>
    <cellStyle name="Comma 6 4 4 3 2 5" xfId="28915" xr:uid="{16437206-5BCB-402F-8C65-2A3A6F9F568A}"/>
    <cellStyle name="Comma 6 4 4 3 2 6" xfId="18206" xr:uid="{10D43EFE-2BD2-435F-AEFA-4E4774E0EDFA}"/>
    <cellStyle name="Comma 6 4 4 3 2 7" xfId="7533" xr:uid="{16EDA8E3-9920-4708-B0D2-4C370F36E54B}"/>
    <cellStyle name="Comma 6 4 4 3 3" xfId="3610" xr:uid="{00000000-0005-0000-0000-0000EA030000}"/>
    <cellStyle name="Comma 6 4 4 3 3 2" xfId="26118" xr:uid="{923AC486-4E92-4870-9DB9-1D3DCC7BB082}"/>
    <cellStyle name="Comma 6 4 4 3 4" xfId="5338" xr:uid="{00000000-0005-0000-0000-0000EB030000}"/>
    <cellStyle name="Comma 6 4 4 4" xfId="2808" xr:uid="{00000000-0005-0000-0000-0000EC030000}"/>
    <cellStyle name="Comma 6 4 4 5" xfId="3473" xr:uid="{00000000-0005-0000-0000-0000ED030000}"/>
    <cellStyle name="Comma 6 4 4 5 2" xfId="10478" xr:uid="{D743EEDC-127A-4218-AC80-D6B0DBD7713B}"/>
    <cellStyle name="Comma 6 4 4 5 2 2" xfId="20674" xr:uid="{5581FBE4-4BFA-4BC6-92A5-CE166817DCCA}"/>
    <cellStyle name="Comma 6 4 4 5 3" xfId="13183" xr:uid="{E99FE236-D42E-445C-BC3F-130A12F47FA1}"/>
    <cellStyle name="Comma 6 4 4 5 3 2" xfId="23507" xr:uid="{AE8FAD59-30CF-47E0-85E8-A2176487B8ED}"/>
    <cellStyle name="Comma 6 4 4 5 4" xfId="26931" xr:uid="{88D76297-AE9B-4AC4-B28F-C923958835CB}"/>
    <cellStyle name="Comma 6 4 4 5 5" xfId="27056" xr:uid="{3AB8333A-536D-44E2-91C2-4CE1C2AE541D}"/>
    <cellStyle name="Comma 6 4 4 5 6" xfId="17841" xr:uid="{D68C37C7-B1FE-4B67-8CD9-6953A3C6A6C4}"/>
    <cellStyle name="Comma 6 4 4 6" xfId="4559" xr:uid="{00000000-0005-0000-0000-0000EE030000}"/>
    <cellStyle name="Comma 6 4 4 6 2" xfId="15445" xr:uid="{4B303302-6A01-4CBA-B58F-30F5BD1A1C9C}"/>
    <cellStyle name="Comma 6 4 4 7" xfId="8316" xr:uid="{E63493E7-1931-4891-827D-8CF1689782B4}"/>
    <cellStyle name="Comma 6 4 4 7 2" xfId="18278" xr:uid="{EE15B5B1-1968-4C1B-A0D5-0539E6BC93C0}"/>
    <cellStyle name="Comma 6 4 4 8" xfId="10807" xr:uid="{0D1E83F8-DE4E-40BC-B7C6-3E11574690B9}"/>
    <cellStyle name="Comma 6 4 4 8 2" xfId="21111" xr:uid="{D3B0A294-08D1-42E0-AACE-DC08DB6ADC57}"/>
    <cellStyle name="Comma 6 4 4 9" xfId="25048" xr:uid="{34027E64-DEC3-4391-AA88-9ADB70EEE1DB}"/>
    <cellStyle name="Comma 6 4 5" xfId="595" xr:uid="{00000000-0005-0000-0000-000052020000}"/>
    <cellStyle name="Comma 6 4 5 2" xfId="3112" xr:uid="{00000000-0005-0000-0000-0000F0030000}"/>
    <cellStyle name="Comma 6 4 5 2 2" xfId="9595" xr:uid="{1D1665DE-633B-4DDE-A994-29136D5E2871}"/>
    <cellStyle name="Comma 6 4 5 2 2 2" xfId="29773" xr:uid="{CE8B4435-BCF8-4B03-A07A-2D35286C4F71}"/>
    <cellStyle name="Comma 6 4 5 2 2 3" xfId="29552" xr:uid="{4313459D-6956-42CD-94D0-7B9D095F9038}"/>
    <cellStyle name="Comma 6 4 5 2 2 4" xfId="19771" xr:uid="{A8DB68DE-F218-482E-9ADC-7C212B8C99F8}"/>
    <cellStyle name="Comma 6 4 5 2 3" xfId="12280" xr:uid="{F2727F26-1D38-4D45-993D-D4A62ED1D5D1}"/>
    <cellStyle name="Comma 6 4 5 2 3 2" xfId="22604" xr:uid="{8C557F70-B5FC-4F54-B676-935F3064CE2A}"/>
    <cellStyle name="Comma 6 4 5 2 4" xfId="24737" xr:uid="{5C2DE4F6-6B74-453A-A18E-22B61DCC75DF}"/>
    <cellStyle name="Comma 6 4 5 2 5" xfId="16938" xr:uid="{23A3830E-2E83-4914-8B5A-719FC6B3B66F}"/>
    <cellStyle name="Comma 6 4 5 2 6" xfId="7102" xr:uid="{31CB6406-8E14-4B05-AEEC-CCA30939266D}"/>
    <cellStyle name="Comma 6 4 5 3" xfId="3918" xr:uid="{00000000-0005-0000-0000-0000F1030000}"/>
    <cellStyle name="Comma 6 4 5 3 2" xfId="6639" xr:uid="{49F9957D-2FCC-44C9-BA1F-84AC97758AB0}"/>
    <cellStyle name="Comma 6 4 5 4" xfId="5810" xr:uid="{00000000-0005-0000-0000-0000F2030000}"/>
    <cellStyle name="Comma 6 4 5 4 2" xfId="6703" xr:uid="{D05F4AF6-0CC6-4E91-B9BC-A69E2BCEFB7D}"/>
    <cellStyle name="Comma 6 4 5 4 2 2" xfId="20821" xr:uid="{40D38409-1495-4859-9856-928D156B09A2}"/>
    <cellStyle name="Comma 6 4 5 4 2 3" xfId="10578" xr:uid="{AA8E38B9-1CFB-4561-96E3-98CF07B4F953}"/>
    <cellStyle name="Comma 6 4 5 4 3" xfId="13330" xr:uid="{AF9D0229-9FB1-4975-9400-EE22E1274B13}"/>
    <cellStyle name="Comma 6 4 5 4 3 2" xfId="23654" xr:uid="{7F992EE1-5C0B-4A32-810D-E9EB90C99B13}"/>
    <cellStyle name="Comma 6 4 5 4 4" xfId="17988" xr:uid="{4C34DF72-7A84-419D-9E03-38FEE23AD222}"/>
    <cellStyle name="Comma 6 4 5 5" xfId="2766" xr:uid="{00000000-0005-0000-0000-0000EF030000}"/>
    <cellStyle name="Comma 6 4 5 6" xfId="2008" xr:uid="{00000000-0005-0000-0000-000046020000}"/>
    <cellStyle name="Comma 6 4 5 7" xfId="14836" xr:uid="{174C31D9-95E1-4F04-893A-D743017F7D91}"/>
    <cellStyle name="Comma 6 4 6" xfId="596" xr:uid="{00000000-0005-0000-0000-000053020000}"/>
    <cellStyle name="Comma 6 4 6 2" xfId="2982" xr:uid="{00000000-0005-0000-0000-0000F4030000}"/>
    <cellStyle name="Comma 6 4 6 2 2" xfId="9457" xr:uid="{BBC023D6-A783-4A0C-A191-13F038A86D73}"/>
    <cellStyle name="Comma 6 4 6 2 2 2" xfId="27273" xr:uid="{5B0AB4A9-2D02-419A-B4A7-1D23FD15E06C}"/>
    <cellStyle name="Comma 6 4 6 2 2 3" xfId="27699" xr:uid="{C8C9C844-64DD-4204-BB4C-D8C644ED52E1}"/>
    <cellStyle name="Comma 6 4 6 2 2 4" xfId="19633" xr:uid="{3C3BC0BB-9104-42CC-9D70-4F38F20EB7C0}"/>
    <cellStyle name="Comma 6 4 6 2 3" xfId="12142" xr:uid="{F5649B68-A1CF-4820-B9C0-066E428732EE}"/>
    <cellStyle name="Comma 6 4 6 2 3 2" xfId="22466" xr:uid="{C540F261-8F18-4174-9B41-AB2DB0BC71D2}"/>
    <cellStyle name="Comma 6 4 6 2 4" xfId="24208" xr:uid="{9A86526B-8E01-4A3B-96BF-10D5A2F3988C}"/>
    <cellStyle name="Comma 6 4 6 2 5" xfId="16800" xr:uid="{FF9370E1-F33B-4CFE-8B54-0D1DEEE24748}"/>
    <cellStyle name="Comma 6 4 6 2 6" xfId="7049" xr:uid="{345DFEDD-6B1D-4821-8DB1-5391B57E69C1}"/>
    <cellStyle name="Comma 6 4 6 3" xfId="3782" xr:uid="{00000000-0005-0000-0000-0000F5030000}"/>
    <cellStyle name="Comma 6 4 6 3 2" xfId="7237" xr:uid="{B196E6FD-82BA-4353-B3A3-5848CA07B6E7}"/>
    <cellStyle name="Comma 6 4 6 4" xfId="5624" xr:uid="{00000000-0005-0000-0000-0000F6030000}"/>
    <cellStyle name="Comma 6 4 6 4 2" xfId="8035" xr:uid="{F92748D1-C45B-4D15-96B7-772612864613}"/>
    <cellStyle name="Comma 6 4 6 5" xfId="24631" xr:uid="{E3638D84-22B4-4BCC-90F6-AB1784649CEF}"/>
    <cellStyle name="Comma 6 4 6 6" xfId="14670" xr:uid="{09B5D8BF-B4FC-45AD-B36C-9CC16C564968}"/>
    <cellStyle name="Comma 6 4 7" xfId="2807" xr:uid="{00000000-0005-0000-0000-0000F7030000}"/>
    <cellStyle name="Comma 6 4 7 2" xfId="3174" xr:uid="{00000000-0005-0000-0000-0000F8030000}"/>
    <cellStyle name="Comma 6 4 7 2 2" xfId="9063" xr:uid="{F2A07F7D-0DE9-4EEA-A4E6-96F1190593C8}"/>
    <cellStyle name="Comma 6 4 7 2 2 2" xfId="19236" xr:uid="{8F87D0B0-C754-40BF-BDEE-E31D813D15BF}"/>
    <cellStyle name="Comma 6 4 7 2 3" xfId="11745" xr:uid="{D900923B-0A46-4A51-AEE5-E44A344D3F00}"/>
    <cellStyle name="Comma 6 4 7 2 3 2" xfId="22069" xr:uid="{670AF8C0-31AD-4260-B947-D49B72585D6F}"/>
    <cellStyle name="Comma 6 4 7 2 4" xfId="28390" xr:uid="{FD61C2F6-7CF7-4095-BBE0-19D98FA8D0E8}"/>
    <cellStyle name="Comma 6 4 7 2 5" xfId="27179" xr:uid="{2DDD9CB1-88A1-48BE-8F9F-05E475E86648}"/>
    <cellStyle name="Comma 6 4 7 2 6" xfId="16403" xr:uid="{644E6299-C546-4E2C-A3C5-56FF1440C6FE}"/>
    <cellStyle name="Comma 6 4 7 3" xfId="5114" xr:uid="{00000000-0005-0000-0000-0000F9030000}"/>
    <cellStyle name="Comma 6 4 7 3 2" xfId="7209" xr:uid="{84384389-9C03-44B9-AA15-5A5A34B285E6}"/>
    <cellStyle name="Comma 6 4 7 4" xfId="8030" xr:uid="{03AE08CD-0230-428E-ABFB-8D5E11219D3E}"/>
    <cellStyle name="Comma 6 4 7 5" xfId="24080" xr:uid="{61EB0441-20B7-4788-89C9-7927A7D4FDBF}"/>
    <cellStyle name="Comma 6 4 7 6" xfId="14172" xr:uid="{C7F40956-273B-46B1-B78E-ACABE11B1B06}"/>
    <cellStyle name="Comma 6 4 8" xfId="3589" xr:uid="{00000000-0005-0000-0000-0000FA030000}"/>
    <cellStyle name="Comma 6 4 8 2" xfId="8842" xr:uid="{02ABA412-B80A-4B4C-B7D4-007D1F88E69D}"/>
    <cellStyle name="Comma 6 4 8 2 2" xfId="18992" xr:uid="{BE6FE9CE-05FA-488F-A211-73D3F093CA7D}"/>
    <cellStyle name="Comma 6 4 8 3" xfId="11501" xr:uid="{F7FF21D4-7430-47D2-AF46-0144F961CBDB}"/>
    <cellStyle name="Comma 6 4 8 3 2" xfId="21825" xr:uid="{E92ED9A6-4C1C-459C-B238-EA1D1B639103}"/>
    <cellStyle name="Comma 6 4 8 4" xfId="26487" xr:uid="{6B4845BB-C5B0-47BB-BB6D-1D63B8712B2D}"/>
    <cellStyle name="Comma 6 4 8 5" xfId="28599" xr:uid="{8E4FF392-411C-49E1-BB39-856B01108D38}"/>
    <cellStyle name="Comma 6 4 8 6" xfId="16159" xr:uid="{BFEA37C9-E31B-44DA-B65F-709A5B6CDDAB}"/>
    <cellStyle name="Comma 6 4 8 7" xfId="6929" xr:uid="{C252E598-ECFE-4CF8-8899-0E10F90E9A0B}"/>
    <cellStyle name="Comma 6 4 9" xfId="3528" xr:uid="{00000000-0005-0000-0000-0000FB030000}"/>
    <cellStyle name="Comma 6 4 9 2" xfId="10162" xr:uid="{FD9B21FE-DAF8-415D-8F40-B1EE88395ED2}"/>
    <cellStyle name="Comma 6 4 9 2 2" xfId="20342" xr:uid="{342C4A76-3773-484C-8342-44B8C3C518F4}"/>
    <cellStyle name="Comma 6 4 9 3" xfId="12851" xr:uid="{4C6FDE7A-744D-4B02-8B74-D41D48D71B64}"/>
    <cellStyle name="Comma 6 4 9 3 2" xfId="23175" xr:uid="{7986D0D6-4415-4E5D-A159-96F1DBECF044}"/>
    <cellStyle name="Comma 6 4 9 4" xfId="28695" xr:uid="{616B0BA2-23CD-4F20-8DF8-D0C059E7D9FC}"/>
    <cellStyle name="Comma 6 4 9 5" xfId="28584" xr:uid="{9A3C6980-9EF3-4F90-8732-680FA852301E}"/>
    <cellStyle name="Comma 6 4 9 6" xfId="17509" xr:uid="{5F9881CD-0123-46AF-984B-8B7EBBC77CBB}"/>
    <cellStyle name="Comma 6 5" xfId="597" xr:uid="{00000000-0005-0000-0000-000054020000}"/>
    <cellStyle name="Comma 6 5 10" xfId="26789" xr:uid="{AB7D567B-1556-4BC4-AB97-E32EBAD38C49}"/>
    <cellStyle name="Comma 6 5 11" xfId="14272" xr:uid="{67E52C75-2D8A-4867-8FB0-BE4EA59D919B}"/>
    <cellStyle name="Comma 6 5 2" xfId="3613" xr:uid="{00000000-0005-0000-0000-0000FD030000}"/>
    <cellStyle name="Comma 6 5 2 2" xfId="3920" xr:uid="{00000000-0005-0000-0000-0000FE030000}"/>
    <cellStyle name="Comma 6 5 2 2 2" xfId="5812" xr:uid="{00000000-0005-0000-0000-0000FF030000}"/>
    <cellStyle name="Comma 6 5 2 2 2 2" xfId="28431" xr:uid="{3EBBFF2A-6035-4CDC-BBF2-68C8DB4B6402}"/>
    <cellStyle name="Comma 6 5 2 2 2 3" xfId="27024" xr:uid="{A96A4E6A-FE4E-4849-B5F3-B4A3154AC5B7}"/>
    <cellStyle name="Comma 6 5 2 2 2 4" xfId="16940" xr:uid="{0F753188-6F32-47D0-A5F7-8B5FCAD32829}"/>
    <cellStyle name="Comma 6 5 2 2 3" xfId="9597" xr:uid="{FF24F6B5-A1A2-45A3-BFDB-38F47206EAF8}"/>
    <cellStyle name="Comma 6 5 2 2 3 2" xfId="19773" xr:uid="{92EA3A16-BC51-4DD9-91CE-C6E31C40051C}"/>
    <cellStyle name="Comma 6 5 2 2 4" xfId="12282" xr:uid="{DF7F8EB6-0D04-4489-98F5-D3FB18B44EBF}"/>
    <cellStyle name="Comma 6 5 2 2 4 2" xfId="22606" xr:uid="{62930E5E-1404-4E48-8CAF-07D0BBAB6AE2}"/>
    <cellStyle name="Comma 6 5 2 2 5" xfId="25667" xr:uid="{4CD8DFC2-1BD7-434C-B747-8571F9FB8412}"/>
    <cellStyle name="Comma 6 5 2 2 6" xfId="14838" xr:uid="{A333BCB1-6269-479A-8F21-5F1134B32748}"/>
    <cellStyle name="Comma 6 5 2 3" xfId="5341" xr:uid="{00000000-0005-0000-0000-000000040000}"/>
    <cellStyle name="Comma 6 5 2 3 2" xfId="10481" xr:uid="{1622EAD1-EA02-40B4-9228-5461C02138D2}"/>
    <cellStyle name="Comma 6 5 2 3 2 2" xfId="30058" xr:uid="{48E8F305-AA08-4C97-9AD9-B5AFDE129DDF}"/>
    <cellStyle name="Comma 6 5 2 3 2 3" xfId="28011" xr:uid="{426AEF19-9F98-4F1B-9B24-C2F72F786A3D}"/>
    <cellStyle name="Comma 6 5 2 3 2 4" xfId="20677" xr:uid="{18F5E263-9342-43C6-917F-416400171E8E}"/>
    <cellStyle name="Comma 6 5 2 3 3" xfId="13186" xr:uid="{C095E59B-A4B4-4337-BC06-301A51123650}"/>
    <cellStyle name="Comma 6 5 2 3 3 2" xfId="23510" xr:uid="{ABD7ACC4-3D76-446A-819F-097062466C9E}"/>
    <cellStyle name="Comma 6 5 2 3 4" xfId="25333" xr:uid="{AFD615D8-6405-4C77-A6C1-8E069AF02E0B}"/>
    <cellStyle name="Comma 6 5 2 3 5" xfId="17844" xr:uid="{DAD00E4C-7618-4D6D-895D-8C08AA209A08}"/>
    <cellStyle name="Comma 6 5 2 4" xfId="6647" xr:uid="{45E8F85D-CA01-4335-8C16-CA98070D7903}"/>
    <cellStyle name="Comma 6 5 2 4 2" xfId="29620" xr:uid="{89847BA4-FDAB-439E-AD01-49F17A81FCD3}"/>
    <cellStyle name="Comma 6 5 2 4 3" xfId="29031" xr:uid="{28DE94D3-D515-49DB-8EF6-6EAE0C02760E}"/>
    <cellStyle name="Comma 6 5 2 4 4" xfId="16609" xr:uid="{8EDC32C8-7BBE-49CB-B9E3-A719029B198C}"/>
    <cellStyle name="Comma 6 5 2 4 5" xfId="8105" xr:uid="{2A155270-DF9E-47CE-AE04-27185AF3FA3C}"/>
    <cellStyle name="Comma 6 5 2 5" xfId="9269" xr:uid="{DF2289CC-08E7-42F7-9E8D-3320F163AB4D}"/>
    <cellStyle name="Comma 6 5 2 5 2" xfId="19442" xr:uid="{1EDDD474-AF6E-4A30-9578-EC57E835AA95}"/>
    <cellStyle name="Comma 6 5 2 6" xfId="11951" xr:uid="{347ACB3A-C540-4AF1-B641-99A00693D949}"/>
    <cellStyle name="Comma 6 5 2 6 2" xfId="22275" xr:uid="{14E95729-4C2A-4775-B7AA-562AE0DF0CD0}"/>
    <cellStyle name="Comma 6 5 2 7" xfId="24443" xr:uid="{3A0D4AEF-877C-4DC1-9D6E-4A363CAB71E0}"/>
    <cellStyle name="Comma 6 5 2 8" xfId="14392" xr:uid="{2E3C7D52-30A9-49AC-A36B-7546DD5A507D}"/>
    <cellStyle name="Comma 6 5 3" xfId="3921" xr:uid="{00000000-0005-0000-0000-000001040000}"/>
    <cellStyle name="Comma 6 5 3 2" xfId="5813" xr:uid="{00000000-0005-0000-0000-000002040000}"/>
    <cellStyle name="Comma 6 5 3 2 2" xfId="10579" xr:uid="{62734D26-FA23-4888-801D-41A82C4094C1}"/>
    <cellStyle name="Comma 6 5 3 2 2 2" xfId="20822" xr:uid="{40B7EE69-DA1D-4CA6-AAEB-DC69B7CE4065}"/>
    <cellStyle name="Comma 6 5 3 2 3" xfId="13331" xr:uid="{7784FB7A-0A50-47D8-82B1-E465567E6812}"/>
    <cellStyle name="Comma 6 5 3 2 3 2" xfId="23655" xr:uid="{2851FC29-3D19-4953-B236-B3B71847586B}"/>
    <cellStyle name="Comma 6 5 3 2 4" xfId="26803" xr:uid="{47A5A115-4563-4EAC-978B-A189CBC4EC3E}"/>
    <cellStyle name="Comma 6 5 3 2 5" xfId="27102" xr:uid="{D3581132-4A36-404E-B146-1B8204A6E2C2}"/>
    <cellStyle name="Comma 6 5 3 2 6" xfId="17989" xr:uid="{8E324974-7F62-441F-94C5-915892BD8E31}"/>
    <cellStyle name="Comma 6 5 3 3" xfId="6629" xr:uid="{52B558E3-5A71-47E6-B505-412BC84D68AC}"/>
    <cellStyle name="Comma 6 5 3 3 2" xfId="16941" xr:uid="{00469301-9FAE-4077-8C19-C0A724CD0F53}"/>
    <cellStyle name="Comma 6 5 3 3 3" xfId="8173" xr:uid="{DC57BFAC-45ED-43CC-BC4C-C7F7A01AA33A}"/>
    <cellStyle name="Comma 6 5 3 4" xfId="9598" xr:uid="{42854610-D849-43E9-9566-E28769DBDEA7}"/>
    <cellStyle name="Comma 6 5 3 4 2" xfId="19774" xr:uid="{14DE95EC-EAE5-468D-BBDB-D85EDFE59CF6}"/>
    <cellStyle name="Comma 6 5 3 5" xfId="12283" xr:uid="{1EB73A97-716D-4729-AB7F-A32D4452826D}"/>
    <cellStyle name="Comma 6 5 3 5 2" xfId="22607" xr:uid="{73B86177-7900-4C87-B657-DA7D8EB5E058}"/>
    <cellStyle name="Comma 6 5 3 6" xfId="24694" xr:uid="{73A46A19-7FF5-4FB7-A46D-2C4E0E133A21}"/>
    <cellStyle name="Comma 6 5 3 7" xfId="14839" xr:uid="{41942598-0A58-46AC-83E8-C65BCDA238AF}"/>
    <cellStyle name="Comma 6 5 4" xfId="3919" xr:uid="{00000000-0005-0000-0000-000003040000}"/>
    <cellStyle name="Comma 6 5 4 2" xfId="5811" xr:uid="{00000000-0005-0000-0000-000004040000}"/>
    <cellStyle name="Comma 6 5 4 2 2" xfId="27980" xr:uid="{804C4307-6B93-4CC8-807E-BA1D01D3AC4B}"/>
    <cellStyle name="Comma 6 5 4 2 3" xfId="27596" xr:uid="{850B4F90-DD0E-49CE-8471-46E235B69870}"/>
    <cellStyle name="Comma 6 5 4 2 4" xfId="16939" xr:uid="{2344204E-3DAC-4BCA-AD60-AB387CFF173D}"/>
    <cellStyle name="Comma 6 5 4 3" xfId="6710" xr:uid="{B38CBABD-7232-4FFD-905C-F3E57011CD3A}"/>
    <cellStyle name="Comma 6 5 4 3 2" xfId="19772" xr:uid="{BA6D5838-25E9-43A5-B671-69FDCE193742}"/>
    <cellStyle name="Comma 6 5 4 3 3" xfId="9596" xr:uid="{4F457BC8-2F8C-49F1-BBCC-E79647DA3E88}"/>
    <cellStyle name="Comma 6 5 4 4" xfId="12281" xr:uid="{E655BC4F-B739-4886-839B-D6646954A71E}"/>
    <cellStyle name="Comma 6 5 4 4 2" xfId="22605" xr:uid="{623B5C0B-792C-41E5-9822-E92B508E6216}"/>
    <cellStyle name="Comma 6 5 4 5" xfId="24978" xr:uid="{B3331F38-3E10-4D50-911D-5E31714CEF28}"/>
    <cellStyle name="Comma 6 5 4 6" xfId="14837" xr:uid="{443F496D-8139-48D2-ABFF-E6F724DCF26C}"/>
    <cellStyle name="Comma 6 5 5" xfId="2733" xr:uid="{00000000-0005-0000-0000-000005040000}"/>
    <cellStyle name="Comma 6 5 5 2" xfId="9166" xr:uid="{B656990D-A256-4542-9BB0-8C40AF956B3A}"/>
    <cellStyle name="Comma 6 5 5 2 2" xfId="28333" xr:uid="{66F25F65-ED16-4764-B529-4261FBC3012D}"/>
    <cellStyle name="Comma 6 5 5 2 3" xfId="27543" xr:uid="{18C7D2D9-E0DC-4E86-A8C9-724CEF03705F}"/>
    <cellStyle name="Comma 6 5 5 2 4" xfId="19339" xr:uid="{8ACA9B24-416A-4173-A077-10BD6374C807}"/>
    <cellStyle name="Comma 6 5 5 3" xfId="11848" xr:uid="{D4558875-7224-4B5E-A903-25D39EF3F0A4}"/>
    <cellStyle name="Comma 6 5 5 3 2" xfId="22172" xr:uid="{04035A45-E9B9-401A-B61B-7F788561C401}"/>
    <cellStyle name="Comma 6 5 5 4" xfId="25864" xr:uid="{9E197C38-1445-454E-8058-3CFE79573477}"/>
    <cellStyle name="Comma 6 5 5 5" xfId="16506" xr:uid="{ADC74C8F-1071-4443-8344-01B2996BA492}"/>
    <cellStyle name="Comma 6 5 5 6" xfId="6994" xr:uid="{3A59A4C0-FEC1-47D4-B30B-3B4CDA586C1D}"/>
    <cellStyle name="Comma 6 5 6" xfId="3294" xr:uid="{00000000-0005-0000-0000-000006040000}"/>
    <cellStyle name="Comma 6 5 6 2" xfId="29139" xr:uid="{D61B46B4-0C36-4673-8AA5-8E38F2C71158}"/>
    <cellStyle name="Comma 6 5 6 3" xfId="28106" xr:uid="{4DFEFE3A-441F-4AF2-9B72-D4F58832B8B2}"/>
    <cellStyle name="Comma 6 5 6 4" xfId="6841" xr:uid="{7AB39E28-E36A-445C-AA2C-FFB90C1DFF9D}"/>
    <cellStyle name="Comma 6 5 7" xfId="5217" xr:uid="{00000000-0005-0000-0000-000007040000}"/>
    <cellStyle name="Comma 6 5 7 2" xfId="10469" xr:uid="{D7C20C62-E633-49C1-8CC7-EB9B6CCF234B}"/>
    <cellStyle name="Comma 6 5 7 2 2" xfId="20651" xr:uid="{DE0D5635-856C-4D47-9069-3E893B707E76}"/>
    <cellStyle name="Comma 6 5 7 3" xfId="13160" xr:uid="{AD9B6238-0E19-44CA-B0ED-8FE588388986}"/>
    <cellStyle name="Comma 6 5 7 3 2" xfId="23484" xr:uid="{D5A5F1B0-AB1E-4F85-93B2-4A97CDFD669D}"/>
    <cellStyle name="Comma 6 5 7 4" xfId="17818" xr:uid="{13DA0F46-D569-4E28-9A7C-E8BA0715E23A}"/>
    <cellStyle name="Comma 6 5 8" xfId="2943" xr:uid="{00000000-0005-0000-0000-0000FC030000}"/>
    <cellStyle name="Comma 6 5 9" xfId="2009" xr:uid="{00000000-0005-0000-0000-000048020000}"/>
    <cellStyle name="Comma 6 5 9 2" xfId="26563" xr:uid="{FBCD6D24-784D-4F56-88E5-530FD54E45B5}"/>
    <cellStyle name="Comma 6 6" xfId="1879" xr:uid="{00000000-0005-0000-0000-000035020000}"/>
    <cellStyle name="Comma 6 6 2" xfId="8784" xr:uid="{07AC6047-648E-4C9E-84AF-5F094A90A497}"/>
    <cellStyle name="Comma 6 6 2 2" xfId="18932" xr:uid="{C50D6F21-88B4-459D-863E-F1BB372781DF}"/>
    <cellStyle name="Comma 6 6 3" xfId="11441" xr:uid="{9CC45044-8C99-4461-A18B-9A9923EBC795}"/>
    <cellStyle name="Comma 6 6 3 2" xfId="21765" xr:uid="{B31D3342-1D3D-4EC7-8A32-9FF6249989F7}"/>
    <cellStyle name="Comma 6 6 4" xfId="26001" xr:uid="{70990434-1FF2-4990-B8F9-AAE90E292F9E}"/>
    <cellStyle name="Comma 6 6 5" xfId="27229" xr:uid="{10C87690-E10B-4D43-886D-DA8D5F69EF06}"/>
    <cellStyle name="Comma 6 6 6" xfId="16099" xr:uid="{D742757A-637F-4DA2-8005-B5581996F328}"/>
    <cellStyle name="Comma 6 6 7" xfId="6916" xr:uid="{C9B6F120-7E65-4DF7-AB76-CAE38739CFA6}"/>
    <cellStyle name="Comma 6 7" xfId="24014" xr:uid="{D9D4A9A5-F8BA-4CDA-B52D-EDB1F97DBFF0}"/>
    <cellStyle name="Comma 6 7 2" xfId="30788" xr:uid="{CE0765EE-CD00-4A26-B87F-6AE3547B070E}"/>
    <cellStyle name="Comma 6 8" xfId="13713" xr:uid="{98CB06E4-81C7-43C4-9D47-F202B676FDCF}"/>
    <cellStyle name="Comma 6 9" xfId="30501" xr:uid="{A0CC7E3E-D5E0-4172-85FC-1559BB622561}"/>
    <cellStyle name="Comma 7" xfId="598" xr:uid="{00000000-0005-0000-0000-000055020000}"/>
    <cellStyle name="Comma 7 10" xfId="599" xr:uid="{00000000-0005-0000-0000-000056020000}"/>
    <cellStyle name="Comma 7 10 10" xfId="13990" xr:uid="{7CA3B23A-418E-4161-8931-33786B67D5EE}"/>
    <cellStyle name="Comma 7 10 2" xfId="600" xr:uid="{00000000-0005-0000-0000-000057020000}"/>
    <cellStyle name="Comma 7 10 2 2" xfId="2750" xr:uid="{00000000-0005-0000-0000-00000B040000}"/>
    <cellStyle name="Comma 7 10 2 2 2" xfId="9599" xr:uid="{234266C5-F85B-429D-959F-709D969E5074}"/>
    <cellStyle name="Comma 7 10 2 2 2 2" xfId="19775" xr:uid="{7B32E65D-027D-4720-A471-A4ECA71F23B4}"/>
    <cellStyle name="Comma 7 10 2 2 3" xfId="12284" xr:uid="{714AE5B1-FC42-47F6-8067-CDB0081C7814}"/>
    <cellStyle name="Comma 7 10 2 2 3 2" xfId="22608" xr:uid="{AD9A6978-E283-42A8-A189-B183088DD65E}"/>
    <cellStyle name="Comma 7 10 2 2 4" xfId="29449" xr:uid="{BA3D37AA-67D9-4581-B694-BEFEC2B211AD}"/>
    <cellStyle name="Comma 7 10 2 2 5" xfId="28949" xr:uid="{AA1287A6-7FD5-4B58-B5A1-ACE2D30B4CB5}"/>
    <cellStyle name="Comma 7 10 2 2 6" xfId="16942" xr:uid="{A0FC2C53-D0D6-4817-B356-05809FBF247A}"/>
    <cellStyle name="Comma 7 10 2 2 7" xfId="7103" xr:uid="{647BEEC2-80FC-4AE3-AD96-01669A654E51}"/>
    <cellStyle name="Comma 7 10 2 3" xfId="3922" xr:uid="{00000000-0005-0000-0000-00000C040000}"/>
    <cellStyle name="Comma 7 10 2 3 2" xfId="6561" xr:uid="{4701E6DE-B1BD-46F9-BE40-1215C7D6BB8D}"/>
    <cellStyle name="Comma 7 10 2 4" xfId="5814" xr:uid="{00000000-0005-0000-0000-00000D040000}"/>
    <cellStyle name="Comma 7 10 2 4 2" xfId="6442" xr:uid="{856FDD61-88F0-44FE-B895-AAFAE9505E35}"/>
    <cellStyle name="Comma 7 10 2 5" xfId="2787" xr:uid="{00000000-0005-0000-0000-00000A040000}"/>
    <cellStyle name="Comma 7 10 2 5 2" xfId="24561" xr:uid="{A7F98831-15F2-4480-A94A-913AFBDC48DD}"/>
    <cellStyle name="Comma 7 10 2 6" xfId="2130" xr:uid="{00000000-0005-0000-0000-00004B020000}"/>
    <cellStyle name="Comma 7 10 3" xfId="601" xr:uid="{00000000-0005-0000-0000-000058020000}"/>
    <cellStyle name="Comma 7 10 3 2" xfId="24508" xr:uid="{D964F890-BFB8-4E80-8158-EA2BD999FAF1}"/>
    <cellStyle name="Comma 7 10 3 3" xfId="26779" xr:uid="{CCA5A1B3-F61E-41F5-A5DB-5DCE637AE812}"/>
    <cellStyle name="Comma 7 10 4" xfId="3089" xr:uid="{00000000-0005-0000-0000-00000F040000}"/>
    <cellStyle name="Comma 7 10 4 2" xfId="26765" xr:uid="{FEB38B61-E097-4E56-AEF3-DD648C4D5061}"/>
    <cellStyle name="Comma 7 10 4 3" xfId="25079" xr:uid="{4FF6E365-239F-41EB-9277-B0147BB53081}"/>
    <cellStyle name="Comma 7 10 5" xfId="2774" xr:uid="{00000000-0005-0000-0000-000010040000}"/>
    <cellStyle name="Comma 7 10 5 2" xfId="10360" xr:uid="{9D6DA68C-44D3-487F-B340-DDE02C33022C}"/>
    <cellStyle name="Comma 7 10 5 2 2" xfId="20542" xr:uid="{C4A926D6-C611-4AD6-B0B1-0A8F4C884A00}"/>
    <cellStyle name="Comma 7 10 5 3" xfId="13051" xr:uid="{42E48960-152B-4F2B-8649-9232B79AB6D5}"/>
    <cellStyle name="Comma 7 10 5 3 2" xfId="23375" xr:uid="{F93FED77-CD6C-4D5E-9D90-7290F4961B98}"/>
    <cellStyle name="Comma 7 10 5 4" xfId="27541" xr:uid="{3A6C1F2B-AC89-4398-B87E-4B1A3CC14B2E}"/>
    <cellStyle name="Comma 7 10 5 5" xfId="26870" xr:uid="{BA8A49AD-DC2D-4346-BD89-01FA109D6491}"/>
    <cellStyle name="Comma 7 10 5 6" xfId="17709" xr:uid="{106D090D-8006-4725-83AC-F0003F7B3BDC}"/>
    <cellStyle name="Comma 7 10 6" xfId="4955" xr:uid="{00000000-0005-0000-0000-000011040000}"/>
    <cellStyle name="Comma 7 10 6 2" xfId="28629" xr:uid="{5D6B8408-0425-47DF-8F02-EA1B1101EC30}"/>
    <cellStyle name="Comma 7 10 6 3" xfId="28251" xr:uid="{749D9570-5BB8-42AE-ABF2-A3198DCDCFEC}"/>
    <cellStyle name="Comma 7 10 6 4" xfId="15447" xr:uid="{E3BC9E6A-E90B-4A0E-BFBE-3848B588A8BD}"/>
    <cellStyle name="Comma 7 10 7" xfId="1947" xr:uid="{00000000-0005-0000-0000-00004A020000}"/>
    <cellStyle name="Comma 7 10 7 2" xfId="18280" xr:uid="{E52A4B62-6554-4807-910B-03FAA405E775}"/>
    <cellStyle name="Comma 7 10 8" xfId="10809" xr:uid="{9F993844-E490-48A9-B3B6-80CD96817429}"/>
    <cellStyle name="Comma 7 10 8 2" xfId="21113" xr:uid="{4A826C6F-BD3A-4D93-B19D-864C313A330B}"/>
    <cellStyle name="Comma 7 10 9" xfId="24034" xr:uid="{CB870401-9776-476C-AFA8-BFCBFA1D4B09}"/>
    <cellStyle name="Comma 7 11" xfId="602" xr:uid="{00000000-0005-0000-0000-000059020000}"/>
    <cellStyle name="Comma 7 11 2" xfId="603" xr:uid="{00000000-0005-0000-0000-00005A020000}"/>
    <cellStyle name="Comma 7 11 2 2" xfId="2799" xr:uid="{00000000-0005-0000-0000-000014040000}"/>
    <cellStyle name="Comma 7 11 2 3" xfId="3783" xr:uid="{00000000-0005-0000-0000-000015040000}"/>
    <cellStyle name="Comma 7 11 2 3 2" xfId="6472" xr:uid="{E2DD813B-61AF-4EF6-95E2-AF4344076132}"/>
    <cellStyle name="Comma 7 11 2 4" xfId="5625" xr:uid="{00000000-0005-0000-0000-000016040000}"/>
    <cellStyle name="Comma 7 11 2 4 2" xfId="6653" xr:uid="{256865C0-1EC7-4D6F-95D3-5AA3CF365DA0}"/>
    <cellStyle name="Comma 7 11 2 5" xfId="2763" xr:uid="{00000000-0005-0000-0000-000013040000}"/>
    <cellStyle name="Comma 7 11 2 6" xfId="2058" xr:uid="{00000000-0005-0000-0000-00004E020000}"/>
    <cellStyle name="Comma 7 11 3" xfId="604" xr:uid="{00000000-0005-0000-0000-00005B020000}"/>
    <cellStyle name="Comma 7 11 4" xfId="2809" xr:uid="{00000000-0005-0000-0000-000018040000}"/>
    <cellStyle name="Comma 7 11 5" xfId="3472" xr:uid="{00000000-0005-0000-0000-000019040000}"/>
    <cellStyle name="Comma 7 11 5 2" xfId="15448" xr:uid="{F00D2664-A169-48F3-B0C7-4A75B0EC5CB9}"/>
    <cellStyle name="Comma 7 11 6" xfId="4560" xr:uid="{00000000-0005-0000-0000-00001A040000}"/>
    <cellStyle name="Comma 7 11 6 2" xfId="18281" xr:uid="{630260BB-2BEF-4F57-909A-2F807C696C50}"/>
    <cellStyle name="Comma 7 11 7" xfId="10810" xr:uid="{39E5142E-7AAC-4731-857D-2A2EEF9FEC80}"/>
    <cellStyle name="Comma 7 11 7 2" xfId="21114" xr:uid="{D0251022-ACB9-42D5-AC41-E7AA8523E4FB}"/>
    <cellStyle name="Comma 7 11 8" xfId="26047" xr:uid="{584BD79B-6599-47AF-8125-FCFC3239ECD8}"/>
    <cellStyle name="Comma 7 11 9" xfId="14671" xr:uid="{61D5FD1B-FCF6-4BB7-B340-2EDACB87A386}"/>
    <cellStyle name="Comma 7 12" xfId="605" xr:uid="{00000000-0005-0000-0000-00005C020000}"/>
    <cellStyle name="Comma 7 12 2" xfId="2804" xr:uid="{00000000-0005-0000-0000-00001C040000}"/>
    <cellStyle name="Comma 7 12 2 2" xfId="9029" xr:uid="{3BF50007-66D1-4268-8D01-D06CCF4D5304}"/>
    <cellStyle name="Comma 7 12 2 2 2" xfId="19202" xr:uid="{F9E5DD9A-3AAC-4A74-8445-57D102608C64}"/>
    <cellStyle name="Comma 7 12 2 3" xfId="11711" xr:uid="{61811190-DC8E-4718-89E0-57130EF01100}"/>
    <cellStyle name="Comma 7 12 2 3 2" xfId="22035" xr:uid="{8354D1CD-45E5-49CF-A4E9-D0DBA0F62AF2}"/>
    <cellStyle name="Comma 7 12 2 4" xfId="16369" xr:uid="{CB461620-4D5A-4F35-9B04-1588E20C0EC6}"/>
    <cellStyle name="Comma 7 12 2 5" xfId="6976" xr:uid="{B63EF28B-1A86-4428-959E-A95E105D0003}"/>
    <cellStyle name="Comma 7 12 3" xfId="3138" xr:uid="{00000000-0005-0000-0000-00001D040000}"/>
    <cellStyle name="Comma 7 12 3 2" xfId="6735" xr:uid="{DBD353DB-2BC6-4BEC-A968-6C2F5B1EB698}"/>
    <cellStyle name="Comma 7 12 4" xfId="5080" xr:uid="{00000000-0005-0000-0000-00001E040000}"/>
    <cellStyle name="Comma 7 12 4 2" xfId="6444" xr:uid="{EDFD470E-1932-479A-9646-4F9C8F9582E8}"/>
    <cellStyle name="Comma 7 12 5" xfId="2764" xr:uid="{00000000-0005-0000-0000-00001B040000}"/>
    <cellStyle name="Comma 7 12 5 2" xfId="26263" xr:uid="{39AED149-FB4D-41A1-97BD-61D6211D2A35}"/>
    <cellStyle name="Comma 7 12 6" xfId="2010" xr:uid="{00000000-0005-0000-0000-00004F020000}"/>
    <cellStyle name="Comma 7 13" xfId="606" xr:uid="{00000000-0005-0000-0000-00005D020000}"/>
    <cellStyle name="Comma 7 13 2" xfId="6917" xr:uid="{FB43C3E5-E79F-4333-A8F9-AC720F2452D8}"/>
    <cellStyle name="Comma 7 13 2 2" xfId="8786" xr:uid="{709CD984-498A-435B-98A6-B375DA6122E8}"/>
    <cellStyle name="Comma 7 13 2 2 2" xfId="18934" xr:uid="{88E56A97-5DE8-4BC3-81FB-89725AAF36E7}"/>
    <cellStyle name="Comma 7 13 2 3" xfId="11443" xr:uid="{2169B5F6-7C62-4E1A-928B-655794B51696}"/>
    <cellStyle name="Comma 7 13 2 3 2" xfId="21767" xr:uid="{ECA848AE-980D-420D-BF07-890CED82639B}"/>
    <cellStyle name="Comma 7 13 2 4" xfId="27337" xr:uid="{0B4638FC-3D67-4311-8957-5A2EB2857733}"/>
    <cellStyle name="Comma 7 13 2 5" xfId="27812" xr:uid="{1D42C857-CC58-4CCC-A457-2FEF91F61C85}"/>
    <cellStyle name="Comma 7 13 2 6" xfId="16101" xr:uid="{6D7BEF33-B367-4E71-A1E8-ED582658334A}"/>
    <cellStyle name="Comma 7 13 3" xfId="7199" xr:uid="{B080F3BD-5955-4353-83D4-17E24002B455}"/>
    <cellStyle name="Comma 7 13 4" xfId="25597" xr:uid="{BB57B61A-BD69-4898-B05D-637E5CAA4A75}"/>
    <cellStyle name="Comma 7 14" xfId="2988" xr:uid="{00000000-0005-0000-0000-000020040000}"/>
    <cellStyle name="Comma 7 14 2" xfId="25773" xr:uid="{112616FE-CBD1-4E94-A889-4B32CBDB6040}"/>
    <cellStyle name="Comma 7 14 3" xfId="25872" xr:uid="{D135A4B7-05DC-41D9-ACE9-6369973FAC32}"/>
    <cellStyle name="Comma 7 15" xfId="3527" xr:uid="{00000000-0005-0000-0000-000021040000}"/>
    <cellStyle name="Comma 7 15 2" xfId="10163" xr:uid="{9ADD2141-5185-4649-92A7-5139CD8C46BC}"/>
    <cellStyle name="Comma 7 15 2 2" xfId="20343" xr:uid="{734B8044-A399-4461-9C87-BCB8B5CAE498}"/>
    <cellStyle name="Comma 7 15 3" xfId="12852" xr:uid="{1A970024-6CDD-492C-897F-029352991715}"/>
    <cellStyle name="Comma 7 15 3 2" xfId="23176" xr:uid="{8C051CC9-AA43-43AD-ACB6-EA9066947D63}"/>
    <cellStyle name="Comma 7 15 4" xfId="26956" xr:uid="{0B197BAF-E8C1-4FC5-869D-EECDA1DB01F1}"/>
    <cellStyle name="Comma 7 15 5" xfId="28465" xr:uid="{6AAC4E29-163C-4134-BD41-BE6F336FF306}"/>
    <cellStyle name="Comma 7 15 6" xfId="17510" xr:uid="{117170C4-808C-427F-BB02-DE21750AD3F8}"/>
    <cellStyle name="Comma 7 16" xfId="4394" xr:uid="{00000000-0005-0000-0000-000022040000}"/>
    <cellStyle name="Comma 7 16 2" xfId="28230" xr:uid="{724B4DAC-302A-4F6B-B16D-0AB7CBF347F3}"/>
    <cellStyle name="Comma 7 16 3" xfId="28745" xr:uid="{13AF96D3-3EA1-496A-B3B2-276F4C0A051B}"/>
    <cellStyle name="Comma 7 16 4" xfId="15446" xr:uid="{335F4A79-8406-4453-843D-4A43EC8B8542}"/>
    <cellStyle name="Comma 7 17" xfId="1885" xr:uid="{00000000-0005-0000-0000-000049020000}"/>
    <cellStyle name="Comma 7 17 2" xfId="18279" xr:uid="{E505CF04-810D-41D9-94BD-4D8FD3A384CF}"/>
    <cellStyle name="Comma 7 18" xfId="10808" xr:uid="{DE23B0C1-5C22-4073-9078-2FB82993F783}"/>
    <cellStyle name="Comma 7 18 2" xfId="21112" xr:uid="{73667654-4C5A-4333-A76C-F5D4FCED991C}"/>
    <cellStyle name="Comma 7 19" xfId="25319" xr:uid="{A4CDADED-DFAB-4FD5-A81F-F8DF69171A01}"/>
    <cellStyle name="Comma 7 2" xfId="607" xr:uid="{00000000-0005-0000-0000-00005E020000}"/>
    <cellStyle name="Comma 7 2 10" xfId="4395" xr:uid="{00000000-0005-0000-0000-000024040000}"/>
    <cellStyle name="Comma 7 2 10 2" xfId="29431" xr:uid="{DE077D3E-693C-4EFF-9B09-978D137B885B}"/>
    <cellStyle name="Comma 7 2 10 3" xfId="27650" xr:uid="{7E1C0492-1E1D-4C7D-A422-0C33ACE8AA40}"/>
    <cellStyle name="Comma 7 2 10 4" xfId="15449" xr:uid="{CFEC8CE7-CA3F-4F46-AD00-CA4F8502A663}"/>
    <cellStyle name="Comma 7 2 11" xfId="1891" xr:uid="{00000000-0005-0000-0000-000051020000}"/>
    <cellStyle name="Comma 7 2 11 2" xfId="18282" xr:uid="{4650F477-2E60-402C-8886-EDA2B3D7DFD1}"/>
    <cellStyle name="Comma 7 2 12" xfId="10811" xr:uid="{DBFD5683-803C-434A-8092-CBE1F2BB105E}"/>
    <cellStyle name="Comma 7 2 12 2" xfId="21115" xr:uid="{41658567-A9E2-4EF9-9F42-23F437414F47}"/>
    <cellStyle name="Comma 7 2 13" xfId="24999" xr:uid="{C6F4A5B4-A4D0-40BA-9B97-7B62DA23B8DA}"/>
    <cellStyle name="Comma 7 2 14" xfId="13738" xr:uid="{838A2C02-5E75-4370-B63F-186B669885F0}"/>
    <cellStyle name="Comma 7 2 2" xfId="608" xr:uid="{00000000-0005-0000-0000-00005F020000}"/>
    <cellStyle name="Comma 7 2 2 10" xfId="1916" xr:uid="{00000000-0005-0000-0000-000052020000}"/>
    <cellStyle name="Comma 7 2 2 10 2" xfId="18283" xr:uid="{3501212D-5A99-4CCF-A0B6-64E4F986C819}"/>
    <cellStyle name="Comma 7 2 2 11" xfId="10812" xr:uid="{9A39902B-BA74-4E05-94C4-9FAE6AFC0E7A}"/>
    <cellStyle name="Comma 7 2 2 11 2" xfId="21116" xr:uid="{2A358C98-9DB3-4707-8823-C9306D2238AE}"/>
    <cellStyle name="Comma 7 2 2 12" xfId="24704" xr:uid="{87B25406-3DE5-4990-BB04-40B4CC33CC5D}"/>
    <cellStyle name="Comma 7 2 2 13" xfId="13798" xr:uid="{8A5246E8-30E6-4D7E-A2D8-047592099687}"/>
    <cellStyle name="Comma 7 2 2 2" xfId="609" xr:uid="{00000000-0005-0000-0000-000060020000}"/>
    <cellStyle name="Comma 7 2 2 2 10" xfId="10813" xr:uid="{C73C5651-72AC-4FF9-A58A-B70CE453E365}"/>
    <cellStyle name="Comma 7 2 2 2 10 2" xfId="21117" xr:uid="{7B5843EB-6CAE-45DA-A13B-92ED9A1D6671}"/>
    <cellStyle name="Comma 7 2 2 2 11" xfId="26497" xr:uid="{CC88D005-2F9B-4B76-A97F-96A6C98E9CA5}"/>
    <cellStyle name="Comma 7 2 2 2 12" xfId="13834" xr:uid="{40F13E23-FE96-4FF7-87A3-9AF0A9CE507B}"/>
    <cellStyle name="Comma 7 2 2 2 2" xfId="610" xr:uid="{00000000-0005-0000-0000-000061020000}"/>
    <cellStyle name="Comma 7 2 2 2 2 2" xfId="3924" xr:uid="{00000000-0005-0000-0000-000028040000}"/>
    <cellStyle name="Comma 7 2 2 2 2 2 2" xfId="5816" xr:uid="{00000000-0005-0000-0000-000029040000}"/>
    <cellStyle name="Comma 7 2 2 2 2 2 2 2" xfId="29030" xr:uid="{0046F676-F692-4110-9E67-FA78BE5CA1E3}"/>
    <cellStyle name="Comma 7 2 2 2 2 2 2 3" xfId="27434" xr:uid="{635B2A1B-7159-4C62-8D91-D4FF5FC95897}"/>
    <cellStyle name="Comma 7 2 2 2 2 2 2 4" xfId="16944" xr:uid="{777E5678-6031-4E10-9BE8-249C8BBC1317}"/>
    <cellStyle name="Comma 7 2 2 2 2 2 3" xfId="6454" xr:uid="{1D2782B0-5155-460E-9E36-B96EE5D224FF}"/>
    <cellStyle name="Comma 7 2 2 2 2 2 3 2" xfId="19777" xr:uid="{5D684343-1021-45B2-BB11-B01B0A6AC70A}"/>
    <cellStyle name="Comma 7 2 2 2 2 2 3 3" xfId="9601" xr:uid="{2354358B-A21B-48EB-9B46-09A4BC302996}"/>
    <cellStyle name="Comma 7 2 2 2 2 2 4" xfId="12286" xr:uid="{B360BA43-AC01-495B-B485-B5EE797C3939}"/>
    <cellStyle name="Comma 7 2 2 2 2 2 4 2" xfId="22610" xr:uid="{4870B576-4CF1-4A54-A743-8D30E23CF6AB}"/>
    <cellStyle name="Comma 7 2 2 2 2 2 5" xfId="25968" xr:uid="{A4FED00C-F202-4AE2-B081-970FAD9C14A6}"/>
    <cellStyle name="Comma 7 2 2 2 2 2 6" xfId="28219" xr:uid="{97DB07B6-3F47-499D-98EA-84062AE9DC11}"/>
    <cellStyle name="Comma 7 2 2 2 2 2 7" xfId="14841" xr:uid="{409C06C3-DAD6-43EB-BDA3-97C06E1664E3}"/>
    <cellStyle name="Comma 7 2 2 2 2 3" xfId="3019" xr:uid="{00000000-0005-0000-0000-00002A040000}"/>
    <cellStyle name="Comma 7 2 2 2 2 3 2" xfId="9273" xr:uid="{26D5F4A3-6809-4E2C-B395-F2DCCD0BACE9}"/>
    <cellStyle name="Comma 7 2 2 2 2 3 2 2" xfId="29156" xr:uid="{250A40C4-54A9-494F-B959-813B28F161F6}"/>
    <cellStyle name="Comma 7 2 2 2 2 3 2 3" xfId="29035" xr:uid="{41433C5A-60E1-4208-A47E-8A95490A82FF}"/>
    <cellStyle name="Comma 7 2 2 2 2 3 2 4" xfId="19446" xr:uid="{F51EEF3E-516C-4221-8B40-943BBD8DC113}"/>
    <cellStyle name="Comma 7 2 2 2 2 3 3" xfId="11955" xr:uid="{F02E1B01-61ED-4252-AD73-7629B730591C}"/>
    <cellStyle name="Comma 7 2 2 2 2 3 3 2" xfId="22279" xr:uid="{48AD9829-A643-4A66-8A56-589C2AD16CD8}"/>
    <cellStyle name="Comma 7 2 2 2 2 3 4" xfId="25787" xr:uid="{DE1A00D2-2AD9-4EAF-A980-7403703D5459}"/>
    <cellStyle name="Comma 7 2 2 2 2 3 5" xfId="16613" xr:uid="{85A79AA6-2CB2-4FA7-85BA-8BCFD3D2AC9C}"/>
    <cellStyle name="Comma 7 2 2 2 2 3 6" xfId="7016" xr:uid="{9D3B0C6F-F24C-4455-9D9D-06C606814BB3}"/>
    <cellStyle name="Comma 7 2 2 2 2 4" xfId="3617" xr:uid="{00000000-0005-0000-0000-00002B040000}"/>
    <cellStyle name="Comma 7 2 2 2 2 4 2" xfId="6745" xr:uid="{03FB27D1-7C41-4BBE-B91C-95DDBDF941CF}"/>
    <cellStyle name="Comma 7 2 2 2 2 4 3" xfId="27574" xr:uid="{C17D3231-1E2C-4B77-A794-F513A61496D1}"/>
    <cellStyle name="Comma 7 2 2 2 2 5" xfId="5345" xr:uid="{00000000-0005-0000-0000-00002C040000}"/>
    <cellStyle name="Comma 7 2 2 2 2 5 2" xfId="10482" xr:uid="{83011227-8AD3-4CA8-AE0F-52BD68CBD686}"/>
    <cellStyle name="Comma 7 2 2 2 2 5 2 2" xfId="20678" xr:uid="{DB11B5F5-50D8-4F78-978C-C723B467F0F1}"/>
    <cellStyle name="Comma 7 2 2 2 2 5 3" xfId="13187" xr:uid="{63BA5B31-FB78-4A8C-8899-97CF0E14FE8C}"/>
    <cellStyle name="Comma 7 2 2 2 2 5 3 2" xfId="23511" xr:uid="{567162A6-6A8B-40EF-8F2D-32F182040E7F}"/>
    <cellStyle name="Comma 7 2 2 2 2 5 4" xfId="29706" xr:uid="{34F50FCF-EC98-4668-AB2F-26C3CD7A24E0}"/>
    <cellStyle name="Comma 7 2 2 2 2 5 5" xfId="28310" xr:uid="{11CF3FBE-B831-4F33-8592-7FEF06531877}"/>
    <cellStyle name="Comma 7 2 2 2 2 5 6" xfId="17845" xr:uid="{A45AD0C4-3D73-4ED0-B3C5-CFF857CD0A70}"/>
    <cellStyle name="Comma 7 2 2 2 2 6" xfId="2788" xr:uid="{00000000-0005-0000-0000-000027040000}"/>
    <cellStyle name="Comma 7 2 2 2 2 7" xfId="2108" xr:uid="{00000000-0005-0000-0000-000054020000}"/>
    <cellStyle name="Comma 7 2 2 2 2 8" xfId="14396" xr:uid="{DBF00436-5745-4AB4-B903-48D5D338B848}"/>
    <cellStyle name="Comma 7 2 2 2 3" xfId="611" xr:uid="{00000000-0005-0000-0000-000062020000}"/>
    <cellStyle name="Comma 7 2 2 2 3 2" xfId="2794" xr:uid="{00000000-0005-0000-0000-00002E040000}"/>
    <cellStyle name="Comma 7 2 2 2 3 2 2" xfId="9602" xr:uid="{94FC641F-F885-4168-9A49-FEB6FDEE0615}"/>
    <cellStyle name="Comma 7 2 2 2 3 2 2 2" xfId="29775" xr:uid="{7331EA57-583E-45CC-A533-E7B2CFE19F69}"/>
    <cellStyle name="Comma 7 2 2 2 3 2 2 3" xfId="27446" xr:uid="{50816D4F-8FF1-4DD1-864A-1ED258B2DEBF}"/>
    <cellStyle name="Comma 7 2 2 2 3 2 2 4" xfId="19778" xr:uid="{D1F2C0F1-F3E5-410B-9958-609BEBC82F68}"/>
    <cellStyle name="Comma 7 2 2 2 3 2 3" xfId="12287" xr:uid="{86FED8C1-DD3D-4F10-9F4B-1D72FCCA3861}"/>
    <cellStyle name="Comma 7 2 2 2 3 2 3 2" xfId="22611" xr:uid="{17A53B0D-F970-477D-82A8-6F3ED9A1A707}"/>
    <cellStyle name="Comma 7 2 2 2 3 2 4" xfId="26769" xr:uid="{ECFDA5C8-D429-4091-9167-5CFF289F480A}"/>
    <cellStyle name="Comma 7 2 2 2 3 2 5" xfId="16945" xr:uid="{760A199A-0F1A-4683-A2FA-D9C0963CF794}"/>
    <cellStyle name="Comma 7 2 2 2 3 2 6" xfId="7104" xr:uid="{72553091-66F7-4D65-84F3-4E5765446551}"/>
    <cellStyle name="Comma 7 2 2 2 3 3" xfId="3925" xr:uid="{00000000-0005-0000-0000-00002F040000}"/>
    <cellStyle name="Comma 7 2 2 2 3 3 2" xfId="7218" xr:uid="{BE675EE8-B41A-4696-9010-52BF3FAB965A}"/>
    <cellStyle name="Comma 7 2 2 2 3 4" xfId="5817" xr:uid="{00000000-0005-0000-0000-000030040000}"/>
    <cellStyle name="Comma 7 2 2 2 3 4 2" xfId="10580" xr:uid="{3F7E34B7-401D-48D2-946E-C80A5FF46BBF}"/>
    <cellStyle name="Comma 7 2 2 2 3 4 2 2" xfId="20823" xr:uid="{0AC1CC52-9C94-449A-8074-70D06CA06CD5}"/>
    <cellStyle name="Comma 7 2 2 2 3 4 3" xfId="13332" xr:uid="{28F3E2D1-29DE-4C5A-B6BC-EB41C85964D2}"/>
    <cellStyle name="Comma 7 2 2 2 3 4 3 2" xfId="23656" xr:uid="{9BF72864-FF39-4030-918E-21792A44216E}"/>
    <cellStyle name="Comma 7 2 2 2 3 4 4" xfId="17990" xr:uid="{5817EE6D-4879-4D93-97E5-9A7D42A21ADB}"/>
    <cellStyle name="Comma 7 2 2 2 3 5" xfId="8038" xr:uid="{0E1AF862-BC4F-474E-8F95-DA566F0DB7FB}"/>
    <cellStyle name="Comma 7 2 2 2 3 6" xfId="24625" xr:uid="{D7FB1FF7-504F-4056-957D-F53E507495A2}"/>
    <cellStyle name="Comma 7 2 2 2 3 7" xfId="14842" xr:uid="{8442F965-7DC6-4133-B3FA-02275F9F3DDB}"/>
    <cellStyle name="Comma 7 2 2 2 4" xfId="2992" xr:uid="{00000000-0005-0000-0000-000031040000}"/>
    <cellStyle name="Comma 7 2 2 2 4 2" xfId="3923" xr:uid="{00000000-0005-0000-0000-000032040000}"/>
    <cellStyle name="Comma 7 2 2 2 4 2 2" xfId="9600" xr:uid="{33734EB1-0007-45DB-8DC7-99B2E7DCFD40}"/>
    <cellStyle name="Comma 7 2 2 2 4 2 2 2" xfId="29774" xr:uid="{A381EFE9-E688-4E6D-85BF-2B0B08FB8E63}"/>
    <cellStyle name="Comma 7 2 2 2 4 2 2 3" xfId="27070" xr:uid="{CB01E957-D6FE-474E-88E9-14882599434D}"/>
    <cellStyle name="Comma 7 2 2 2 4 2 2 4" xfId="19776" xr:uid="{73F62B95-443A-4208-BFC3-949324A76F03}"/>
    <cellStyle name="Comma 7 2 2 2 4 2 3" xfId="12285" xr:uid="{47314670-8C22-4EEC-B0F3-598F58838610}"/>
    <cellStyle name="Comma 7 2 2 2 4 2 3 2" xfId="22609" xr:uid="{60E35772-D5A6-4A71-899C-21EEF90F1F67}"/>
    <cellStyle name="Comma 7 2 2 2 4 2 4" xfId="28594" xr:uid="{BF6B404F-E7CE-451C-AC33-7F8B866E38E6}"/>
    <cellStyle name="Comma 7 2 2 2 4 2 5" xfId="16943" xr:uid="{406702C6-9680-4D93-8BD2-CAACD1961C90}"/>
    <cellStyle name="Comma 7 2 2 2 4 3" xfId="5815" xr:uid="{00000000-0005-0000-0000-000033040000}"/>
    <cellStyle name="Comma 7 2 2 2 4 3 2" xfId="7249" xr:uid="{39D69499-AE78-4F44-BBAA-F86B948ED15D}"/>
    <cellStyle name="Comma 7 2 2 2 4 4" xfId="8037" xr:uid="{C0A5F4B5-42E0-4E48-9421-0EC086493B4F}"/>
    <cellStyle name="Comma 7 2 2 2 4 5" xfId="26313" xr:uid="{F9A9723D-211D-4D59-B02F-5EBE9CF4A42E}"/>
    <cellStyle name="Comma 7 2 2 2 4 6" xfId="14840" xr:uid="{8195F20D-40ED-4D5D-AC01-F3554399743A}"/>
    <cellStyle name="Comma 7 2 2 2 5" xfId="3566" xr:uid="{00000000-0005-0000-0000-000034040000}"/>
    <cellStyle name="Comma 7 2 2 2 5 2" xfId="5302" xr:uid="{00000000-0005-0000-0000-000035040000}"/>
    <cellStyle name="Comma 7 2 2 2 5 2 2" xfId="29551" xr:uid="{D9C5545B-780E-4F3A-B869-9AB32D28B9B2}"/>
    <cellStyle name="Comma 7 2 2 2 5 2 3" xfId="27965" xr:uid="{E5A1364D-A97B-4DAF-88FE-25B1E2B029C5}"/>
    <cellStyle name="Comma 7 2 2 2 5 2 4" xfId="16583" xr:uid="{813F3144-0AFF-4A9F-B381-16A559E07D9F}"/>
    <cellStyle name="Comma 7 2 2 2 5 3" xfId="9243" xr:uid="{1C109431-1D75-4E3B-9945-C263F59B328D}"/>
    <cellStyle name="Comma 7 2 2 2 5 3 2" xfId="19416" xr:uid="{5D07C265-E98F-45A9-A367-857AE0B357A9}"/>
    <cellStyle name="Comma 7 2 2 2 5 4" xfId="11925" xr:uid="{3B964E3F-B519-45B3-A7A7-4B2BBCB569BA}"/>
    <cellStyle name="Comma 7 2 2 2 5 4 2" xfId="22249" xr:uid="{55B8D7E6-2FF9-4CC4-A97A-8862B3DB715A}"/>
    <cellStyle name="Comma 7 2 2 2 5 5" xfId="24810" xr:uid="{76B0AE50-1451-43AA-9B44-60D5B4942223}"/>
    <cellStyle name="Comma 7 2 2 2 5 6" xfId="14355" xr:uid="{63032111-C549-4F7F-8AEF-0F11FBEBA3B2}"/>
    <cellStyle name="Comma 7 2 2 2 6" xfId="3000" xr:uid="{00000000-0005-0000-0000-000036040000}"/>
    <cellStyle name="Comma 7 2 2 2 6 2" xfId="8903" xr:uid="{6F423B8A-2656-43FB-9629-85EA9CEB5124}"/>
    <cellStyle name="Comma 7 2 2 2 6 2 2" xfId="19053" xr:uid="{D58533A6-CF6C-4069-9484-360FA5E2434C}"/>
    <cellStyle name="Comma 7 2 2 2 6 3" xfId="11562" xr:uid="{76AEC8FB-76C2-4916-BD8B-9DA564124C2A}"/>
    <cellStyle name="Comma 7 2 2 2 6 3 2" xfId="21886" xr:uid="{67ABB1B7-F568-4C94-92F8-2CBDF7420495}"/>
    <cellStyle name="Comma 7 2 2 2 6 4" xfId="25420" xr:uid="{E88DF84C-CD4B-406F-825E-FAFFB18909E2}"/>
    <cellStyle name="Comma 7 2 2 2 6 5" xfId="28293" xr:uid="{A44669D2-DA55-4773-9ECD-4DAC468D64EB}"/>
    <cellStyle name="Comma 7 2 2 2 6 6" xfId="16220" xr:uid="{F58A2337-2B7B-4052-AB98-1C15CECE9700}"/>
    <cellStyle name="Comma 7 2 2 2 6 7" xfId="6952" xr:uid="{B122B2AF-F5DC-4EF2-934A-795E805AE424}"/>
    <cellStyle name="Comma 7 2 2 2 7" xfId="3416" xr:uid="{00000000-0005-0000-0000-000037040000}"/>
    <cellStyle name="Comma 7 2 2 2 7 2" xfId="10118" xr:uid="{F03A7019-3EFD-4694-8EF8-0B2C337F32EE}"/>
    <cellStyle name="Comma 7 2 2 2 7 2 2" xfId="20298" xr:uid="{29B4C248-F63E-4C69-8581-88E6F3CABF82}"/>
    <cellStyle name="Comma 7 2 2 2 7 3" xfId="12807" xr:uid="{3CDCB20B-BD45-4789-A656-55E32F03F961}"/>
    <cellStyle name="Comma 7 2 2 2 7 3 2" xfId="23131" xr:uid="{6979CC9F-F9B9-4D16-B4F8-84093EBBE743}"/>
    <cellStyle name="Comma 7 2 2 2 7 4" xfId="27882" xr:uid="{146D3B48-EF8C-4192-A1E5-A52EB0BC65CA}"/>
    <cellStyle name="Comma 7 2 2 2 7 5" xfId="28207" xr:uid="{FFB281FC-4881-41C1-9EC2-43097BA38581}"/>
    <cellStyle name="Comma 7 2 2 2 7 6" xfId="17465" xr:uid="{89A6B6A5-ED79-4DB9-B7D3-9C4EEC7DC390}"/>
    <cellStyle name="Comma 7 2 2 2 8" xfId="4810" xr:uid="{00000000-0005-0000-0000-000038040000}"/>
    <cellStyle name="Comma 7 2 2 2 8 2" xfId="15451" xr:uid="{91E89C40-6720-4D94-A42B-506F15BDC9A3}"/>
    <cellStyle name="Comma 7 2 2 2 9" xfId="1948" xr:uid="{00000000-0005-0000-0000-000053020000}"/>
    <cellStyle name="Comma 7 2 2 2 9 2" xfId="18284" xr:uid="{0F4CA86B-5191-4182-A681-4500097639CC}"/>
    <cellStyle name="Comma 7 2 2 3" xfId="612" xr:uid="{00000000-0005-0000-0000-000063020000}"/>
    <cellStyle name="Comma 7 2 2 3 10" xfId="13992" xr:uid="{A10E7D0A-E038-4DC3-9D67-D150025A785A}"/>
    <cellStyle name="Comma 7 2 2 3 2" xfId="613" xr:uid="{00000000-0005-0000-0000-000064020000}"/>
    <cellStyle name="Comma 7 2 2 3 2 2" xfId="2873" xr:uid="{00000000-0005-0000-0000-00003B040000}"/>
    <cellStyle name="Comma 7 2 2 3 2 2 2" xfId="9603" xr:uid="{20DAFF8E-234C-4C07-ACEB-A3569977D887}"/>
    <cellStyle name="Comma 7 2 2 3 2 2 2 2" xfId="29776" xr:uid="{B9E347CF-42EB-4A92-9334-028B05143146}"/>
    <cellStyle name="Comma 7 2 2 3 2 2 2 3" xfId="27272" xr:uid="{D8AC5267-5231-4E54-99B6-3460D7C825B3}"/>
    <cellStyle name="Comma 7 2 2 3 2 2 2 4" xfId="19779" xr:uid="{54E8BA74-AF2A-4124-A69A-78EE5C920596}"/>
    <cellStyle name="Comma 7 2 2 3 2 2 3" xfId="12288" xr:uid="{2C852AD5-BDCF-4A6F-86DA-3AB7986F16DE}"/>
    <cellStyle name="Comma 7 2 2 3 2 2 3 2" xfId="22612" xr:uid="{680BBE98-02A8-415C-8049-F411BD41BAE5}"/>
    <cellStyle name="Comma 7 2 2 3 2 2 4" xfId="26795" xr:uid="{ACA5227A-4935-41F4-8DBA-EA1BCA7D188B}"/>
    <cellStyle name="Comma 7 2 2 3 2 2 5" xfId="16946" xr:uid="{7F56E142-A7B5-43F9-8FA7-190B49807C79}"/>
    <cellStyle name="Comma 7 2 2 3 2 2 6" xfId="7105" xr:uid="{FBBF94D1-D6FF-48E7-B314-325CC7ABBB7F}"/>
    <cellStyle name="Comma 7 2 2 3 2 3" xfId="3926" xr:uid="{00000000-0005-0000-0000-00003C040000}"/>
    <cellStyle name="Comma 7 2 2 3 2 3 2" xfId="6691" xr:uid="{79C999B6-1245-49C8-BD7B-12B050589873}"/>
    <cellStyle name="Comma 7 2 2 3 2 4" xfId="5818" xr:uid="{00000000-0005-0000-0000-00003D040000}"/>
    <cellStyle name="Comma 7 2 2 3 2 4 2" xfId="6634" xr:uid="{B474B5EE-04C8-42E2-B3E8-D27F823747BE}"/>
    <cellStyle name="Comma 7 2 2 3 2 5" xfId="2789" xr:uid="{00000000-0005-0000-0000-00003A040000}"/>
    <cellStyle name="Comma 7 2 2 3 2 5 2" xfId="26244" xr:uid="{7CB0A5E6-3D09-4A7A-95A5-E187F5B2CE65}"/>
    <cellStyle name="Comma 7 2 2 3 2 6" xfId="2060" xr:uid="{00000000-0005-0000-0000-000057020000}"/>
    <cellStyle name="Comma 7 2 2 3 3" xfId="614" xr:uid="{00000000-0005-0000-0000-000065020000}"/>
    <cellStyle name="Comma 7 2 2 3 3 2" xfId="3040" xr:uid="{00000000-0005-0000-0000-00003F040000}"/>
    <cellStyle name="Comma 7 2 2 3 3 2 2" xfId="9272" xr:uid="{56B814E4-32ED-4991-AA52-BF59F9E8092D}"/>
    <cellStyle name="Comma 7 2 2 3 3 2 2 2" xfId="19445" xr:uid="{F204B05F-81AA-42F2-80F4-26609684B967}"/>
    <cellStyle name="Comma 7 2 2 3 3 2 3" xfId="11954" xr:uid="{4F572C4D-D276-4A23-AFDB-BA3A049BE12A}"/>
    <cellStyle name="Comma 7 2 2 3 3 2 3 2" xfId="22278" xr:uid="{504CAF85-B13D-4D05-93CA-6B98DB9ABCB7}"/>
    <cellStyle name="Comma 7 2 2 3 3 2 4" xfId="16612" xr:uid="{063544F0-5620-40C6-9D21-9BC9563EDA7D}"/>
    <cellStyle name="Comma 7 2 2 3 3 2 5" xfId="7015" xr:uid="{BFE69CDA-5962-4470-87E3-2A79E6C5D1AB}"/>
    <cellStyle name="Comma 7 2 2 3 3 3" xfId="3616" xr:uid="{00000000-0005-0000-0000-000040040000}"/>
    <cellStyle name="Comma 7 2 2 3 3 3 2" xfId="7196" xr:uid="{1DF4F17A-B1DA-4FEE-9D72-D48C372DBA64}"/>
    <cellStyle name="Comma 7 2 2 3 3 4" xfId="5344" xr:uid="{00000000-0005-0000-0000-000041040000}"/>
    <cellStyle name="Comma 7 2 2 3 3 4 2" xfId="8039" xr:uid="{F12FD14C-8A87-4603-989C-14DE6F3E964F}"/>
    <cellStyle name="Comma 7 2 2 3 3 5" xfId="24929" xr:uid="{27099CFC-F463-4617-838A-7BA210998100}"/>
    <cellStyle name="Comma 7 2 2 3 3 6" xfId="14395" xr:uid="{C5953558-AC7B-4D66-8246-1FABE7F83DFB}"/>
    <cellStyle name="Comma 7 2 2 3 4" xfId="2814" xr:uid="{00000000-0005-0000-0000-000042040000}"/>
    <cellStyle name="Comma 7 2 2 3 4 2" xfId="7562" xr:uid="{D2B404C3-35C9-4517-A725-325C4919BD43}"/>
    <cellStyle name="Comma 7 2 2 3 4 2 2" xfId="10753" xr:uid="{9B176D1E-F3ED-4501-AA92-4011D9640D3F}"/>
    <cellStyle name="Comma 7 2 2 3 4 2 2 2" xfId="21049" xr:uid="{17FC29B0-F863-45DA-B9CD-0507561466C5}"/>
    <cellStyle name="Comma 7 2 2 3 4 2 3" xfId="13558" xr:uid="{B913DBA1-2EF0-4027-A800-9EFBEAB89D7E}"/>
    <cellStyle name="Comma 7 2 2 3 4 2 3 2" xfId="23882" xr:uid="{45A40FC4-2408-4669-AD4F-F8290C7DAA6A}"/>
    <cellStyle name="Comma 7 2 2 3 4 2 4" xfId="28821" xr:uid="{9A467B02-AC28-4FD3-B61C-9B37C1264657}"/>
    <cellStyle name="Comma 7 2 2 3 4 2 5" xfId="28509" xr:uid="{14806E04-2402-43C0-83B1-4678F81A5C43}"/>
    <cellStyle name="Comma 7 2 2 3 4 2 6" xfId="18216" xr:uid="{44B73AEE-E649-430D-B468-3DE81B4957DE}"/>
    <cellStyle name="Comma 7 2 2 3 4 3" xfId="24629" xr:uid="{0727682C-E263-4712-B1D7-2413DB32636A}"/>
    <cellStyle name="Comma 7 2 2 3 5" xfId="3470" xr:uid="{00000000-0005-0000-0000-000043040000}"/>
    <cellStyle name="Comma 7 2 2 3 5 2" xfId="10362" xr:uid="{CA3FD567-A41A-4396-9140-CAC01B8FE069}"/>
    <cellStyle name="Comma 7 2 2 3 5 2 2" xfId="29973" xr:uid="{9AD49A35-3BA3-4A37-B0F8-AAA4B6A0CEC2}"/>
    <cellStyle name="Comma 7 2 2 3 5 2 3" xfId="28376" xr:uid="{00B07351-4631-464E-BEEC-0417F73C4936}"/>
    <cellStyle name="Comma 7 2 2 3 5 2 4" xfId="20544" xr:uid="{C341ED28-A912-4829-9F5D-78AEB0C846A2}"/>
    <cellStyle name="Comma 7 2 2 3 5 3" xfId="13053" xr:uid="{386503B1-0F66-4CFA-AE0F-00467475C68A}"/>
    <cellStyle name="Comma 7 2 2 3 5 3 2" xfId="23377" xr:uid="{98779F71-7415-4BD1-996D-389222A8D507}"/>
    <cellStyle name="Comma 7 2 2 3 5 4" xfId="27893" xr:uid="{1085C1CE-B3D8-49BF-8B84-972924F07A2E}"/>
    <cellStyle name="Comma 7 2 2 3 5 5" xfId="17711" xr:uid="{237ACCD2-5F36-4E95-A040-3C796A3DF75E}"/>
    <cellStyle name="Comma 7 2 2 3 6" xfId="4562" xr:uid="{00000000-0005-0000-0000-000044040000}"/>
    <cellStyle name="Comma 7 2 2 3 6 2" xfId="27048" xr:uid="{4D122A36-C3FF-479D-B28C-129E5E8FE8BA}"/>
    <cellStyle name="Comma 7 2 2 3 6 3" xfId="29530" xr:uid="{6AEBDC60-AAF8-4C24-BBE6-10593A9F7046}"/>
    <cellStyle name="Comma 7 2 2 3 6 4" xfId="15452" xr:uid="{ED97AF25-C18E-4689-B577-8DD04478013A}"/>
    <cellStyle name="Comma 7 2 2 3 7" xfId="8317" xr:uid="{D146635B-3C57-4F36-9AA4-CD3A5E283788}"/>
    <cellStyle name="Comma 7 2 2 3 7 2" xfId="27419" xr:uid="{CD670738-F93B-43EE-BDA2-D60799AFD79E}"/>
    <cellStyle name="Comma 7 2 2 3 7 3" xfId="27023" xr:uid="{D1757092-9E6C-4CA9-A5D6-6CD9E1D93ED1}"/>
    <cellStyle name="Comma 7 2 2 3 7 4" xfId="18285" xr:uid="{6C13F68A-ED90-4367-8A1C-379BDFCCFB27}"/>
    <cellStyle name="Comma 7 2 2 3 8" xfId="10814" xr:uid="{DA01F8FC-36ED-4D2A-8335-2777A7B0B55B}"/>
    <cellStyle name="Comma 7 2 2 3 8 2" xfId="21118" xr:uid="{7429B06E-0BE1-4FAE-9B75-4D2756C0A21C}"/>
    <cellStyle name="Comma 7 2 2 3 9" xfId="25355" xr:uid="{2F85EE4A-9261-4BAD-A0A5-625884FDCB99}"/>
    <cellStyle name="Comma 7 2 2 4" xfId="615" xr:uid="{00000000-0005-0000-0000-000066020000}"/>
    <cellStyle name="Comma 7 2 2 4 2" xfId="2929" xr:uid="{00000000-0005-0000-0000-000046040000}"/>
    <cellStyle name="Comma 7 2 2 4 2 2" xfId="9604" xr:uid="{E6C48DB1-3DDB-40B1-84AC-3D898544A04F}"/>
    <cellStyle name="Comma 7 2 2 4 2 2 2" xfId="29777" xr:uid="{5246FC0B-5253-4F35-9DD5-A24F5D279EEB}"/>
    <cellStyle name="Comma 7 2 2 4 2 2 3" xfId="27544" xr:uid="{EE43F754-5AB9-4C77-BC5D-1425A3A9D607}"/>
    <cellStyle name="Comma 7 2 2 4 2 2 4" xfId="19780" xr:uid="{AB3355EA-B008-4161-8C6A-A2B6A2491B07}"/>
    <cellStyle name="Comma 7 2 2 4 2 3" xfId="12289" xr:uid="{6FC7C6AA-C41A-4F8A-994C-9406A55D58DC}"/>
    <cellStyle name="Comma 7 2 2 4 2 3 2" xfId="22613" xr:uid="{E7E7DCE0-A6AF-4D13-A784-FFDB46E04281}"/>
    <cellStyle name="Comma 7 2 2 4 2 4" xfId="26718" xr:uid="{EDA21E81-A4A9-42C2-9C83-C32364ED651C}"/>
    <cellStyle name="Comma 7 2 2 4 2 5" xfId="16947" xr:uid="{0792F22B-2CA2-4DE1-BE59-62119F019C04}"/>
    <cellStyle name="Comma 7 2 2 4 2 6" xfId="7106" xr:uid="{2B20882A-D4A3-4496-875C-DEAE39F155FD}"/>
    <cellStyle name="Comma 7 2 2 4 3" xfId="3927" xr:uid="{00000000-0005-0000-0000-000047040000}"/>
    <cellStyle name="Comma 7 2 2 4 3 2" xfId="6548" xr:uid="{AB79FD80-0D2F-46A7-A57F-FE52E0438951}"/>
    <cellStyle name="Comma 7 2 2 4 4" xfId="5819" xr:uid="{00000000-0005-0000-0000-000048040000}"/>
    <cellStyle name="Comma 7 2 2 4 4 2" xfId="6572" xr:uid="{80CE2729-7D85-47F7-A07F-0CF2F885B152}"/>
    <cellStyle name="Comma 7 2 2 4 4 2 2" xfId="20824" xr:uid="{47CB2D64-A2BB-4143-841C-A67560FFEFAE}"/>
    <cellStyle name="Comma 7 2 2 4 4 2 3" xfId="10581" xr:uid="{B79684CF-5D54-4FEF-A0BA-550EE4EB8DFE}"/>
    <cellStyle name="Comma 7 2 2 4 4 3" xfId="13333" xr:uid="{B1CD7A90-BE6C-456B-B34F-679C624FDC21}"/>
    <cellStyle name="Comma 7 2 2 4 4 3 2" xfId="23657" xr:uid="{D38A871D-A398-45B8-A158-EE6E898FFD13}"/>
    <cellStyle name="Comma 7 2 2 4 4 4" xfId="28623" xr:uid="{4EA2C00C-5B41-47D5-A759-F2A4CD9E4763}"/>
    <cellStyle name="Comma 7 2 2 4 4 5" xfId="27127" xr:uid="{14D4BA7B-5AF5-4DB4-8C2A-029E1EBA394F}"/>
    <cellStyle name="Comma 7 2 2 4 4 6" xfId="17991" xr:uid="{797BBB15-F12D-4BFE-9E9C-A3E7B270E075}"/>
    <cellStyle name="Comma 7 2 2 4 5" xfId="2851" xr:uid="{00000000-0005-0000-0000-000045040000}"/>
    <cellStyle name="Comma 7 2 2 4 6" xfId="2011" xr:uid="{00000000-0005-0000-0000-000058020000}"/>
    <cellStyle name="Comma 7 2 2 4 7" xfId="14843" xr:uid="{2441AB29-C231-4443-A92D-09DA732B8881}"/>
    <cellStyle name="Comma 7 2 2 5" xfId="616" xr:uid="{00000000-0005-0000-0000-000067020000}"/>
    <cellStyle name="Comma 7 2 2 5 2" xfId="2975" xr:uid="{00000000-0005-0000-0000-00004A040000}"/>
    <cellStyle name="Comma 7 2 2 5 2 2" xfId="9459" xr:uid="{053E016A-6B27-4C77-88C9-71E824A6908B}"/>
    <cellStyle name="Comma 7 2 2 5 2 2 2" xfId="27743" xr:uid="{AA8AA7A3-60CB-4AC4-A2A3-747FA4D8E008}"/>
    <cellStyle name="Comma 7 2 2 5 2 2 3" xfId="27091" xr:uid="{73CE9D5F-8606-4349-BE0C-7A810B445A18}"/>
    <cellStyle name="Comma 7 2 2 5 2 2 4" xfId="19635" xr:uid="{3C9FF230-62AA-4196-B769-A649EF1CB4A8}"/>
    <cellStyle name="Comma 7 2 2 5 2 3" xfId="12144" xr:uid="{E8E4CB0B-0AEF-4E79-9986-EEFC3F286614}"/>
    <cellStyle name="Comma 7 2 2 5 2 3 2" xfId="22468" xr:uid="{05CB1E61-3F08-4D53-8E26-85E6AF39D9CC}"/>
    <cellStyle name="Comma 7 2 2 5 2 4" xfId="28948" xr:uid="{B90EA17C-2591-43FA-BA78-0E47BE86484C}"/>
    <cellStyle name="Comma 7 2 2 5 2 5" xfId="16802" xr:uid="{93CA8D8C-FDE0-4473-89DE-4758EC61275C}"/>
    <cellStyle name="Comma 7 2 2 5 2 6" xfId="7051" xr:uid="{95B68DF8-8A4D-41E9-BF73-AE8F157E857B}"/>
    <cellStyle name="Comma 7 2 2 5 3" xfId="3785" xr:uid="{00000000-0005-0000-0000-00004B040000}"/>
    <cellStyle name="Comma 7 2 2 5 3 2" xfId="7229" xr:uid="{BF335D95-6F87-4A88-93BE-862254B9E99F}"/>
    <cellStyle name="Comma 7 2 2 5 4" xfId="5627" xr:uid="{00000000-0005-0000-0000-00004C040000}"/>
    <cellStyle name="Comma 7 2 2 5 4 2" xfId="8040" xr:uid="{3EAC93EB-9A75-4F15-A84C-7F0A44B35BEE}"/>
    <cellStyle name="Comma 7 2 2 5 5" xfId="24707" xr:uid="{7CF8C04C-7E53-4A80-B409-CC6B36E11886}"/>
    <cellStyle name="Comma 7 2 2 5 6" xfId="14672" xr:uid="{7FF478FC-E6FA-4621-AE57-52CE28E5B9D0}"/>
    <cellStyle name="Comma 7 2 2 6" xfId="2973" xr:uid="{00000000-0005-0000-0000-00004D040000}"/>
    <cellStyle name="Comma 7 2 2 6 2" xfId="3275" xr:uid="{00000000-0005-0000-0000-00004E040000}"/>
    <cellStyle name="Comma 7 2 2 6 2 2" xfId="9148" xr:uid="{78F7E7DB-323F-4F94-84F2-3ADF2FB423DC}"/>
    <cellStyle name="Comma 7 2 2 6 2 2 2" xfId="19321" xr:uid="{81553CCD-2B41-471E-A3DC-273629FDD96A}"/>
    <cellStyle name="Comma 7 2 2 6 2 3" xfId="11830" xr:uid="{FB9C5F73-2A18-41BC-949F-37C18831C795}"/>
    <cellStyle name="Comma 7 2 2 6 2 3 2" xfId="22154" xr:uid="{6DAFB316-6112-468C-90E9-9408E1E84588}"/>
    <cellStyle name="Comma 7 2 2 6 2 4" xfId="28231" xr:uid="{E15DB528-6076-4D30-95CE-916F54403880}"/>
    <cellStyle name="Comma 7 2 2 6 2 5" xfId="27072" xr:uid="{5A81B660-563B-4405-9510-88062A4F84DF}"/>
    <cellStyle name="Comma 7 2 2 6 2 6" xfId="16488" xr:uid="{1B9F9552-2942-4D58-80E1-5A5CA2AE9AFD}"/>
    <cellStyle name="Comma 7 2 2 6 3" xfId="5199" xr:uid="{00000000-0005-0000-0000-00004F040000}"/>
    <cellStyle name="Comma 7 2 2 6 3 2" xfId="6842" xr:uid="{E1E8699A-F0AF-4785-9580-9695887A3077}"/>
    <cellStyle name="Comma 7 2 2 6 4" xfId="8036" xr:uid="{522B1B13-075B-42E8-8132-5B3CC42D872B}"/>
    <cellStyle name="Comma 7 2 2 6 5" xfId="25920" xr:uid="{EB3EDB5C-C395-40C1-BA0B-C114F7E12239}"/>
    <cellStyle name="Comma 7 2 2 6 6" xfId="14255" xr:uid="{4594A0C3-55F8-434A-B564-AC5E5A26F318}"/>
    <cellStyle name="Comma 7 2 2 7" xfId="2847" xr:uid="{00000000-0005-0000-0000-000050040000}"/>
    <cellStyle name="Comma 7 2 2 7 2" xfId="8867" xr:uid="{23182DE5-E7B7-4268-AE8E-BC1968D1D407}"/>
    <cellStyle name="Comma 7 2 2 7 2 2" xfId="26922" xr:uid="{F09BDAE6-C8ED-4095-85C7-2F1C843EC939}"/>
    <cellStyle name="Comma 7 2 2 7 2 3" xfId="29595" xr:uid="{439AD5D6-9E50-4FDA-BED3-EFEA51706399}"/>
    <cellStyle name="Comma 7 2 2 7 2 4" xfId="19017" xr:uid="{DCF1AE30-C83F-4049-BEC4-5DAE277A9DB9}"/>
    <cellStyle name="Comma 7 2 2 7 3" xfId="11526" xr:uid="{C0C0B877-CD27-4977-B538-58582E7E6028}"/>
    <cellStyle name="Comma 7 2 2 7 3 2" xfId="21850" xr:uid="{ADD2AB5E-4298-4B6B-8D04-F4D466FDE169}"/>
    <cellStyle name="Comma 7 2 2 7 4" xfId="26182" xr:uid="{0A784C57-EC43-465E-85D3-3C6C9E802C1E}"/>
    <cellStyle name="Comma 7 2 2 7 5" xfId="16184" xr:uid="{18B93DDC-0A84-4452-AF4C-63885C71447C}"/>
    <cellStyle name="Comma 7 2 2 7 6" xfId="6935" xr:uid="{06FCC3D7-D36E-453A-90D9-A77F3EB39816}"/>
    <cellStyle name="Comma 7 2 2 8" xfId="3525" xr:uid="{00000000-0005-0000-0000-000051040000}"/>
    <cellStyle name="Comma 7 2 2 8 2" xfId="10165" xr:uid="{1B17D120-2482-4C3D-BF2B-F86D1B6A64EB}"/>
    <cellStyle name="Comma 7 2 2 8 2 2" xfId="20345" xr:uid="{E696D780-973E-4C4A-8A62-15064D586DD5}"/>
    <cellStyle name="Comma 7 2 2 8 3" xfId="12854" xr:uid="{B8913D1B-E34D-4A33-820B-4EB9EB15EFBF}"/>
    <cellStyle name="Comma 7 2 2 8 3 2" xfId="23178" xr:uid="{92CF9CC9-81B1-4692-91E9-9788D1F3398F}"/>
    <cellStyle name="Comma 7 2 2 8 4" xfId="29277" xr:uid="{BA8EE14C-1190-47F8-9797-44E8F0C6E4C3}"/>
    <cellStyle name="Comma 7 2 2 8 5" xfId="29009" xr:uid="{EACEAB46-69BF-4402-B990-3108FF6670A9}"/>
    <cellStyle name="Comma 7 2 2 8 6" xfId="17512" xr:uid="{36039D07-72CA-4AA7-B6B3-789492AAED1B}"/>
    <cellStyle name="Comma 7 2 2 9" xfId="4396" xr:uid="{00000000-0005-0000-0000-000052040000}"/>
    <cellStyle name="Comma 7 2 2 9 2" xfId="27394" xr:uid="{508D8190-D6C0-4181-8AC5-7DC1CFBEE9DB}"/>
    <cellStyle name="Comma 7 2 2 9 3" xfId="29221" xr:uid="{E616FB0F-50CE-40B6-8768-E50399876F0D}"/>
    <cellStyle name="Comma 7 2 2 9 4" xfId="15450" xr:uid="{17996087-EF9A-4822-83FD-08301F18AA2A}"/>
    <cellStyle name="Comma 7 2 3" xfId="617" xr:uid="{00000000-0005-0000-0000-000068020000}"/>
    <cellStyle name="Comma 7 2 3 10" xfId="10815" xr:uid="{78828023-9699-4F1F-9329-FED1E67995F9}"/>
    <cellStyle name="Comma 7 2 3 10 2" xfId="21119" xr:uid="{80073FFC-2843-4A5D-99E1-61535577C3B9}"/>
    <cellStyle name="Comma 7 2 3 11" xfId="24429" xr:uid="{DF2B57B5-A399-4116-A5FD-11F78B1E3625}"/>
    <cellStyle name="Comma 7 2 3 12" xfId="13833" xr:uid="{6C4B915B-8A42-4E27-8A76-F962F0DE3734}"/>
    <cellStyle name="Comma 7 2 3 2" xfId="618" xr:uid="{00000000-0005-0000-0000-000069020000}"/>
    <cellStyle name="Comma 7 2 3 2 2" xfId="3929" xr:uid="{00000000-0005-0000-0000-000055040000}"/>
    <cellStyle name="Comma 7 2 3 2 2 2" xfId="5821" xr:uid="{00000000-0005-0000-0000-000056040000}"/>
    <cellStyle name="Comma 7 2 3 2 2 2 2" xfId="26798" xr:uid="{AADCFA12-276F-4439-AC89-14D9F619B1D6}"/>
    <cellStyle name="Comma 7 2 3 2 2 2 2 2" xfId="27456" xr:uid="{CB8E6981-A6B9-49A5-806F-6B9FE5FDD99D}"/>
    <cellStyle name="Comma 7 2 3 2 2 2 3" xfId="29509" xr:uid="{86301DD1-450A-4882-8CB3-3FE762EB8CA9}"/>
    <cellStyle name="Comma 7 2 3 2 2 2 4" xfId="16949" xr:uid="{755CED28-DB9C-4162-A1A3-CC9A0279CF52}"/>
    <cellStyle name="Comma 7 2 3 2 2 3" xfId="6607" xr:uid="{697E1C7F-5059-4B08-AC34-64D1A56CA653}"/>
    <cellStyle name="Comma 7 2 3 2 2 3 2" xfId="19782" xr:uid="{5A428951-2412-456B-8EEF-28B34DFEFF55}"/>
    <cellStyle name="Comma 7 2 3 2 2 3 3" xfId="9606" xr:uid="{AEA3B253-D09A-4386-BE25-25E9EF896E5E}"/>
    <cellStyle name="Comma 7 2 3 2 2 4" xfId="12291" xr:uid="{92A1C704-4A1F-4C1F-9A7E-3DC6BD81A405}"/>
    <cellStyle name="Comma 7 2 3 2 2 4 2" xfId="22615" xr:uid="{2FF91F32-80E9-43A7-B5D3-5514408229DA}"/>
    <cellStyle name="Comma 7 2 3 2 2 5" xfId="24640" xr:uid="{A435EEBB-F897-46AB-99EC-F62CEE6AC451}"/>
    <cellStyle name="Comma 7 2 3 2 2 6" xfId="29589" xr:uid="{F65D78BA-BC74-4016-AC4D-C63566C2673F}"/>
    <cellStyle name="Comma 7 2 3 2 2 7" xfId="14845" xr:uid="{A48E8490-F4BF-4DB0-9D00-32BB06B1315D}"/>
    <cellStyle name="Comma 7 2 3 2 3" xfId="2936" xr:uid="{00000000-0005-0000-0000-000057040000}"/>
    <cellStyle name="Comma 7 2 3 2 3 2" xfId="9274" xr:uid="{E3BD6A50-579F-4F1B-A9F2-0585C2EAE285}"/>
    <cellStyle name="Comma 7 2 3 2 3 2 2" xfId="27461" xr:uid="{FAB46D29-F0A6-4189-906B-CFA9CBEF7B19}"/>
    <cellStyle name="Comma 7 2 3 2 3 2 3" xfId="29076" xr:uid="{14FC60FD-FE49-4ED0-9903-1275A0479813}"/>
    <cellStyle name="Comma 7 2 3 2 3 2 4" xfId="19447" xr:uid="{1B75F76D-E53D-431E-92E7-6F6BB4A21CC9}"/>
    <cellStyle name="Comma 7 2 3 2 3 3" xfId="11956" xr:uid="{D5E78B66-0F3D-40F5-86FF-BCF2DEDBA4B2}"/>
    <cellStyle name="Comma 7 2 3 2 3 3 2" xfId="22280" xr:uid="{AFF05007-3EDF-46FF-AFB2-0FF7FC1E342F}"/>
    <cellStyle name="Comma 7 2 3 2 3 4" xfId="25853" xr:uid="{4DC0293A-0E25-450A-8DD9-0A50BB2A3C23}"/>
    <cellStyle name="Comma 7 2 3 2 3 5" xfId="16614" xr:uid="{C1E22533-8469-4C47-87AD-8D6698D6894C}"/>
    <cellStyle name="Comma 7 2 3 2 3 6" xfId="7017" xr:uid="{F181988B-2AD6-4113-924E-4B1DE307BF4C}"/>
    <cellStyle name="Comma 7 2 3 2 4" xfId="3618" xr:uid="{00000000-0005-0000-0000-000058040000}"/>
    <cellStyle name="Comma 7 2 3 2 4 2" xfId="6506" xr:uid="{882F17F5-6D12-4175-8E8B-349088863BF3}"/>
    <cellStyle name="Comma 7 2 3 2 4 3" xfId="27610" xr:uid="{36F1CB20-FEFC-4AC9-8021-9C8D24112619}"/>
    <cellStyle name="Comma 7 2 3 2 5" xfId="5346" xr:uid="{00000000-0005-0000-0000-000059040000}"/>
    <cellStyle name="Comma 7 2 3 2 5 2" xfId="10483" xr:uid="{E6BCB161-C8F9-449E-AB39-8C8869A71F10}"/>
    <cellStyle name="Comma 7 2 3 2 5 2 2" xfId="20679" xr:uid="{86B9A403-2EC5-40CB-B0BC-F962F2180A38}"/>
    <cellStyle name="Comma 7 2 3 2 5 3" xfId="13188" xr:uid="{527FBADD-6FFC-4C36-8374-1180E696C40E}"/>
    <cellStyle name="Comma 7 2 3 2 5 3 2" xfId="23512" xr:uid="{DE1D5981-8B30-44C2-AA54-415AD5D04089}"/>
    <cellStyle name="Comma 7 2 3 2 5 4" xfId="28842" xr:uid="{12AE0DA4-DA54-4699-899F-A10CC02871B2}"/>
    <cellStyle name="Comma 7 2 3 2 5 5" xfId="28568" xr:uid="{CDAF2619-F9DD-48AB-B551-E9D2B638C98E}"/>
    <cellStyle name="Comma 7 2 3 2 5 6" xfId="17846" xr:uid="{5FC191D1-F7D0-4361-B5A8-A4E274F2F7FC}"/>
    <cellStyle name="Comma 7 2 3 2 6" xfId="2965" xr:uid="{00000000-0005-0000-0000-000054040000}"/>
    <cellStyle name="Comma 7 2 3 2 7" xfId="2107" xr:uid="{00000000-0005-0000-0000-00005B020000}"/>
    <cellStyle name="Comma 7 2 3 2 8" xfId="14397" xr:uid="{8D9162D6-B87F-4FE7-8AE1-F29188E12433}"/>
    <cellStyle name="Comma 7 2 3 3" xfId="619" xr:uid="{00000000-0005-0000-0000-00006A020000}"/>
    <cellStyle name="Comma 7 2 3 3 2" xfId="2883" xr:uid="{00000000-0005-0000-0000-00005B040000}"/>
    <cellStyle name="Comma 7 2 3 3 2 2" xfId="9607" xr:uid="{BE092353-F5DF-4122-B37F-68EEA5509FEA}"/>
    <cellStyle name="Comma 7 2 3 3 2 2 2" xfId="29779" xr:uid="{1B152000-8258-4AA2-BD47-F1875656D876}"/>
    <cellStyle name="Comma 7 2 3 3 2 2 3" xfId="29197" xr:uid="{DCF2C6F3-EF1A-4676-A4E7-676FC1FF496E}"/>
    <cellStyle name="Comma 7 2 3 3 2 2 4" xfId="19783" xr:uid="{354C91AC-B5ED-458C-9B15-46B79FBDC0E2}"/>
    <cellStyle name="Comma 7 2 3 3 2 3" xfId="12292" xr:uid="{628026F5-4C1F-4D67-B4B9-937897AEF91E}"/>
    <cellStyle name="Comma 7 2 3 3 2 3 2" xfId="22616" xr:uid="{D0C1606F-59EE-400D-89CB-17088684EA0E}"/>
    <cellStyle name="Comma 7 2 3 3 2 4" xfId="24609" xr:uid="{CC1ABFA5-8515-42EC-A13E-FE7607AA38E5}"/>
    <cellStyle name="Comma 7 2 3 3 2 5" xfId="16950" xr:uid="{DF2D4415-EDE6-4713-9432-3075F6C13B83}"/>
    <cellStyle name="Comma 7 2 3 3 2 6" xfId="7107" xr:uid="{2C526E78-3AB6-4E92-8ABA-190BC4B430AB}"/>
    <cellStyle name="Comma 7 2 3 3 3" xfId="3930" xr:uid="{00000000-0005-0000-0000-00005C040000}"/>
    <cellStyle name="Comma 7 2 3 3 3 2" xfId="7171" xr:uid="{EC32C3C9-1BCC-44BE-9C20-8B4791796F8A}"/>
    <cellStyle name="Comma 7 2 3 3 4" xfId="5822" xr:uid="{00000000-0005-0000-0000-00005D040000}"/>
    <cellStyle name="Comma 7 2 3 3 4 2" xfId="10582" xr:uid="{1DE026F4-F122-498C-A6EA-888B36F968EB}"/>
    <cellStyle name="Comma 7 2 3 3 4 2 2" xfId="20825" xr:uid="{60CD3AD2-5ED9-4C5B-9F01-1FF27BDA0F4A}"/>
    <cellStyle name="Comma 7 2 3 3 4 3" xfId="13334" xr:uid="{5702917A-A90F-4E9A-B14A-D54D28046D75}"/>
    <cellStyle name="Comma 7 2 3 3 4 3 2" xfId="23658" xr:uid="{88A301CD-B630-45BD-AC7D-6933E84ED36A}"/>
    <cellStyle name="Comma 7 2 3 3 4 4" xfId="17992" xr:uid="{34E65306-3B9D-4A7D-BFF5-3BE1DAD4E662}"/>
    <cellStyle name="Comma 7 2 3 3 5" xfId="8042" xr:uid="{57759B30-EF20-44AC-A4B8-BDDEF4053856}"/>
    <cellStyle name="Comma 7 2 3 3 6" xfId="23991" xr:uid="{B4DDA0DB-E118-4EE9-B4BE-2B4D24ABA205}"/>
    <cellStyle name="Comma 7 2 3 3 7" xfId="14846" xr:uid="{1982185E-5A0F-47B6-B193-6642384BBAB8}"/>
    <cellStyle name="Comma 7 2 3 4" xfId="2907" xr:uid="{00000000-0005-0000-0000-00005E040000}"/>
    <cellStyle name="Comma 7 2 3 4 2" xfId="3928" xr:uid="{00000000-0005-0000-0000-00005F040000}"/>
    <cellStyle name="Comma 7 2 3 4 2 2" xfId="9605" xr:uid="{B4C73AF0-05B4-4D79-AC25-426DD3EB9102}"/>
    <cellStyle name="Comma 7 2 3 4 2 2 2" xfId="29778" xr:uid="{D6C4FC49-09DB-4F0E-85AF-ECEA54D73947}"/>
    <cellStyle name="Comma 7 2 3 4 2 2 3" xfId="27248" xr:uid="{3E185CE6-76F4-40D1-89F0-152DE6834C49}"/>
    <cellStyle name="Comma 7 2 3 4 2 2 4" xfId="19781" xr:uid="{29BF492A-1F36-423E-8DA5-31DBA54C08AB}"/>
    <cellStyle name="Comma 7 2 3 4 2 3" xfId="12290" xr:uid="{C1D91460-83CF-47CE-A0A7-68345FD7726C}"/>
    <cellStyle name="Comma 7 2 3 4 2 3 2" xfId="22614" xr:uid="{919153E9-6F85-4321-B769-FE8517E548BA}"/>
    <cellStyle name="Comma 7 2 3 4 2 4" xfId="26746" xr:uid="{A301B955-3668-46C9-A25F-316D02C72EE4}"/>
    <cellStyle name="Comma 7 2 3 4 2 5" xfId="16948" xr:uid="{EDDEB946-F441-46A5-9E34-DA84AEF6ACE7}"/>
    <cellStyle name="Comma 7 2 3 4 3" xfId="5820" xr:uid="{00000000-0005-0000-0000-000060040000}"/>
    <cellStyle name="Comma 7 2 3 4 3 2" xfId="7191" xr:uid="{A05019D0-0C1D-464F-AC61-091A800BEB5F}"/>
    <cellStyle name="Comma 7 2 3 4 4" xfId="8041" xr:uid="{453C071D-9B82-423F-8FC3-E7DB888FCCE8}"/>
    <cellStyle name="Comma 7 2 3 4 5" xfId="24518" xr:uid="{794867E8-2E08-4495-AE66-0A9250AD00EE}"/>
    <cellStyle name="Comma 7 2 3 4 6" xfId="14844" xr:uid="{7A61642F-0340-4038-A585-3CE9889F5B16}"/>
    <cellStyle name="Comma 7 2 3 5" xfId="3320" xr:uid="{00000000-0005-0000-0000-000061040000}"/>
    <cellStyle name="Comma 7 2 3 5 2" xfId="5242" xr:uid="{00000000-0005-0000-0000-000062040000}"/>
    <cellStyle name="Comma 7 2 3 5 2 2" xfId="27674" xr:uid="{84C22FF4-BAF3-4E70-820B-ACF917D43685}"/>
    <cellStyle name="Comma 7 2 3 5 2 3" xfId="26991" xr:uid="{02EEB669-710F-444C-959E-22ECDEBB4FEF}"/>
    <cellStyle name="Comma 7 2 3 5 2 4" xfId="16531" xr:uid="{9225EA8C-6130-470B-BDC4-74AB17DE1E48}"/>
    <cellStyle name="Comma 7 2 3 5 3" xfId="9191" xr:uid="{2F71C9B9-A5BC-4ADA-9DB9-629DEE3096C1}"/>
    <cellStyle name="Comma 7 2 3 5 3 2" xfId="19364" xr:uid="{A5684E46-57F7-457F-9480-2FEC9F94E723}"/>
    <cellStyle name="Comma 7 2 3 5 4" xfId="11873" xr:uid="{CBE7A188-959B-464D-89F6-D5AA75C985AA}"/>
    <cellStyle name="Comma 7 2 3 5 4 2" xfId="22197" xr:uid="{57694ED3-E6E2-4FC9-9BB1-111EDE097012}"/>
    <cellStyle name="Comma 7 2 3 5 5" xfId="26026" xr:uid="{316978F1-4AFD-4D2C-B64A-AD4578FE4549}"/>
    <cellStyle name="Comma 7 2 3 5 6" xfId="14295" xr:uid="{02928158-6011-41EE-8F02-F78F63FE53DB}"/>
    <cellStyle name="Comma 7 2 3 6" xfId="3111" xr:uid="{00000000-0005-0000-0000-000063040000}"/>
    <cellStyle name="Comma 7 2 3 6 2" xfId="8902" xr:uid="{F11116FB-BECA-4428-BF3D-2248E00E219F}"/>
    <cellStyle name="Comma 7 2 3 6 2 2" xfId="19052" xr:uid="{9C1980EA-1EBE-4D06-AC95-0868A7DC0DF3}"/>
    <cellStyle name="Comma 7 2 3 6 3" xfId="11561" xr:uid="{B872B1FB-93AA-4034-8927-AD98353E1554}"/>
    <cellStyle name="Comma 7 2 3 6 3 2" xfId="21885" xr:uid="{F6C6A88B-234E-4EAB-9540-BC192B3C54E8}"/>
    <cellStyle name="Comma 7 2 3 6 4" xfId="24032" xr:uid="{585C541E-408A-479C-B539-8B21655036D2}"/>
    <cellStyle name="Comma 7 2 3 6 5" xfId="26969" xr:uid="{FCD21E9F-F743-4BD8-9DD7-56C1ECEEA655}"/>
    <cellStyle name="Comma 7 2 3 6 6" xfId="16219" xr:uid="{AF352259-DF71-4A78-AC8B-97E30B34E664}"/>
    <cellStyle name="Comma 7 2 3 6 7" xfId="6951" xr:uid="{DE988626-9FFD-4764-985C-A8CB10C4871D}"/>
    <cellStyle name="Comma 7 2 3 7" xfId="3417" xr:uid="{00000000-0005-0000-0000-000064040000}"/>
    <cellStyle name="Comma 7 2 3 7 2" xfId="10117" xr:uid="{4426F7A0-3E9D-4F8C-AD79-3227F2E494A2}"/>
    <cellStyle name="Comma 7 2 3 7 2 2" xfId="20297" xr:uid="{06CB3FD8-81B5-4837-89A1-0B4EB1C48DFD}"/>
    <cellStyle name="Comma 7 2 3 7 3" xfId="12806" xr:uid="{07CB7137-F80B-4F05-BCBE-ECD68AFC4052}"/>
    <cellStyle name="Comma 7 2 3 7 3 2" xfId="23130" xr:uid="{405D90EF-6DF1-4C13-A351-BBA3ECA29A69}"/>
    <cellStyle name="Comma 7 2 3 7 4" xfId="29384" xr:uid="{F40F4DCD-595A-4A0C-B11E-D0B975ED20CF}"/>
    <cellStyle name="Comma 7 2 3 7 5" xfId="28093" xr:uid="{8554606A-BCD6-4AA3-A84D-04E6DD3F74EE}"/>
    <cellStyle name="Comma 7 2 3 7 6" xfId="17464" xr:uid="{33D974B7-1CF4-469D-B39D-D02F83A25A11}"/>
    <cellStyle name="Comma 7 2 3 8" xfId="4809" xr:uid="{00000000-0005-0000-0000-000065040000}"/>
    <cellStyle name="Comma 7 2 3 8 2" xfId="15453" xr:uid="{B59EB135-7C48-44EA-8C63-16444D1C84FB}"/>
    <cellStyle name="Comma 7 2 3 9" xfId="1949" xr:uid="{00000000-0005-0000-0000-00005A020000}"/>
    <cellStyle name="Comma 7 2 3 9 2" xfId="18286" xr:uid="{213010F3-5097-473C-A841-44EB520D0161}"/>
    <cellStyle name="Comma 7 2 4" xfId="620" xr:uid="{00000000-0005-0000-0000-00006B020000}"/>
    <cellStyle name="Comma 7 2 4 10" xfId="13991" xr:uid="{B7FDFBAD-2419-4E1B-BBF6-C7536E62BBDD}"/>
    <cellStyle name="Comma 7 2 4 2" xfId="621" xr:uid="{00000000-0005-0000-0000-00006C020000}"/>
    <cellStyle name="Comma 7 2 4 2 2" xfId="2872" xr:uid="{00000000-0005-0000-0000-000068040000}"/>
    <cellStyle name="Comma 7 2 4 2 2 2" xfId="9608" xr:uid="{890E9372-A9A8-48E9-BA91-B10727414C21}"/>
    <cellStyle name="Comma 7 2 4 2 2 2 2" xfId="29780" xr:uid="{9AAA9069-EF32-4164-9C33-2740CB136AE1}"/>
    <cellStyle name="Comma 7 2 4 2 2 2 3" xfId="29575" xr:uid="{C907F81C-EC27-480A-91F2-D3EC4ADE1A72}"/>
    <cellStyle name="Comma 7 2 4 2 2 2 4" xfId="19784" xr:uid="{6A008776-E81D-4FC0-AE55-D42D4B3A9C3B}"/>
    <cellStyle name="Comma 7 2 4 2 2 3" xfId="12293" xr:uid="{8A9FA496-6E5E-4368-8904-6E601475863D}"/>
    <cellStyle name="Comma 7 2 4 2 2 3 2" xfId="22617" xr:uid="{B6756FCA-91EB-4E15-8EDB-4AF2857100FE}"/>
    <cellStyle name="Comma 7 2 4 2 2 4" xfId="25632" xr:uid="{20FB72EB-DD88-4D2B-87EB-FCA249385786}"/>
    <cellStyle name="Comma 7 2 4 2 2 5" xfId="16951" xr:uid="{B5E93C9F-7592-4DF2-A02A-32771B1AE873}"/>
    <cellStyle name="Comma 7 2 4 2 2 6" xfId="7108" xr:uid="{586AA365-503B-46CB-A283-F0FDFC6BAA22}"/>
    <cellStyle name="Comma 7 2 4 2 3" xfId="3931" xr:uid="{00000000-0005-0000-0000-000069040000}"/>
    <cellStyle name="Comma 7 2 4 2 3 2" xfId="6638" xr:uid="{CE7CF1FA-4071-4C89-A5B9-97804BED3FFC}"/>
    <cellStyle name="Comma 7 2 4 2 4" xfId="5823" xr:uid="{00000000-0005-0000-0000-00006A040000}"/>
    <cellStyle name="Comma 7 2 4 2 4 2" xfId="6651" xr:uid="{9C1B5C53-F879-4D38-84F9-2EA82ACEE87E}"/>
    <cellStyle name="Comma 7 2 4 2 5" xfId="2791" xr:uid="{00000000-0005-0000-0000-000067040000}"/>
    <cellStyle name="Comma 7 2 4 2 5 2" xfId="25281" xr:uid="{41ACF9CF-F9AE-4F0A-B4C8-31F4916914C8}"/>
    <cellStyle name="Comma 7 2 4 2 6" xfId="2134" xr:uid="{00000000-0005-0000-0000-00005E020000}"/>
    <cellStyle name="Comma 7 2 4 3" xfId="622" xr:uid="{00000000-0005-0000-0000-00006D020000}"/>
    <cellStyle name="Comma 7 2 4 3 2" xfId="3011" xr:uid="{00000000-0005-0000-0000-00006C040000}"/>
    <cellStyle name="Comma 7 2 4 3 2 2" xfId="9271" xr:uid="{132198FB-D6B7-4DCB-8638-596BAD930230}"/>
    <cellStyle name="Comma 7 2 4 3 2 2 2" xfId="19444" xr:uid="{FCBCD4C9-3557-4F4F-8DE8-16131A365804}"/>
    <cellStyle name="Comma 7 2 4 3 2 3" xfId="11953" xr:uid="{D5AAF8BE-7670-4488-9D8A-0FE788FAF676}"/>
    <cellStyle name="Comma 7 2 4 3 2 3 2" xfId="22277" xr:uid="{6C89D5DF-3917-4342-AD78-956FF296A9D9}"/>
    <cellStyle name="Comma 7 2 4 3 2 4" xfId="16611" xr:uid="{DC68267B-332E-4405-BB0D-A5F1124331AE}"/>
    <cellStyle name="Comma 7 2 4 3 2 5" xfId="7014" xr:uid="{F1BE5CAE-290F-4940-99A5-A93D55E62F4D}"/>
    <cellStyle name="Comma 7 2 4 3 3" xfId="3615" xr:uid="{00000000-0005-0000-0000-00006D040000}"/>
    <cellStyle name="Comma 7 2 4 3 3 2" xfId="7239" xr:uid="{DADAAD98-5410-4187-9389-7864B730A948}"/>
    <cellStyle name="Comma 7 2 4 3 4" xfId="5343" xr:uid="{00000000-0005-0000-0000-00006E040000}"/>
    <cellStyle name="Comma 7 2 4 3 4 2" xfId="8043" xr:uid="{40A42DBC-9B94-4818-AD88-290CBB9A7B6B}"/>
    <cellStyle name="Comma 7 2 4 3 5" xfId="26246" xr:uid="{8DB41B1A-06CA-49A2-BAEC-F7679CEB7987}"/>
    <cellStyle name="Comma 7 2 4 3 6" xfId="14394" xr:uid="{F39EA391-E7E6-4ED7-BB4E-E35D2D13B67A}"/>
    <cellStyle name="Comma 7 2 4 4" xfId="2815" xr:uid="{00000000-0005-0000-0000-00006F040000}"/>
    <cellStyle name="Comma 7 2 4 4 2" xfId="7585" xr:uid="{57107F4B-9CC9-4D77-ACD0-CC9E9850C9CF}"/>
    <cellStyle name="Comma 7 2 4 4 2 2" xfId="10762" xr:uid="{628F4FA1-A2BD-481D-9E31-FDF4C0C28544}"/>
    <cellStyle name="Comma 7 2 4 4 2 2 2" xfId="21058" xr:uid="{A92B71A1-7525-4874-B78C-FEDB75B0DA26}"/>
    <cellStyle name="Comma 7 2 4 4 2 3" xfId="13567" xr:uid="{8717378B-DCBB-46A5-A8A7-391F93C2D65C}"/>
    <cellStyle name="Comma 7 2 4 4 2 3 2" xfId="23891" xr:uid="{6BD3683F-7E57-43C7-894C-21C3654B3016}"/>
    <cellStyle name="Comma 7 2 4 4 2 4" xfId="27514" xr:uid="{D364E9F8-CD6C-472E-9228-E261C62E2D73}"/>
    <cellStyle name="Comma 7 2 4 4 2 5" xfId="28239" xr:uid="{80C92D85-F08A-4AA7-A1B6-B643EB204882}"/>
    <cellStyle name="Comma 7 2 4 4 2 6" xfId="18225" xr:uid="{1C826CB1-1144-4B19-8864-D906A925B2F8}"/>
    <cellStyle name="Comma 7 2 4 4 3" xfId="24947" xr:uid="{5131AB86-E6FE-48A5-B84B-49813CB88117}"/>
    <cellStyle name="Comma 7 2 4 5" xfId="2853" xr:uid="{00000000-0005-0000-0000-000070040000}"/>
    <cellStyle name="Comma 7 2 4 5 2" xfId="10361" xr:uid="{BDCAA727-C305-4765-8E54-148955F20B74}"/>
    <cellStyle name="Comma 7 2 4 5 2 2" xfId="29972" xr:uid="{7909C517-EBA3-487E-B641-8E5D104979C7}"/>
    <cellStyle name="Comma 7 2 4 5 2 3" xfId="29248" xr:uid="{0D246709-6120-443C-899A-48D5D0E0198D}"/>
    <cellStyle name="Comma 7 2 4 5 2 4" xfId="20543" xr:uid="{BD777FF7-EA35-4F11-A162-7BD4729FD995}"/>
    <cellStyle name="Comma 7 2 4 5 3" xfId="13052" xr:uid="{A039F089-2402-4E2B-AB09-3EF1B2888F10}"/>
    <cellStyle name="Comma 7 2 4 5 3 2" xfId="23376" xr:uid="{F6BD2C9B-778A-49B6-84EA-BBB40775922D}"/>
    <cellStyle name="Comma 7 2 4 5 4" xfId="25940" xr:uid="{875B8C1B-1067-4ADA-BF4A-BE98F4338E0E}"/>
    <cellStyle name="Comma 7 2 4 5 5" xfId="17710" xr:uid="{93F83F9F-400C-46B6-876D-F0672A268890}"/>
    <cellStyle name="Comma 7 2 4 6" xfId="4972" xr:uid="{00000000-0005-0000-0000-000071040000}"/>
    <cellStyle name="Comma 7 2 4 6 2" xfId="27356" xr:uid="{22075FB8-C198-4618-AB11-88D642E0BD29}"/>
    <cellStyle name="Comma 7 2 4 6 3" xfId="28368" xr:uid="{EC6F6D62-A088-4614-8B23-1D1B8C6A0F9F}"/>
    <cellStyle name="Comma 7 2 4 6 4" xfId="15454" xr:uid="{D61C433A-CE55-479A-99D6-17FF5F38E454}"/>
    <cellStyle name="Comma 7 2 4 7" xfId="1950" xr:uid="{00000000-0005-0000-0000-00005D020000}"/>
    <cellStyle name="Comma 7 2 4 7 2" xfId="28824" xr:uid="{3FAC40D3-69CA-4F7D-B3B2-80A2CF5878DF}"/>
    <cellStyle name="Comma 7 2 4 7 3" xfId="29564" xr:uid="{8752C941-9825-443C-99E0-62CB6CDFE8C1}"/>
    <cellStyle name="Comma 7 2 4 7 4" xfId="18287" xr:uid="{591743C6-92CF-4126-8609-E056FC28B18E}"/>
    <cellStyle name="Comma 7 2 4 8" xfId="10816" xr:uid="{7A0418B4-1B33-479D-A5C6-0E8532C63FD1}"/>
    <cellStyle name="Comma 7 2 4 8 2" xfId="21120" xr:uid="{DA544344-CCF4-433C-8D49-1AC2B804AD8E}"/>
    <cellStyle name="Comma 7 2 4 9" xfId="25664" xr:uid="{C0490129-8249-4E0A-B1C1-01268E413E08}"/>
    <cellStyle name="Comma 7 2 5" xfId="623" xr:uid="{00000000-0005-0000-0000-00006E020000}"/>
    <cellStyle name="Comma 7 2 5 10" xfId="14847" xr:uid="{E10C2496-27D8-48FD-AFC4-6EF2BFAE5EE8}"/>
    <cellStyle name="Comma 7 2 5 2" xfId="624" xr:uid="{00000000-0005-0000-0000-00006F020000}"/>
    <cellStyle name="Comma 7 2 5 2 2" xfId="2832" xr:uid="{00000000-0005-0000-0000-000074040000}"/>
    <cellStyle name="Comma 7 2 5 2 3" xfId="3932" xr:uid="{00000000-0005-0000-0000-000075040000}"/>
    <cellStyle name="Comma 7 2 5 2 3 2" xfId="6661" xr:uid="{C43EE7E6-FF25-4C27-84E3-6A595B640222}"/>
    <cellStyle name="Comma 7 2 5 2 4" xfId="5824" xr:uid="{00000000-0005-0000-0000-000076040000}"/>
    <cellStyle name="Comma 7 2 5 2 4 2" xfId="6533" xr:uid="{6DC650AF-956E-45F5-B1A3-F8F62B58F1EA}"/>
    <cellStyle name="Comma 7 2 5 2 5" xfId="2790" xr:uid="{00000000-0005-0000-0000-000073040000}"/>
    <cellStyle name="Comma 7 2 5 2 6" xfId="2059" xr:uid="{00000000-0005-0000-0000-000061020000}"/>
    <cellStyle name="Comma 7 2 5 3" xfId="625" xr:uid="{00000000-0005-0000-0000-000070020000}"/>
    <cellStyle name="Comma 7 2 5 4" xfId="2852" xr:uid="{00000000-0005-0000-0000-000078040000}"/>
    <cellStyle name="Comma 7 2 5 5" xfId="3471" xr:uid="{00000000-0005-0000-0000-000079040000}"/>
    <cellStyle name="Comma 7 2 5 5 2" xfId="10583" xr:uid="{6E273FD4-F5C7-47AA-B55E-C6B410C8F13B}"/>
    <cellStyle name="Comma 7 2 5 5 2 2" xfId="20826" xr:uid="{8813F45F-6DAD-4DA4-9313-FF92B90B429A}"/>
    <cellStyle name="Comma 7 2 5 5 3" xfId="13335" xr:uid="{85B757F9-3841-40C4-B26E-5D8B7EBC32D8}"/>
    <cellStyle name="Comma 7 2 5 5 3 2" xfId="23659" xr:uid="{218AE0A8-E73E-4F07-AA2F-90A699642A9C}"/>
    <cellStyle name="Comma 7 2 5 5 4" xfId="17993" xr:uid="{DE2340A1-0490-4BC6-94C6-0A6E9247D642}"/>
    <cellStyle name="Comma 7 2 5 6" xfId="4561" xr:uid="{00000000-0005-0000-0000-00007A040000}"/>
    <cellStyle name="Comma 7 2 5 6 2" xfId="15455" xr:uid="{002A2D2D-1131-4BB8-9D81-6CFF8C17F1D1}"/>
    <cellStyle name="Comma 7 2 5 7" xfId="8318" xr:uid="{D6EFD597-A009-4A46-B9EC-B2823ABDD010}"/>
    <cellStyle name="Comma 7 2 5 7 2" xfId="18288" xr:uid="{5ABF831F-41B4-4607-929D-BAA9FC2A25C8}"/>
    <cellStyle name="Comma 7 2 5 8" xfId="10817" xr:uid="{2B5E5172-2D83-4A3A-A3BF-EA4B5408BE0C}"/>
    <cellStyle name="Comma 7 2 5 8 2" xfId="21121" xr:uid="{72156703-F233-45D6-9897-FB7B6BA4C806}"/>
    <cellStyle name="Comma 7 2 5 9" xfId="24781" xr:uid="{3A2D2376-F3AE-430B-B530-0BC401809F1E}"/>
    <cellStyle name="Comma 7 2 6" xfId="626" xr:uid="{00000000-0005-0000-0000-000071020000}"/>
    <cellStyle name="Comma 7 2 6 2" xfId="2874" xr:uid="{00000000-0005-0000-0000-00007C040000}"/>
    <cellStyle name="Comma 7 2 6 2 2" xfId="9458" xr:uid="{58ACC58C-3AF9-4778-A8A6-12197EF9B3D7}"/>
    <cellStyle name="Comma 7 2 6 2 2 2" xfId="27897" xr:uid="{30F18F71-30CF-414D-A217-DFB5CA790CDC}"/>
    <cellStyle name="Comma 7 2 6 2 2 3" xfId="27711" xr:uid="{11B40BDA-3AFD-4226-8956-167B05889434}"/>
    <cellStyle name="Comma 7 2 6 2 2 4" xfId="19634" xr:uid="{8E50DEAC-C42F-4E13-9CF2-27537C09B84C}"/>
    <cellStyle name="Comma 7 2 6 2 3" xfId="12143" xr:uid="{8A46EC2B-D9A5-4620-B822-75370BD99B52}"/>
    <cellStyle name="Comma 7 2 6 2 3 2" xfId="22467" xr:uid="{FB8A065C-0ECA-41F1-A146-2F1FF8AAD5AA}"/>
    <cellStyle name="Comma 7 2 6 2 4" xfId="25000" xr:uid="{ADE7E694-C320-49F7-8E1F-1E1C1EABFC1D}"/>
    <cellStyle name="Comma 7 2 6 2 5" xfId="16801" xr:uid="{884466CE-749E-44B4-B29E-0272ED227B6B}"/>
    <cellStyle name="Comma 7 2 6 2 6" xfId="7050" xr:uid="{B44554E1-4D58-42E8-9B1C-04BB6BCFBDC6}"/>
    <cellStyle name="Comma 7 2 6 3" xfId="3784" xr:uid="{00000000-0005-0000-0000-00007D040000}"/>
    <cellStyle name="Comma 7 2 6 3 2" xfId="6729" xr:uid="{E109B0AE-32F6-4A6B-8A03-B080897C3FB7}"/>
    <cellStyle name="Comma 7 2 6 4" xfId="5626" xr:uid="{00000000-0005-0000-0000-00007E040000}"/>
    <cellStyle name="Comma 7 2 6 4 2" xfId="6519" xr:uid="{B0301BDD-34A1-45D0-A7F6-A8A3FD878774}"/>
    <cellStyle name="Comma 7 2 6 5" xfId="2945" xr:uid="{00000000-0005-0000-0000-00007B040000}"/>
    <cellStyle name="Comma 7 2 6 5 2" xfId="24558" xr:uid="{32BE59CB-8019-495B-B873-0CE60B6FD44B}"/>
    <cellStyle name="Comma 7 2 6 6" xfId="2012" xr:uid="{00000000-0005-0000-0000-000062020000}"/>
    <cellStyle name="Comma 7 2 7" xfId="627" xr:uid="{00000000-0005-0000-0000-000072020000}"/>
    <cellStyle name="Comma 7 2 7 2" xfId="2930" xr:uid="{00000000-0005-0000-0000-000080040000}"/>
    <cellStyle name="Comma 7 2 7 2 2" xfId="9088" xr:uid="{C0034A47-7A46-489A-96F8-D998E68D3AB1}"/>
    <cellStyle name="Comma 7 2 7 2 2 2" xfId="19261" xr:uid="{7364ABC7-A5DE-49EA-91BD-A0065A6FE0E6}"/>
    <cellStyle name="Comma 7 2 7 2 3" xfId="11770" xr:uid="{B5FAD35A-BE7B-4497-BE64-1B46F76AD45B}"/>
    <cellStyle name="Comma 7 2 7 2 3 2" xfId="22094" xr:uid="{D564DA1E-8054-4BC3-B66B-F6754C592BCC}"/>
    <cellStyle name="Comma 7 2 7 2 4" xfId="27100" xr:uid="{9BA3676E-BD20-4ACB-AFE8-00E4F7487953}"/>
    <cellStyle name="Comma 7 2 7 2 5" xfId="28402" xr:uid="{5AF14947-BE23-4AB7-A5B5-BCA40E660FC7}"/>
    <cellStyle name="Comma 7 2 7 2 6" xfId="16428" xr:uid="{262A59E1-9F47-4B5B-A06C-74F328E78079}"/>
    <cellStyle name="Comma 7 2 7 2 7" xfId="6984" xr:uid="{1C0797C3-AC79-4E5D-81BE-B85B00C126D1}"/>
    <cellStyle name="Comma 7 2 7 3" xfId="3207" xr:uid="{00000000-0005-0000-0000-000081040000}"/>
    <cellStyle name="Comma 7 2 7 3 2" xfId="7201" xr:uid="{279794C8-19AB-42A2-A530-69B36A6F9D73}"/>
    <cellStyle name="Comma 7 2 7 4" xfId="5139" xr:uid="{00000000-0005-0000-0000-000082040000}"/>
    <cellStyle name="Comma 7 2 7 4 2" xfId="8044" xr:uid="{606299B4-9433-4467-8F40-856188B456A8}"/>
    <cellStyle name="Comma 7 2 7 5" xfId="26650" xr:uid="{5064D635-B62C-4BD9-82A1-2DB88C4A4A3C}"/>
    <cellStyle name="Comma 7 2 7 6" xfId="14197" xr:uid="{853521A9-B551-491F-BAEF-55B8BC588C10}"/>
    <cellStyle name="Comma 7 2 8" xfId="3100" xr:uid="{00000000-0005-0000-0000-000083040000}"/>
    <cellStyle name="Comma 7 2 8 2" xfId="6922" xr:uid="{B2B703B9-FE33-4B10-9CC8-6B0188BACDF5}"/>
    <cellStyle name="Comma 7 2 8 2 2" xfId="8809" xr:uid="{98C5F7B6-CF15-4E01-B3FD-E9764287494F}"/>
    <cellStyle name="Comma 7 2 8 2 2 2" xfId="18957" xr:uid="{7CDEB331-BF71-4780-A339-864EDE10140E}"/>
    <cellStyle name="Comma 7 2 8 2 3" xfId="11466" xr:uid="{8F78AA7E-05A7-4C1F-BC98-9BADE677D550}"/>
    <cellStyle name="Comma 7 2 8 2 3 2" xfId="21790" xr:uid="{ACE32621-9B7D-470B-81F2-4FE283D0AAAF}"/>
    <cellStyle name="Comma 7 2 8 2 4" xfId="28334" xr:uid="{F3095265-0229-4D70-BF85-E594672E5135}"/>
    <cellStyle name="Comma 7 2 8 2 5" xfId="29239" xr:uid="{75F9E63F-4C03-4F59-A690-0913CA58453B}"/>
    <cellStyle name="Comma 7 2 8 2 6" xfId="16124" xr:uid="{23AE69C9-3A00-4408-A6A7-1A8355BA7DE8}"/>
    <cellStyle name="Comma 7 2 8 3" xfId="7219" xr:uid="{BC3441D1-1035-4EDB-8B8E-F95B4112BA42}"/>
    <cellStyle name="Comma 7 2 8 4" xfId="25499" xr:uid="{4524E372-4C82-4F68-9D17-B6E12105A67A}"/>
    <cellStyle name="Comma 7 2 9" xfId="3526" xr:uid="{00000000-0005-0000-0000-000084040000}"/>
    <cellStyle name="Comma 7 2 9 2" xfId="10164" xr:uid="{1A7646A7-5ED3-4CCA-8F5E-D1C3D744DCAF}"/>
    <cellStyle name="Comma 7 2 9 2 2" xfId="20344" xr:uid="{FE0B8659-9939-409B-8AF7-43C4F76B0B69}"/>
    <cellStyle name="Comma 7 2 9 3" xfId="12853" xr:uid="{F902372C-7CD2-4CAD-BB21-EF6BC5A63E61}"/>
    <cellStyle name="Comma 7 2 9 3 2" xfId="23177" xr:uid="{8B4D98A2-5594-4936-B939-2D55704EF3A1}"/>
    <cellStyle name="Comma 7 2 9 4" xfId="27516" xr:uid="{DEE316DD-D0BD-4AEB-911A-0EF942230466}"/>
    <cellStyle name="Comma 7 2 9 5" xfId="27369" xr:uid="{8E4D4098-940C-4505-94B7-1D5FC152B756}"/>
    <cellStyle name="Comma 7 2 9 6" xfId="17511" xr:uid="{A3AD1F76-8EC0-442F-B04F-CD283C4EFFF6}"/>
    <cellStyle name="Comma 7 20" xfId="13715" xr:uid="{BE2E8C37-FB8C-4BAE-ACEE-4C99435CD35C}"/>
    <cellStyle name="Comma 7 21" xfId="30502" xr:uid="{0E1B7B18-7064-4971-AE60-53D5662C5A00}"/>
    <cellStyle name="Comma 7 3" xfId="628" xr:uid="{00000000-0005-0000-0000-000073020000}"/>
    <cellStyle name="Comma 7 3 10" xfId="4397" xr:uid="{00000000-0005-0000-0000-000086040000}"/>
    <cellStyle name="Comma 7 3 10 2" xfId="15456" xr:uid="{059B0C8F-540A-4F1A-B1D3-638288A76AEC}"/>
    <cellStyle name="Comma 7 3 11" xfId="1910" xr:uid="{00000000-0005-0000-0000-000064020000}"/>
    <cellStyle name="Comma 7 3 11 2" xfId="18289" xr:uid="{00FCBB0A-AC6D-410E-85CE-F3088A76E162}"/>
    <cellStyle name="Comma 7 3 12" xfId="10818" xr:uid="{47174D6E-97F4-431A-85C1-C864D00BB79D}"/>
    <cellStyle name="Comma 7 3 12 2" xfId="21122" xr:uid="{60D03EC2-B3E2-4A66-B07D-5A83E9CDE2B2}"/>
    <cellStyle name="Comma 7 3 13" xfId="24121" xr:uid="{79AB30F4-B597-4412-A9F1-C17485CA09DD}"/>
    <cellStyle name="Comma 7 3 14" xfId="13775" xr:uid="{848F52C0-350B-4AA7-BB9A-5F1C702BD77A}"/>
    <cellStyle name="Comma 7 3 2" xfId="629" xr:uid="{00000000-0005-0000-0000-000074020000}"/>
    <cellStyle name="Comma 7 3 2 10" xfId="10819" xr:uid="{9F7A877E-4C7F-4046-9832-516661ABD1F1}"/>
    <cellStyle name="Comma 7 3 2 10 2" xfId="21123" xr:uid="{6A092CE0-8F42-46A3-B69C-C20F5C8D730B}"/>
    <cellStyle name="Comma 7 3 2 11" xfId="24691" xr:uid="{BC3CDBD2-CA91-4360-A914-D8E82485B54B}"/>
    <cellStyle name="Comma 7 3 2 12" xfId="13835" xr:uid="{69E4F07B-962A-410D-BC8F-FECE5841837F}"/>
    <cellStyle name="Comma 7 3 2 2" xfId="630" xr:uid="{00000000-0005-0000-0000-000075020000}"/>
    <cellStyle name="Comma 7 3 2 2 10" xfId="14399" xr:uid="{3800A4B9-D65D-4F11-99E5-FF072C55974C}"/>
    <cellStyle name="Comma 7 3 2 2 2" xfId="631" xr:uid="{00000000-0005-0000-0000-000076020000}"/>
    <cellStyle name="Comma 7 3 2 2 2 2" xfId="4238" xr:uid="{00000000-0005-0000-0000-00008A040000}"/>
    <cellStyle name="Comma 7 3 2 2 2 2 2" xfId="9610" xr:uid="{41E887DC-20D7-455D-9B0C-346D2FC93A4C}"/>
    <cellStyle name="Comma 7 3 2 2 2 2 2 2" xfId="29782" xr:uid="{C154A849-7922-423D-966E-F0CEE8926B27}"/>
    <cellStyle name="Comma 7 3 2 2 2 2 2 3" xfId="28972" xr:uid="{EAACEB6F-69C5-480C-8518-259666FEC2A0}"/>
    <cellStyle name="Comma 7 3 2 2 2 2 2 4" xfId="19786" xr:uid="{679EB9B7-3D9F-413A-A80E-2644CEC671C6}"/>
    <cellStyle name="Comma 7 3 2 2 2 2 3" xfId="12295" xr:uid="{4C7FB275-5F6B-4DB4-8AB2-327354CC72C0}"/>
    <cellStyle name="Comma 7 3 2 2 2 2 3 2" xfId="22619" xr:uid="{B86B8A23-F53C-40D0-B5B8-28E23643E7E4}"/>
    <cellStyle name="Comma 7 3 2 2 2 2 4" xfId="26777" xr:uid="{59ED2A1B-477E-4101-ACD0-E07CE0046E9C}"/>
    <cellStyle name="Comma 7 3 2 2 2 2 5" xfId="16953" xr:uid="{3F92246F-CFD8-47B0-B495-D87AD50D8F47}"/>
    <cellStyle name="Comma 7 3 2 2 2 2 6" xfId="7110" xr:uid="{0C6B730A-8542-4F76-BCDE-AAA6D3BED9A1}"/>
    <cellStyle name="Comma 7 3 2 2 2 3" xfId="3934" xr:uid="{00000000-0005-0000-0000-00008B040000}"/>
    <cellStyle name="Comma 7 3 2 2 2 3 2" xfId="6714" xr:uid="{242E9957-1007-4F11-B8FE-D8E908F527E7}"/>
    <cellStyle name="Comma 7 3 2 2 2 4" xfId="5826" xr:uid="{00000000-0005-0000-0000-00008C040000}"/>
    <cellStyle name="Comma 7 3 2 2 2 4 2" xfId="6440" xr:uid="{9CC76C5F-5AE8-4126-AB0C-1B3B982FF3FD}"/>
    <cellStyle name="Comma 7 3 2 2 2 5" xfId="2857" xr:uid="{00000000-0005-0000-0000-000089040000}"/>
    <cellStyle name="Comma 7 3 2 2 2 5 2" xfId="25730" xr:uid="{563E4C69-E54E-4A11-B653-200490D72137}"/>
    <cellStyle name="Comma 7 3 2 2 2 6" xfId="2142" xr:uid="{00000000-0005-0000-0000-000067020000}"/>
    <cellStyle name="Comma 7 3 2 2 3" xfId="632" xr:uid="{00000000-0005-0000-0000-000077020000}"/>
    <cellStyle name="Comma 7 3 2 2 3 2" xfId="4239" xr:uid="{00000000-0005-0000-0000-00008E040000}"/>
    <cellStyle name="Comma 7 3 2 2 3 2 2" xfId="10745" xr:uid="{702D181B-A69A-4081-A9A8-DA857B3AA0BB}"/>
    <cellStyle name="Comma 7 3 2 2 3 2 2 2" xfId="21041" xr:uid="{83434D3C-4ECC-44E8-A306-6CFB71F6B0C8}"/>
    <cellStyle name="Comma 7 3 2 2 3 2 3" xfId="13550" xr:uid="{55E52A07-C28E-453B-A7FE-149F3E883847}"/>
    <cellStyle name="Comma 7 3 2 2 3 2 3 2" xfId="23874" xr:uid="{3F85C013-ED1E-4222-92C4-EA9B5BACE2F9}"/>
    <cellStyle name="Comma 7 3 2 2 3 2 4" xfId="27788" xr:uid="{1819BC2F-0883-45EE-94BB-5DE8DD5EF81B}"/>
    <cellStyle name="Comma 7 3 2 2 3 2 5" xfId="29072" xr:uid="{1F6C0792-91A3-40DA-9C91-197BA8452EE7}"/>
    <cellStyle name="Comma 7 3 2 2 3 2 6" xfId="18208" xr:uid="{62D39B06-5880-4698-85C0-F115552304C9}"/>
    <cellStyle name="Comma 7 3 2 2 3 2 7" xfId="7539" xr:uid="{53E45C4C-6222-43F8-AE4A-DB7C42D16D6D}"/>
    <cellStyle name="Comma 7 3 2 2 3 3" xfId="3620" xr:uid="{00000000-0005-0000-0000-00008F040000}"/>
    <cellStyle name="Comma 7 3 2 2 3 3 2" xfId="26621" xr:uid="{07157251-4AD4-4884-9B2C-05B05229CC50}"/>
    <cellStyle name="Comma 7 3 2 2 3 4" xfId="5348" xr:uid="{00000000-0005-0000-0000-000090040000}"/>
    <cellStyle name="Comma 7 3 2 2 4" xfId="2856" xr:uid="{00000000-0005-0000-0000-000091040000}"/>
    <cellStyle name="Comma 7 3 2 2 4 2" xfId="27936" xr:uid="{E4EAE993-DEC4-4A11-A3CB-855BDE94A1E4}"/>
    <cellStyle name="Comma 7 3 2 2 4 3" xfId="27351" xr:uid="{7484B909-E662-4F39-BB2F-96E62C174EF7}"/>
    <cellStyle name="Comma 7 3 2 2 5" xfId="2797" xr:uid="{00000000-0005-0000-0000-000092040000}"/>
    <cellStyle name="Comma 7 3 2 2 5 2" xfId="10485" xr:uid="{56226590-1A8C-4173-8E38-11362F5FFC49}"/>
    <cellStyle name="Comma 7 3 2 2 5 2 2" xfId="20681" xr:uid="{923106B4-5FCD-4445-B7FC-997723624BD4}"/>
    <cellStyle name="Comma 7 3 2 2 5 3" xfId="13190" xr:uid="{35A8AFE5-AB7A-4CA5-8E3F-AB3B1674E8BA}"/>
    <cellStyle name="Comma 7 3 2 2 5 3 2" xfId="23514" xr:uid="{73E966A0-E030-4C90-B26E-7E9C94EDD803}"/>
    <cellStyle name="Comma 7 3 2 2 5 4" xfId="27689" xr:uid="{D5770777-D960-461E-AEBC-147FD1318008}"/>
    <cellStyle name="Comma 7 3 2 2 5 5" xfId="27551" xr:uid="{3ABDC3BC-B487-4EA2-AF37-7BDE9507919C}"/>
    <cellStyle name="Comma 7 3 2 2 5 6" xfId="17848" xr:uid="{DE71CB6B-D6DC-4C92-BD6B-5372A89496D2}"/>
    <cellStyle name="Comma 7 3 2 2 6" xfId="4982" xr:uid="{00000000-0005-0000-0000-000093040000}"/>
    <cellStyle name="Comma 7 3 2 2 6 2" xfId="27175" xr:uid="{664F924C-0022-4643-B4D4-E0BDA3C4FFC2}"/>
    <cellStyle name="Comma 7 3 2 2 6 3" xfId="27153" xr:uid="{AE0D06DE-43C3-4833-8171-81E63C9D63E7}"/>
    <cellStyle name="Comma 7 3 2 2 6 4" xfId="15458" xr:uid="{D1EB9959-45B5-4ABA-BA6F-128DDB45CB89}"/>
    <cellStyle name="Comma 7 3 2 2 7" xfId="1952" xr:uid="{00000000-0005-0000-0000-000066020000}"/>
    <cellStyle name="Comma 7 3 2 2 7 2" xfId="18291" xr:uid="{A8588DDE-E3EA-4B1B-A0B9-8EF01B360DB8}"/>
    <cellStyle name="Comma 7 3 2 2 8" xfId="10820" xr:uid="{85F69BEA-0C4E-4A0D-99D3-2DFCAC3E0F7F}"/>
    <cellStyle name="Comma 7 3 2 2 8 2" xfId="21124" xr:uid="{9E8DBB33-1846-4885-B1DA-32CD9D67CA4E}"/>
    <cellStyle name="Comma 7 3 2 2 9" xfId="26108" xr:uid="{5AFCF2C8-0F44-4828-8E65-CE45CB0F46A8}"/>
    <cellStyle name="Comma 7 3 2 3" xfId="633" xr:uid="{00000000-0005-0000-0000-000078020000}"/>
    <cellStyle name="Comma 7 3 2 3 2" xfId="4240" xr:uid="{00000000-0005-0000-0000-000095040000}"/>
    <cellStyle name="Comma 7 3 2 3 2 2" xfId="9611" xr:uid="{96A736C0-6DC2-47AA-BBAC-241C0D4644FA}"/>
    <cellStyle name="Comma 7 3 2 3 2 2 2" xfId="29783" xr:uid="{D124495E-FE43-44DE-97DD-102037C8C9BF}"/>
    <cellStyle name="Comma 7 3 2 3 2 2 3" xfId="27441" xr:uid="{884C8165-0BE3-4B9D-9D94-4EA1C2069688}"/>
    <cellStyle name="Comma 7 3 2 3 2 2 4" xfId="19787" xr:uid="{517ECBAD-5A13-4597-8585-DDA367B665DB}"/>
    <cellStyle name="Comma 7 3 2 3 2 3" xfId="12296" xr:uid="{F863DED5-B551-4CF7-8114-9B8245427BB3}"/>
    <cellStyle name="Comma 7 3 2 3 2 3 2" xfId="22620" xr:uid="{B7C2FD75-3F1D-4C4A-A6EF-ADD455ED3E78}"/>
    <cellStyle name="Comma 7 3 2 3 2 4" xfId="25361" xr:uid="{A71EE374-1604-414B-915C-ADB027B91227}"/>
    <cellStyle name="Comma 7 3 2 3 2 5" xfId="16954" xr:uid="{1E927A21-2DC7-4A60-A366-D2C88568175A}"/>
    <cellStyle name="Comma 7 3 2 3 2 6" xfId="7111" xr:uid="{1840677E-4796-47D3-8456-D8CDDE80B1E7}"/>
    <cellStyle name="Comma 7 3 2 3 3" xfId="3935" xr:uid="{00000000-0005-0000-0000-000096040000}"/>
    <cellStyle name="Comma 7 3 2 3 3 2" xfId="6514" xr:uid="{AAFDAB00-58FF-46D8-99F3-6755ADC735F9}"/>
    <cellStyle name="Comma 7 3 2 3 4" xfId="5827" xr:uid="{00000000-0005-0000-0000-000097040000}"/>
    <cellStyle name="Comma 7 3 2 3 4 2" xfId="6643" xr:uid="{7B487FDE-F08C-40C7-B996-A656487DA38B}"/>
    <cellStyle name="Comma 7 3 2 3 4 2 2" xfId="20827" xr:uid="{84CCE2E3-E246-4390-B7A9-B7EA0DCF88C2}"/>
    <cellStyle name="Comma 7 3 2 3 4 2 3" xfId="10584" xr:uid="{14412EE1-7DAD-4872-992E-C0F5AA73F7B1}"/>
    <cellStyle name="Comma 7 3 2 3 4 3" xfId="13336" xr:uid="{95271B5C-DB78-4936-945F-84754DDB1995}"/>
    <cellStyle name="Comma 7 3 2 3 4 3 2" xfId="23660" xr:uid="{06DCC310-2823-432A-8E8F-2AE99F770DD7}"/>
    <cellStyle name="Comma 7 3 2 3 4 4" xfId="17994" xr:uid="{64D9E578-4311-4E2E-A866-5EDE73BCF3ED}"/>
    <cellStyle name="Comma 7 3 2 3 5" xfId="2974" xr:uid="{00000000-0005-0000-0000-000094040000}"/>
    <cellStyle name="Comma 7 3 2 3 6" xfId="2095" xr:uid="{00000000-0005-0000-0000-000069020000}"/>
    <cellStyle name="Comma 7 3 2 3 7" xfId="14849" xr:uid="{75D2801C-61A4-4166-83CD-E621F6BD0073}"/>
    <cellStyle name="Comma 7 3 2 4" xfId="634" xr:uid="{00000000-0005-0000-0000-000079020000}"/>
    <cellStyle name="Comma 7 3 2 4 2" xfId="4241" xr:uid="{00000000-0005-0000-0000-000099040000}"/>
    <cellStyle name="Comma 7 3 2 4 2 2" xfId="9609" xr:uid="{B017623C-5FE8-4043-A36F-6E9F7811DF15}"/>
    <cellStyle name="Comma 7 3 2 4 2 2 2" xfId="29781" xr:uid="{10B805F1-84C3-44D7-A778-9C72698946CB}"/>
    <cellStyle name="Comma 7 3 2 4 2 2 3" xfId="29563" xr:uid="{A58FD0D8-4F6A-4215-8D2D-CFC43FFCE34F}"/>
    <cellStyle name="Comma 7 3 2 4 2 2 4" xfId="19785" xr:uid="{BFDCD8E1-5310-4304-A06B-3105BD8F9BE1}"/>
    <cellStyle name="Comma 7 3 2 4 2 3" xfId="12294" xr:uid="{17F28010-BB36-4758-8507-D7CF95412D6F}"/>
    <cellStyle name="Comma 7 3 2 4 2 3 2" xfId="22618" xr:uid="{100103FF-2C49-44DF-96D7-43BA3104C9B5}"/>
    <cellStyle name="Comma 7 3 2 4 2 4" xfId="26545" xr:uid="{ED55CC83-AF2B-4467-862A-2A6303760C9F}"/>
    <cellStyle name="Comma 7 3 2 4 2 5" xfId="16952" xr:uid="{25C118D7-9993-49DC-BAEF-5088F37E0B50}"/>
    <cellStyle name="Comma 7 3 2 4 2 6" xfId="7109" xr:uid="{019CC6F0-1B79-41D2-808B-791F58349DF5}"/>
    <cellStyle name="Comma 7 3 2 4 3" xfId="3933" xr:uid="{00000000-0005-0000-0000-00009A040000}"/>
    <cellStyle name="Comma 7 3 2 4 3 2" xfId="7216" xr:uid="{3F62E1CC-6377-438A-AAD8-3C66D03B5583}"/>
    <cellStyle name="Comma 7 3 2 4 4" xfId="5825" xr:uid="{00000000-0005-0000-0000-00009B040000}"/>
    <cellStyle name="Comma 7 3 2 4 4 2" xfId="8047" xr:uid="{4CFB6F59-0D88-4337-9426-2E05B26C51A5}"/>
    <cellStyle name="Comma 7 3 2 4 5" xfId="24690" xr:uid="{0E296EC2-3C91-430C-B4DE-ED857990A742}"/>
    <cellStyle name="Comma 7 3 2 4 6" xfId="14848" xr:uid="{5170DFCB-B825-47A9-A06A-05AC456827A3}"/>
    <cellStyle name="Comma 7 3 2 5" xfId="2855" xr:uid="{00000000-0005-0000-0000-00009C040000}"/>
    <cellStyle name="Comma 7 3 2 5 2" xfId="3249" xr:uid="{00000000-0005-0000-0000-00009D040000}"/>
    <cellStyle name="Comma 7 3 2 5 2 2" xfId="9125" xr:uid="{25CA40AD-3B0B-4C58-A044-68E4A8A445DD}"/>
    <cellStyle name="Comma 7 3 2 5 2 2 2" xfId="19298" xr:uid="{28D92F59-3943-445D-B1A6-40ABC7DA260D}"/>
    <cellStyle name="Comma 7 3 2 5 2 3" xfId="11807" xr:uid="{84CFD7A8-5D96-4839-BAE0-AAEB3615A1AF}"/>
    <cellStyle name="Comma 7 3 2 5 2 3 2" xfId="22131" xr:uid="{1D771F22-91CB-4A4E-B453-C59179F40636}"/>
    <cellStyle name="Comma 7 3 2 5 2 4" xfId="28791" xr:uid="{59ADA1C3-9D42-41CF-BA5A-AB67882AA7C2}"/>
    <cellStyle name="Comma 7 3 2 5 2 5" xfId="27182" xr:uid="{8D845CDE-D511-4771-8692-CB004C8DF74C}"/>
    <cellStyle name="Comma 7 3 2 5 2 6" xfId="16465" xr:uid="{99C31F93-C660-47DD-9525-B9FDF09C1298}"/>
    <cellStyle name="Comma 7 3 2 5 3" xfId="5176" xr:uid="{00000000-0005-0000-0000-00009E040000}"/>
    <cellStyle name="Comma 7 3 2 5 3 2" xfId="7193" xr:uid="{0D094D4A-8FA1-4DCD-A61A-E17E942A44A6}"/>
    <cellStyle name="Comma 7 3 2 5 4" xfId="8046" xr:uid="{EAD0DFC6-75F4-42B3-A2E7-DCA6F9FA667E}"/>
    <cellStyle name="Comma 7 3 2 5 5" xfId="25261" xr:uid="{D92CE7CC-5CAC-4ECD-B821-450E7D3157A3}"/>
    <cellStyle name="Comma 7 3 2 5 6" xfId="14232" xr:uid="{C412474F-6F00-4626-9A75-B1973B6BBE8B}"/>
    <cellStyle name="Comma 7 3 2 6" xfId="4237" xr:uid="{00000000-0005-0000-0000-00009F040000}"/>
    <cellStyle name="Comma 7 3 2 6 2" xfId="8904" xr:uid="{F96605A2-254C-4760-8735-381BD609C222}"/>
    <cellStyle name="Comma 7 3 2 6 2 2" xfId="19054" xr:uid="{8BF84635-E478-4B67-932B-A5E2342301DE}"/>
    <cellStyle name="Comma 7 3 2 6 3" xfId="11563" xr:uid="{A3DF5210-0856-4B7E-BBE8-0628760AB3F8}"/>
    <cellStyle name="Comma 7 3 2 6 3 2" xfId="21887" xr:uid="{8EBEE0AF-BB60-4190-A660-D035CA26A36B}"/>
    <cellStyle name="Comma 7 3 2 6 4" xfId="25328" xr:uid="{4AB1DED6-2887-4624-BBD8-8ADF4CF572B1}"/>
    <cellStyle name="Comma 7 3 2 6 5" xfId="28847" xr:uid="{86B72E1F-3EB0-4859-8C41-D5E71D83801B}"/>
    <cellStyle name="Comma 7 3 2 6 6" xfId="16221" xr:uid="{CFE34F3A-F329-4A2D-94D0-869405738699}"/>
    <cellStyle name="Comma 7 3 2 6 7" xfId="6953" xr:uid="{FF85D86A-E595-4C2F-BBCE-BCE65D97B98A}"/>
    <cellStyle name="Comma 7 3 2 7" xfId="3429" xr:uid="{00000000-0005-0000-0000-0000A0040000}"/>
    <cellStyle name="Comma 7 3 2 7 2" xfId="10119" xr:uid="{8E0793E6-F760-43CC-B378-804EB35C90E8}"/>
    <cellStyle name="Comma 7 3 2 7 2 2" xfId="20299" xr:uid="{C83D4F1D-6FCC-4CCD-B892-A28A8E6F4E3C}"/>
    <cellStyle name="Comma 7 3 2 7 3" xfId="12808" xr:uid="{92EDAA45-C554-4EEC-832E-787361DC3441}"/>
    <cellStyle name="Comma 7 3 2 7 3 2" xfId="23132" xr:uid="{444EE861-74E7-4428-8590-BC759D5FF960}"/>
    <cellStyle name="Comma 7 3 2 7 4" xfId="27042" xr:uid="{BF0D770B-50A3-4270-BFBE-08BC61997FAD}"/>
    <cellStyle name="Comma 7 3 2 7 5" xfId="29214" xr:uid="{04CABFDA-31AD-4BF6-9739-8A59EA8AD529}"/>
    <cellStyle name="Comma 7 3 2 7 6" xfId="17466" xr:uid="{E1AE1260-A3E0-480F-BC64-4B611414ED4C}"/>
    <cellStyle name="Comma 7 3 2 8" xfId="4777" xr:uid="{00000000-0005-0000-0000-0000A1040000}"/>
    <cellStyle name="Comma 7 3 2 8 2" xfId="15457" xr:uid="{5C188C8B-745D-40F7-AE40-7697D398B17D}"/>
    <cellStyle name="Comma 7 3 2 9" xfId="1951" xr:uid="{00000000-0005-0000-0000-000065020000}"/>
    <cellStyle name="Comma 7 3 2 9 2" xfId="18290" xr:uid="{182B47B6-67CB-4198-B8EE-8BFF0E15CB78}"/>
    <cellStyle name="Comma 7 3 3" xfId="635" xr:uid="{00000000-0005-0000-0000-00007A020000}"/>
    <cellStyle name="Comma 7 3 3 10" xfId="25525" xr:uid="{CE1A011A-D28C-4227-9178-47085E44AC94}"/>
    <cellStyle name="Comma 7 3 3 11" xfId="13993" xr:uid="{9710FC84-6526-4F71-89FD-8ED620C048EF}"/>
    <cellStyle name="Comma 7 3 3 2" xfId="636" xr:uid="{00000000-0005-0000-0000-00007B020000}"/>
    <cellStyle name="Comma 7 3 3 2 2" xfId="3937" xr:uid="{00000000-0005-0000-0000-0000A4040000}"/>
    <cellStyle name="Comma 7 3 3 2 2 2" xfId="5829" xr:uid="{00000000-0005-0000-0000-0000A5040000}"/>
    <cellStyle name="Comma 7 3 3 2 2 2 2" xfId="24289" xr:uid="{A178C24E-FC2D-4EE0-BA54-C955AB1C0A74}"/>
    <cellStyle name="Comma 7 3 3 2 2 2 2 2" xfId="27342" xr:uid="{DEC7E8E8-B5B5-4629-B57C-3C34111FF34B}"/>
    <cellStyle name="Comma 7 3 3 2 2 2 3" xfId="27323" xr:uid="{597373C1-B5C1-46D3-82E6-E0569CEAA70F}"/>
    <cellStyle name="Comma 7 3 3 2 2 2 4" xfId="16956" xr:uid="{C07BFA12-1211-4E37-892B-82E9D4BDFD60}"/>
    <cellStyle name="Comma 7 3 3 2 2 3" xfId="6670" xr:uid="{7F00FBAB-27F7-4771-B436-B1B1FEF40FD4}"/>
    <cellStyle name="Comma 7 3 3 2 2 3 2" xfId="29785" xr:uid="{83176D0B-394F-4439-9EAA-7BC5A94376F7}"/>
    <cellStyle name="Comma 7 3 3 2 2 3 3" xfId="28413" xr:uid="{E9DEED4F-ECB0-4057-80F8-9A0733A64FC7}"/>
    <cellStyle name="Comma 7 3 3 2 2 3 4" xfId="19789" xr:uid="{828C3768-384A-4B52-8CC4-F053A1C9C4D5}"/>
    <cellStyle name="Comma 7 3 3 2 2 3 5" xfId="9613" xr:uid="{4647F31F-A56D-411E-AE9F-8273ADB1256C}"/>
    <cellStyle name="Comma 7 3 3 2 2 4" xfId="12298" xr:uid="{7E9F7B20-58A0-4058-954C-2C3BE657448B}"/>
    <cellStyle name="Comma 7 3 3 2 2 4 2" xfId="22622" xr:uid="{94A79B1E-5392-40F4-A48F-E52A243E68AD}"/>
    <cellStyle name="Comma 7 3 3 2 2 5" xfId="26347" xr:uid="{469B0DA3-E6E6-491E-AF49-DC6B649555B0}"/>
    <cellStyle name="Comma 7 3 3 2 2 6" xfId="14851" xr:uid="{DD11DBEA-C243-4E2B-A0F6-88CE8C9C2E26}"/>
    <cellStyle name="Comma 7 3 3 2 3" xfId="4243" xr:uid="{00000000-0005-0000-0000-0000A6040000}"/>
    <cellStyle name="Comma 7 3 3 2 3 2" xfId="9275" xr:uid="{AFC1C2D0-F759-48E0-A943-29F5DD19759D}"/>
    <cellStyle name="Comma 7 3 3 2 3 2 2" xfId="29517" xr:uid="{A763232D-8730-4E28-B88F-E939E97A35FA}"/>
    <cellStyle name="Comma 7 3 3 2 3 2 3" xfId="28635" xr:uid="{2A9EFAEA-B977-4595-8F6D-8D411C32906F}"/>
    <cellStyle name="Comma 7 3 3 2 3 2 4" xfId="19448" xr:uid="{4A66ADEC-057E-44FC-B35F-6D7C848B02E4}"/>
    <cellStyle name="Comma 7 3 3 2 3 3" xfId="11957" xr:uid="{8AA4C234-99A0-40A3-B94A-B355C99A31D7}"/>
    <cellStyle name="Comma 7 3 3 2 3 3 2" xfId="22281" xr:uid="{97E6F6B1-EE65-47DC-AA22-E887FE8E01DD}"/>
    <cellStyle name="Comma 7 3 3 2 3 4" xfId="25847" xr:uid="{716B2181-B0ED-4BB5-9D76-79ED5FC5B353}"/>
    <cellStyle name="Comma 7 3 3 2 3 5" xfId="16615" xr:uid="{EF9C6233-6F44-4FAC-994F-9288A2728519}"/>
    <cellStyle name="Comma 7 3 3 2 3 6" xfId="7018" xr:uid="{22C4BC7C-9B82-46F9-8F16-1E11FFC28EB6}"/>
    <cellStyle name="Comma 7 3 3 2 4" xfId="3621" xr:uid="{00000000-0005-0000-0000-0000A7040000}"/>
    <cellStyle name="Comma 7 3 3 2 4 2" xfId="6518" xr:uid="{33A5D327-6F4E-4A19-9F46-E5376984637F}"/>
    <cellStyle name="Comma 7 3 3 2 5" xfId="5349" xr:uid="{00000000-0005-0000-0000-0000A8040000}"/>
    <cellStyle name="Comma 7 3 3 2 5 2" xfId="10486" xr:uid="{804817EB-93B9-470E-96B1-779684C509B7}"/>
    <cellStyle name="Comma 7 3 3 2 5 2 2" xfId="20682" xr:uid="{8C3107BD-B708-4EEC-B769-008610316845}"/>
    <cellStyle name="Comma 7 3 3 2 5 3" xfId="13191" xr:uid="{B80B479F-4977-4D9A-B63E-C938D4CBB463}"/>
    <cellStyle name="Comma 7 3 3 2 5 3 2" xfId="23515" xr:uid="{591C211D-9F79-4C09-843C-96BE6613E8CC}"/>
    <cellStyle name="Comma 7 3 3 2 5 4" xfId="27973" xr:uid="{B653DCFD-EBCF-4F74-BED1-646E84605F5F}"/>
    <cellStyle name="Comma 7 3 3 2 5 5" xfId="28008" xr:uid="{A7A0AD45-5BDB-498B-804B-C9FA3A1B5836}"/>
    <cellStyle name="Comma 7 3 3 2 5 6" xfId="17849" xr:uid="{C18D0A72-115C-4FC0-A3C9-8248195D0A10}"/>
    <cellStyle name="Comma 7 3 3 2 6" xfId="2968" xr:uid="{00000000-0005-0000-0000-0000A3040000}"/>
    <cellStyle name="Comma 7 3 3 2 7" xfId="2109" xr:uid="{00000000-0005-0000-0000-00006C020000}"/>
    <cellStyle name="Comma 7 3 3 2 8" xfId="14400" xr:uid="{DD653CA0-C0BA-4B48-9A51-EDA2C6369412}"/>
    <cellStyle name="Comma 7 3 3 3" xfId="637" xr:uid="{00000000-0005-0000-0000-00007C020000}"/>
    <cellStyle name="Comma 7 3 3 3 2" xfId="4244" xr:uid="{00000000-0005-0000-0000-0000AA040000}"/>
    <cellStyle name="Comma 7 3 3 3 2 2" xfId="9614" xr:uid="{C1FC87BF-F25B-49D1-A9DE-1E32C7E7E899}"/>
    <cellStyle name="Comma 7 3 3 3 2 2 2" xfId="29786" xr:uid="{ACD693D4-CB8B-4A90-9B1C-61EB4EB0548E}"/>
    <cellStyle name="Comma 7 3 3 3 2 2 3" xfId="28122" xr:uid="{47C395EC-76A5-4989-8B0F-0480F56146B1}"/>
    <cellStyle name="Comma 7 3 3 3 2 2 4" xfId="19790" xr:uid="{BEACBF5D-11C4-4CD4-855C-0A139FC53A3F}"/>
    <cellStyle name="Comma 7 3 3 3 2 3" xfId="12299" xr:uid="{E840E94E-4580-4198-9702-86BCC5BF5AC8}"/>
    <cellStyle name="Comma 7 3 3 3 2 3 2" xfId="22623" xr:uid="{F8F26173-C33C-4AC0-AD5E-5A27AF080239}"/>
    <cellStyle name="Comma 7 3 3 3 2 4" xfId="26836" xr:uid="{51E69D1B-290C-4A61-9832-D9DEEEC050FB}"/>
    <cellStyle name="Comma 7 3 3 3 2 5" xfId="16957" xr:uid="{40A4940B-DB7D-49F6-84D6-1AD2194CB793}"/>
    <cellStyle name="Comma 7 3 3 3 2 6" xfId="7112" xr:uid="{2F0FDF65-D78C-406E-84D4-17E608DFCB90}"/>
    <cellStyle name="Comma 7 3 3 3 3" xfId="3938" xr:uid="{00000000-0005-0000-0000-0000AB040000}"/>
    <cellStyle name="Comma 7 3 3 3 3 2" xfId="7226" xr:uid="{D034D712-EF91-4CF6-88B8-669FC089C1C7}"/>
    <cellStyle name="Comma 7 3 3 3 4" xfId="5830" xr:uid="{00000000-0005-0000-0000-0000AC040000}"/>
    <cellStyle name="Comma 7 3 3 3 4 2" xfId="10585" xr:uid="{7AE13B69-81E5-41A5-B1F3-482747AB41C5}"/>
    <cellStyle name="Comma 7 3 3 3 4 2 2" xfId="20828" xr:uid="{82790C66-F57F-4C46-A95E-CCFE86C3E895}"/>
    <cellStyle name="Comma 7 3 3 3 4 3" xfId="13337" xr:uid="{C3E655E1-F2C1-407F-9382-4067C76FE95F}"/>
    <cellStyle name="Comma 7 3 3 3 4 3 2" xfId="23661" xr:uid="{DE794419-ECC9-4B4F-8B95-849770EC9232}"/>
    <cellStyle name="Comma 7 3 3 3 4 4" xfId="17995" xr:uid="{CA1506C2-EF6D-4561-A49E-EE25772E3324}"/>
    <cellStyle name="Comma 7 3 3 3 5" xfId="8049" xr:uid="{F57819D7-9B35-4979-89E4-54AFF0E644A8}"/>
    <cellStyle name="Comma 7 3 3 3 6" xfId="26449" xr:uid="{D0FCD8D3-9A2A-407D-AD35-FED6EE0A7C48}"/>
    <cellStyle name="Comma 7 3 3 3 7" xfId="14852" xr:uid="{858F3132-C2C8-4693-9B61-319EACCC9A55}"/>
    <cellStyle name="Comma 7 3 3 4" xfId="2858" xr:uid="{00000000-0005-0000-0000-0000AD040000}"/>
    <cellStyle name="Comma 7 3 3 4 2" xfId="3936" xr:uid="{00000000-0005-0000-0000-0000AE040000}"/>
    <cellStyle name="Comma 7 3 3 4 2 2" xfId="9612" xr:uid="{7C058B29-3E01-4DC9-9CE3-4DA498968B98}"/>
    <cellStyle name="Comma 7 3 3 4 2 2 2" xfId="29784" xr:uid="{2BBC6A52-14AC-4C41-8D7B-D17591640401}"/>
    <cellStyle name="Comma 7 3 3 4 2 2 3" xfId="27395" xr:uid="{69D2503A-F31D-4BD5-920E-166B60E08988}"/>
    <cellStyle name="Comma 7 3 3 4 2 2 4" xfId="19788" xr:uid="{8559ECBD-FD46-4719-B04F-8E84A0956409}"/>
    <cellStyle name="Comma 7 3 3 4 2 3" xfId="12297" xr:uid="{9D89E3AF-109A-4619-AA9F-EBD2EFB42AA3}"/>
    <cellStyle name="Comma 7 3 3 4 2 3 2" xfId="22621" xr:uid="{7F9937E5-E0DF-4219-AC3B-A7D1CFF1271D}"/>
    <cellStyle name="Comma 7 3 3 4 2 4" xfId="26852" xr:uid="{772D806B-6AF5-4FAA-8CF3-14292A05DBC3}"/>
    <cellStyle name="Comma 7 3 3 4 2 5" xfId="16955" xr:uid="{80249C6D-62AC-43B6-83FB-DF3E398895A8}"/>
    <cellStyle name="Comma 7 3 3 4 3" xfId="5828" xr:uid="{00000000-0005-0000-0000-0000AF040000}"/>
    <cellStyle name="Comma 7 3 3 4 3 2" xfId="7176" xr:uid="{1DBF69BF-011B-4B0B-8FD7-AF4A17842722}"/>
    <cellStyle name="Comma 7 3 3 4 4" xfId="8048" xr:uid="{011E17EC-4603-441A-B462-F42BAA03E522}"/>
    <cellStyle name="Comma 7 3 3 4 5" xfId="24479" xr:uid="{3C388714-2919-4B4B-B00D-0866E1F76F3D}"/>
    <cellStyle name="Comma 7 3 3 4 6" xfId="14850" xr:uid="{804162DE-46BC-4592-9A93-567227E0BD62}"/>
    <cellStyle name="Comma 7 3 3 5" xfId="3370" xr:uid="{00000000-0005-0000-0000-0000B0040000}"/>
    <cellStyle name="Comma 7 3 3 5 2" xfId="5279" xr:uid="{00000000-0005-0000-0000-0000B1040000}"/>
    <cellStyle name="Comma 7 3 3 5 2 2" xfId="29690" xr:uid="{C6F45D42-E634-4591-92CE-11BFB378EDC9}"/>
    <cellStyle name="Comma 7 3 3 5 2 3" xfId="28160" xr:uid="{379E1D30-D3D8-49C8-9C2D-D44BB1AFC3F4}"/>
    <cellStyle name="Comma 7 3 3 5 2 4" xfId="16568" xr:uid="{3DDF84A9-C301-4B56-BC34-20E0665F6981}"/>
    <cellStyle name="Comma 7 3 3 5 3" xfId="9228" xr:uid="{7B4664E2-EC95-4387-B79E-CA719D4425BF}"/>
    <cellStyle name="Comma 7 3 3 5 3 2" xfId="19401" xr:uid="{0C1B30FA-A12E-431C-B346-55B65918BE0C}"/>
    <cellStyle name="Comma 7 3 3 5 4" xfId="11910" xr:uid="{232563E9-812C-4A49-995E-61C3B2CFD178}"/>
    <cellStyle name="Comma 7 3 3 5 4 2" xfId="22234" xr:uid="{8CCF3EDC-4881-45BD-8B14-25DE7CB66339}"/>
    <cellStyle name="Comma 7 3 3 5 5" xfId="24696" xr:uid="{0C1A404A-A6FA-4466-85BD-02DA5FBE79AA}"/>
    <cellStyle name="Comma 7 3 3 5 6" xfId="14332" xr:uid="{70420D14-FD79-4BC1-9C7B-032BDD59D778}"/>
    <cellStyle name="Comma 7 3 3 6" xfId="4242" xr:uid="{00000000-0005-0000-0000-0000B2040000}"/>
    <cellStyle name="Comma 7 3 3 6 2" xfId="10363" xr:uid="{C6C680E5-17A1-4BE6-BBC2-E1226E5DC1ED}"/>
    <cellStyle name="Comma 7 3 3 6 2 2" xfId="20545" xr:uid="{36EC63DB-39D3-44F4-90C5-2438D258152C}"/>
    <cellStyle name="Comma 7 3 3 6 3" xfId="13054" xr:uid="{5B6C6EA3-9349-4227-ACA4-431E2FC24954}"/>
    <cellStyle name="Comma 7 3 3 6 3 2" xfId="23378" xr:uid="{A3F19D3B-F8FC-4B8D-99F2-F349E12BA814}"/>
    <cellStyle name="Comma 7 3 3 6 4" xfId="26456" xr:uid="{88EE5BD8-4BD5-4D52-8E1D-4D76C1B8DA1A}"/>
    <cellStyle name="Comma 7 3 3 6 5" xfId="27416" xr:uid="{6E736277-960D-4042-8FAE-034EE3051282}"/>
    <cellStyle name="Comma 7 3 3 6 6" xfId="17712" xr:uid="{3165FEE8-B0A3-4376-8FFF-A413D5ACE8FC}"/>
    <cellStyle name="Comma 7 3 3 6 7" xfId="7521" xr:uid="{45FFFF58-E7C6-4D84-A484-68E1BB2CDFD7}"/>
    <cellStyle name="Comma 7 3 3 7" xfId="3415" xr:uid="{00000000-0005-0000-0000-0000B3040000}"/>
    <cellStyle name="Comma 7 3 3 7 2" xfId="29244" xr:uid="{76DAA068-1448-4A6D-98DD-977BB2DB8F16}"/>
    <cellStyle name="Comma 7 3 3 7 3" xfId="27998" xr:uid="{5762BD83-5F84-47DC-A763-3EB64B55100E}"/>
    <cellStyle name="Comma 7 3 3 7 4" xfId="15459" xr:uid="{104D4CEF-A99C-4276-97E5-AE685FC49966}"/>
    <cellStyle name="Comma 7 3 3 8" xfId="4811" xr:uid="{00000000-0005-0000-0000-0000B4040000}"/>
    <cellStyle name="Comma 7 3 3 8 2" xfId="18292" xr:uid="{38394187-BD35-4C43-97B9-4AD5697880DF}"/>
    <cellStyle name="Comma 7 3 3 9" xfId="1953" xr:uid="{00000000-0005-0000-0000-00006B020000}"/>
    <cellStyle name="Comma 7 3 3 9 2" xfId="21125" xr:uid="{E0CD1B31-2669-4A82-993F-1AF27DD51C8C}"/>
    <cellStyle name="Comma 7 3 4" xfId="638" xr:uid="{00000000-0005-0000-0000-00007D020000}"/>
    <cellStyle name="Comma 7 3 4 10" xfId="14398" xr:uid="{E759CBDA-2B96-4E08-8077-1EDF7EB9F03F}"/>
    <cellStyle name="Comma 7 3 4 2" xfId="639" xr:uid="{00000000-0005-0000-0000-00007E020000}"/>
    <cellStyle name="Comma 7 3 4 2 2" xfId="4245" xr:uid="{00000000-0005-0000-0000-0000B7040000}"/>
    <cellStyle name="Comma 7 3 4 2 2 2" xfId="9615" xr:uid="{852A18AF-863A-45B2-BB35-0CEB6A48CA20}"/>
    <cellStyle name="Comma 7 3 4 2 2 2 2" xfId="29787" xr:uid="{55BC991F-CF9D-4198-9604-78793A98989D}"/>
    <cellStyle name="Comma 7 3 4 2 2 2 3" xfId="29028" xr:uid="{B96C51E8-07DE-473D-BD60-11FD4D9FFFFE}"/>
    <cellStyle name="Comma 7 3 4 2 2 2 4" xfId="19791" xr:uid="{D7C22C15-2073-4E3F-B1AB-7BA6A89AF2C1}"/>
    <cellStyle name="Comma 7 3 4 2 2 3" xfId="12300" xr:uid="{7ADF86BD-4783-43BE-8D16-3CBBBF1B6CDA}"/>
    <cellStyle name="Comma 7 3 4 2 2 3 2" xfId="22624" xr:uid="{3F6FB0E1-3905-469A-B0A7-C0F83BDAB30D}"/>
    <cellStyle name="Comma 7 3 4 2 2 4" xfId="26748" xr:uid="{A6D12773-AC3F-4C7E-8ECF-549E8965A6FB}"/>
    <cellStyle name="Comma 7 3 4 2 2 5" xfId="16958" xr:uid="{DA8D6D32-4DFD-4E55-B6B9-FB5457DC1C78}"/>
    <cellStyle name="Comma 7 3 4 2 2 6" xfId="7113" xr:uid="{39DD99D2-D832-4983-B21A-F55914905E0B}"/>
    <cellStyle name="Comma 7 3 4 2 3" xfId="3939" xr:uid="{00000000-0005-0000-0000-0000B8040000}"/>
    <cellStyle name="Comma 7 3 4 2 3 2" xfId="6595" xr:uid="{608CC2B6-23E7-4813-8558-1F2EB410CB1F}"/>
    <cellStyle name="Comma 7 3 4 2 4" xfId="5831" xr:uid="{00000000-0005-0000-0000-0000B9040000}"/>
    <cellStyle name="Comma 7 3 4 2 4 2" xfId="6439" xr:uid="{E8AAC73E-E222-4EB9-8AB9-ECDA85479388}"/>
    <cellStyle name="Comma 7 3 4 2 5" xfId="3022" xr:uid="{00000000-0005-0000-0000-0000B6040000}"/>
    <cellStyle name="Comma 7 3 4 2 5 2" xfId="24846" xr:uid="{D42661FC-B5FD-4A7D-9160-0E6F890145C8}"/>
    <cellStyle name="Comma 7 3 4 2 6" xfId="2061" xr:uid="{00000000-0005-0000-0000-00006F020000}"/>
    <cellStyle name="Comma 7 3 4 3" xfId="640" xr:uid="{00000000-0005-0000-0000-00007F020000}"/>
    <cellStyle name="Comma 7 3 4 3 2" xfId="4246" xr:uid="{00000000-0005-0000-0000-0000BB040000}"/>
    <cellStyle name="Comma 7 3 4 3 2 2" xfId="10112" xr:uid="{3346219F-882B-4BF0-A4C9-7F52FC0A8AED}"/>
    <cellStyle name="Comma 7 3 4 3 2 2 2" xfId="20292" xr:uid="{B047059F-52DB-45A2-8137-3957F512FC94}"/>
    <cellStyle name="Comma 7 3 4 3 2 3" xfId="12801" xr:uid="{1976C446-A9CD-41F6-A53D-EF0B4F0EC30A}"/>
    <cellStyle name="Comma 7 3 4 3 2 3 2" xfId="23125" xr:uid="{378E5733-EBC3-4703-A909-CEFBA683BB49}"/>
    <cellStyle name="Comma 7 3 4 3 2 4" xfId="29337" xr:uid="{7ADEB674-BD90-4C4B-9E6D-CB3828E452E5}"/>
    <cellStyle name="Comma 7 3 4 3 2 5" xfId="28939" xr:uid="{7405792A-3F25-47B2-B48D-F60702BDDB5D}"/>
    <cellStyle name="Comma 7 3 4 3 2 6" xfId="17459" xr:uid="{22B2CF79-E03C-4CE2-9DC7-F2C6BF94E04D}"/>
    <cellStyle name="Comma 7 3 4 3 2 7" xfId="7294" xr:uid="{08BCA515-81D0-404E-8158-5BCC489AEF9C}"/>
    <cellStyle name="Comma 7 3 4 3 3" xfId="3619" xr:uid="{00000000-0005-0000-0000-0000BC040000}"/>
    <cellStyle name="Comma 7 3 4 3 3 2" xfId="25472" xr:uid="{9F1D8236-0AC2-4AD2-BFFD-B3563209E785}"/>
    <cellStyle name="Comma 7 3 4 3 4" xfId="5347" xr:uid="{00000000-0005-0000-0000-0000BD040000}"/>
    <cellStyle name="Comma 7 3 4 4" xfId="2734" xr:uid="{00000000-0005-0000-0000-0000BE040000}"/>
    <cellStyle name="Comma 7 3 4 5" xfId="3469" xr:uid="{00000000-0005-0000-0000-0000BF040000}"/>
    <cellStyle name="Comma 7 3 4 5 2" xfId="10484" xr:uid="{DDEEE245-56E7-4922-81AC-F60A054BC0FB}"/>
    <cellStyle name="Comma 7 3 4 5 2 2" xfId="20680" xr:uid="{D70D4C16-481F-4057-8881-D893F434E0F8}"/>
    <cellStyle name="Comma 7 3 4 5 3" xfId="13189" xr:uid="{C312A54C-9ACA-48C7-B895-DE8B6BB96965}"/>
    <cellStyle name="Comma 7 3 4 5 3 2" xfId="23513" xr:uid="{88E86579-5A78-4A3D-8624-6ABD66613568}"/>
    <cellStyle name="Comma 7 3 4 5 4" xfId="28165" xr:uid="{D0488E9A-6A74-4A43-B15A-30A61058FBA7}"/>
    <cellStyle name="Comma 7 3 4 5 5" xfId="28630" xr:uid="{BEAA38C2-E904-4A7A-A8F2-E24F7F910C21}"/>
    <cellStyle name="Comma 7 3 4 5 6" xfId="17847" xr:uid="{A62F9099-FDF5-4847-8E37-CBFBE79B07F3}"/>
    <cellStyle name="Comma 7 3 4 6" xfId="4563" xr:uid="{00000000-0005-0000-0000-0000C0040000}"/>
    <cellStyle name="Comma 7 3 4 6 2" xfId="15460" xr:uid="{737EE9B2-0449-438E-9641-1F20273C0488}"/>
    <cellStyle name="Comma 7 3 4 7" xfId="8319" xr:uid="{C4A10113-C067-46ED-8160-42E844BF99E1}"/>
    <cellStyle name="Comma 7 3 4 7 2" xfId="18293" xr:uid="{52B571D3-F292-412C-8EEC-A5E341BA019C}"/>
    <cellStyle name="Comma 7 3 4 8" xfId="10821" xr:uid="{8D266612-46AA-4C10-9642-40C6595B1F7D}"/>
    <cellStyle name="Comma 7 3 4 8 2" xfId="21126" xr:uid="{3FC7AABC-B4BE-4FA0-9315-95381694B1BC}"/>
    <cellStyle name="Comma 7 3 4 9" xfId="24261" xr:uid="{F7650077-E17C-4497-91E6-E98F42339C7A}"/>
    <cellStyle name="Comma 7 3 5" xfId="641" xr:uid="{00000000-0005-0000-0000-000080020000}"/>
    <cellStyle name="Comma 7 3 5 2" xfId="4247" xr:uid="{00000000-0005-0000-0000-0000C2040000}"/>
    <cellStyle name="Comma 7 3 5 2 2" xfId="9616" xr:uid="{56CFD144-52C2-4339-A02F-4E96CE14B3B0}"/>
    <cellStyle name="Comma 7 3 5 2 2 2" xfId="29788" xr:uid="{F5756915-8411-4378-9419-6EFDFF6A68A6}"/>
    <cellStyle name="Comma 7 3 5 2 2 3" xfId="27562" xr:uid="{C99EF3F4-C9C1-42AE-BFED-FC2914F8EEE8}"/>
    <cellStyle name="Comma 7 3 5 2 2 4" xfId="19792" xr:uid="{1EB19903-39A8-4673-95A3-12F7A35D75EF}"/>
    <cellStyle name="Comma 7 3 5 2 3" xfId="12301" xr:uid="{FF3B6347-9C60-4DDE-9232-EC49F2409804}"/>
    <cellStyle name="Comma 7 3 5 2 3 2" xfId="22625" xr:uid="{C47308F8-51AC-4D5E-AE99-E64B13CE85FD}"/>
    <cellStyle name="Comma 7 3 5 2 4" xfId="25327" xr:uid="{B39B2EFD-010F-4AC4-95A5-B6FA4F07E711}"/>
    <cellStyle name="Comma 7 3 5 2 5" xfId="16959" xr:uid="{E741C9C8-4DE8-477A-B79A-4500D9E5F38E}"/>
    <cellStyle name="Comma 7 3 5 2 6" xfId="7114" xr:uid="{FDA8AC7D-0B1B-4900-8D68-F998ED31698A}"/>
    <cellStyle name="Comma 7 3 5 3" xfId="3940" xr:uid="{00000000-0005-0000-0000-0000C3040000}"/>
    <cellStyle name="Comma 7 3 5 3 2" xfId="6549" xr:uid="{F2BAE3AD-4AF6-444D-B7EE-414154F9ED74}"/>
    <cellStyle name="Comma 7 3 5 4" xfId="5832" xr:uid="{00000000-0005-0000-0000-0000C4040000}"/>
    <cellStyle name="Comma 7 3 5 4 2" xfId="6676" xr:uid="{65FE3579-8499-4459-9C54-CEB4820DA02D}"/>
    <cellStyle name="Comma 7 3 5 4 2 2" xfId="20829" xr:uid="{18E8D4C2-90B8-4EF0-A6F9-95A75F1EE34A}"/>
    <cellStyle name="Comma 7 3 5 4 2 3" xfId="10586" xr:uid="{EE7EAC4E-BAB7-4774-A35A-0DE5639E44A1}"/>
    <cellStyle name="Comma 7 3 5 4 3" xfId="13338" xr:uid="{B003B273-B9BD-4500-B2FF-320D9AB57BDD}"/>
    <cellStyle name="Comma 7 3 5 4 3 2" xfId="23662" xr:uid="{57A888BD-2137-4063-8874-08D1AD86BAD3}"/>
    <cellStyle name="Comma 7 3 5 4 4" xfId="17996" xr:uid="{67C1B0E9-8E31-4A02-92D6-741B2639ED27}"/>
    <cellStyle name="Comma 7 3 5 5" xfId="2918" xr:uid="{00000000-0005-0000-0000-0000C1040000}"/>
    <cellStyle name="Comma 7 3 5 6" xfId="2013" xr:uid="{00000000-0005-0000-0000-000070020000}"/>
    <cellStyle name="Comma 7 3 5 7" xfId="14853" xr:uid="{FD2152E0-92DB-4595-9CEC-99466C5D9DF9}"/>
    <cellStyle name="Comma 7 3 6" xfId="642" xr:uid="{00000000-0005-0000-0000-000081020000}"/>
    <cellStyle name="Comma 7 3 6 2" xfId="4248" xr:uid="{00000000-0005-0000-0000-0000C6040000}"/>
    <cellStyle name="Comma 7 3 6 2 2" xfId="9460" xr:uid="{4A37E392-AE87-4027-84AC-032DCB74AD18}"/>
    <cellStyle name="Comma 7 3 6 2 2 2" xfId="26943" xr:uid="{FBA2C69D-EC59-43E8-B7DE-BA74BE325BB1}"/>
    <cellStyle name="Comma 7 3 6 2 2 3" xfId="28809" xr:uid="{9E95C064-C4DB-4A26-BCFF-1B244DD9774F}"/>
    <cellStyle name="Comma 7 3 6 2 2 4" xfId="19636" xr:uid="{E5435DA0-2ACB-4760-8FAC-DD3EF5CCC1A2}"/>
    <cellStyle name="Comma 7 3 6 2 3" xfId="12145" xr:uid="{2A2DE98E-8B0D-4D7B-B23A-137044E0E1E7}"/>
    <cellStyle name="Comma 7 3 6 2 3 2" xfId="22469" xr:uid="{5B2F0A05-C0BC-4144-B1DC-A7945CF6CC58}"/>
    <cellStyle name="Comma 7 3 6 2 4" xfId="26790" xr:uid="{0F7949BA-5099-4309-8B1C-E355B04033E0}"/>
    <cellStyle name="Comma 7 3 6 2 5" xfId="16803" xr:uid="{04BA3FCC-F879-48BD-90DF-533BB444D2CD}"/>
    <cellStyle name="Comma 7 3 6 2 6" xfId="7052" xr:uid="{4913F2A8-4E09-4814-913F-2F9448C86EB4}"/>
    <cellStyle name="Comma 7 3 6 3" xfId="3786" xr:uid="{00000000-0005-0000-0000-0000C7040000}"/>
    <cellStyle name="Comma 7 3 6 3 2" xfId="7181" xr:uid="{24A6ACE6-0B63-4A90-B8AA-C6C017DBF032}"/>
    <cellStyle name="Comma 7 3 6 4" xfId="5628" xr:uid="{00000000-0005-0000-0000-0000C8040000}"/>
    <cellStyle name="Comma 7 3 6 4 2" xfId="8050" xr:uid="{AE361C62-CDA6-4739-8674-B86B37C8447C}"/>
    <cellStyle name="Comma 7 3 6 5" xfId="26637" xr:uid="{C052D0FE-84B8-4A6B-A9F8-FBCD4B7BB06F}"/>
    <cellStyle name="Comma 7 3 6 6" xfId="14673" xr:uid="{60CABCE8-ADD2-490D-BD27-2EF06F50648D}"/>
    <cellStyle name="Comma 7 3 7" xfId="2816" xr:uid="{00000000-0005-0000-0000-0000C9040000}"/>
    <cellStyle name="Comma 7 3 7 2" xfId="3178" xr:uid="{00000000-0005-0000-0000-0000CA040000}"/>
    <cellStyle name="Comma 7 3 7 2 2" xfId="9065" xr:uid="{8402B7AD-7780-4773-9BF2-42EF2CD1AB24}"/>
    <cellStyle name="Comma 7 3 7 2 2 2" xfId="19238" xr:uid="{C2E2F919-B860-483D-9C59-D6C1686AF6E9}"/>
    <cellStyle name="Comma 7 3 7 2 3" xfId="11747" xr:uid="{5ECBEDF6-F61B-4B84-8623-D9BC0D2BC6D9}"/>
    <cellStyle name="Comma 7 3 7 2 3 2" xfId="22071" xr:uid="{EBA9D128-A793-4762-B31B-5DC813C14927}"/>
    <cellStyle name="Comma 7 3 7 2 4" xfId="29375" xr:uid="{DD904C00-74BE-412B-BE6A-98BF3C81F154}"/>
    <cellStyle name="Comma 7 3 7 2 5" xfId="27972" xr:uid="{E29525DC-F3EC-46B1-B596-FF810F583BB9}"/>
    <cellStyle name="Comma 7 3 7 2 6" xfId="16405" xr:uid="{34EFD1AE-EAF2-4A95-B52D-74070525F091}"/>
    <cellStyle name="Comma 7 3 7 3" xfId="5116" xr:uid="{00000000-0005-0000-0000-0000CB040000}"/>
    <cellStyle name="Comma 7 3 7 3 2" xfId="7230" xr:uid="{23DF5037-99FF-4318-BE51-761163BA93DC}"/>
    <cellStyle name="Comma 7 3 7 4" xfId="8045" xr:uid="{64FD89A2-2142-4D23-82F2-64F774B388A4}"/>
    <cellStyle name="Comma 7 3 7 5" xfId="24220" xr:uid="{3ADDC368-9914-441B-9F9C-EF789ED321A8}"/>
    <cellStyle name="Comma 7 3 7 6" xfId="14174" xr:uid="{503E3E7D-A05D-404F-B55E-9C918B7ADD16}"/>
    <cellStyle name="Comma 7 3 8" xfId="4236" xr:uid="{00000000-0005-0000-0000-0000CC040000}"/>
    <cellStyle name="Comma 7 3 8 2" xfId="8844" xr:uid="{7EA06C40-1FFA-4E78-84EB-2F7B7A51DBB6}"/>
    <cellStyle name="Comma 7 3 8 2 2" xfId="18994" xr:uid="{64A0A03B-8FA0-4B25-A7F1-2F568A8ADCFE}"/>
    <cellStyle name="Comma 7 3 8 3" xfId="11503" xr:uid="{A46A14E2-2F83-4248-8405-F00929250774}"/>
    <cellStyle name="Comma 7 3 8 3 2" xfId="21827" xr:uid="{F6702643-F024-4290-81D3-83A5937C432E}"/>
    <cellStyle name="Comma 7 3 8 4" xfId="25398" xr:uid="{BD8E9842-C072-4FA6-A9BA-1B9989A7EC20}"/>
    <cellStyle name="Comma 7 3 8 5" xfId="29607" xr:uid="{9057F5ED-0A6A-4E27-99FC-FAFAF22340E7}"/>
    <cellStyle name="Comma 7 3 8 6" xfId="16161" xr:uid="{54699C3C-C628-4B44-986C-8D96A047D866}"/>
    <cellStyle name="Comma 7 3 8 7" xfId="6930" xr:uid="{5CB31F4A-70A7-454F-BDF0-4B16792CDEEB}"/>
    <cellStyle name="Comma 7 3 9" xfId="3524" xr:uid="{00000000-0005-0000-0000-0000CD040000}"/>
    <cellStyle name="Comma 7 3 9 2" xfId="10166" xr:uid="{6E6B791C-A089-4D72-8F61-B1BA55428967}"/>
    <cellStyle name="Comma 7 3 9 2 2" xfId="20346" xr:uid="{C791CF48-D049-45E3-84D3-FFBC86676573}"/>
    <cellStyle name="Comma 7 3 9 3" xfId="12855" xr:uid="{569625DB-4D99-436F-9D46-02A6BCFD70CA}"/>
    <cellStyle name="Comma 7 3 9 3 2" xfId="23179" xr:uid="{A2364204-7E34-4ACC-9158-667EDB72B64A}"/>
    <cellStyle name="Comma 7 3 9 4" xfId="26959" xr:uid="{243E8778-4E56-4039-995F-F4882DDC19D1}"/>
    <cellStyle name="Comma 7 3 9 5" xfId="28874" xr:uid="{F3B7B875-E95F-4DF4-81EE-267F0D3E1076}"/>
    <cellStyle name="Comma 7 3 9 6" xfId="17513" xr:uid="{92A53A46-EEEB-47E2-9133-148A0F5658CE}"/>
    <cellStyle name="Comma 7 4" xfId="643" xr:uid="{00000000-0005-0000-0000-000082020000}"/>
    <cellStyle name="Comma 7 4 10" xfId="1906" xr:uid="{00000000-0005-0000-0000-000072020000}"/>
    <cellStyle name="Comma 7 4 10 2" xfId="18294" xr:uid="{7C009C54-5C99-406B-8C8C-51F067BFDF91}"/>
    <cellStyle name="Comma 7 4 11" xfId="10822" xr:uid="{CA16D6B3-F893-413C-B6FE-887703536B0F}"/>
    <cellStyle name="Comma 7 4 11 2" xfId="21127" xr:uid="{B220EB04-49F0-4665-9D7E-0A26BBF2C006}"/>
    <cellStyle name="Comma 7 4 12" xfId="25921" xr:uid="{92826C4E-68B4-49C4-988D-5099029873B1}"/>
    <cellStyle name="Comma 7 4 13" xfId="13755" xr:uid="{71E89D99-FD47-4FEA-9E7F-A850193F1F17}"/>
    <cellStyle name="Comma 7 4 2" xfId="644" xr:uid="{00000000-0005-0000-0000-000083020000}"/>
    <cellStyle name="Comma 7 4 2 10" xfId="10823" xr:uid="{1AF10BA4-70A6-49CE-AC93-A12E8B42DC58}"/>
    <cellStyle name="Comma 7 4 2 10 2" xfId="21128" xr:uid="{60684112-7160-4F52-BE80-3BEAD08BC4AE}"/>
    <cellStyle name="Comma 7 4 2 11" xfId="26478" xr:uid="{0FF85C02-538C-4B6B-81E5-048A75995BDF}"/>
    <cellStyle name="Comma 7 4 2 12" xfId="13836" xr:uid="{4CD40B0B-AF55-451F-A267-DFEF89D9962D}"/>
    <cellStyle name="Comma 7 4 2 2" xfId="645" xr:uid="{00000000-0005-0000-0000-000084020000}"/>
    <cellStyle name="Comma 7 4 2 2 10" xfId="14402" xr:uid="{DE9E4F2D-7303-4704-9101-0E787D3E7D23}"/>
    <cellStyle name="Comma 7 4 2 2 2" xfId="646" xr:uid="{00000000-0005-0000-0000-000085020000}"/>
    <cellStyle name="Comma 7 4 2 2 2 2" xfId="4250" xr:uid="{00000000-0005-0000-0000-0000D2040000}"/>
    <cellStyle name="Comma 7 4 2 2 2 2 2" xfId="9618" xr:uid="{75C3B747-1249-4D03-B3B4-1E6D480C3ABD}"/>
    <cellStyle name="Comma 7 4 2 2 2 2 2 2" xfId="29790" xr:uid="{DA6A5489-193B-47C3-B178-152141E6BA64}"/>
    <cellStyle name="Comma 7 4 2 2 2 2 2 3" xfId="28039" xr:uid="{CC35C921-8B7A-4152-A459-90A71F2CF0F5}"/>
    <cellStyle name="Comma 7 4 2 2 2 2 2 4" xfId="19794" xr:uid="{CD80F34B-C243-4C0D-9F84-BF3B5A15F22D}"/>
    <cellStyle name="Comma 7 4 2 2 2 2 3" xfId="12303" xr:uid="{BC47BB98-DBB0-4DF8-B839-3BD73CBBD6FB}"/>
    <cellStyle name="Comma 7 4 2 2 2 2 3 2" xfId="22627" xr:uid="{C15495F2-0D00-43E8-8A3D-76709B082AC3}"/>
    <cellStyle name="Comma 7 4 2 2 2 2 4" xfId="26767" xr:uid="{93D85D03-1C6A-4468-B8D0-BCF6E7072001}"/>
    <cellStyle name="Comma 7 4 2 2 2 2 5" xfId="16961" xr:uid="{DEA5503F-CA81-4F19-9EB8-2906145EC2BD}"/>
    <cellStyle name="Comma 7 4 2 2 2 2 6" xfId="7116" xr:uid="{8551D3F5-657F-4827-A7D1-71FA123611F4}"/>
    <cellStyle name="Comma 7 4 2 2 2 3" xfId="3942" xr:uid="{00000000-0005-0000-0000-0000D3040000}"/>
    <cellStyle name="Comma 7 4 2 2 2 3 2" xfId="6562" xr:uid="{CA0BCDA7-41BC-4E14-AAB9-834338E04F60}"/>
    <cellStyle name="Comma 7 4 2 2 2 4" xfId="5834" xr:uid="{00000000-0005-0000-0000-0000D4040000}"/>
    <cellStyle name="Comma 7 4 2 2 2 4 2" xfId="6441" xr:uid="{9F33EB96-E9EC-40B8-A27B-112DD9A6F075}"/>
    <cellStyle name="Comma 7 4 2 2 2 5" xfId="2817" xr:uid="{00000000-0005-0000-0000-0000D1040000}"/>
    <cellStyle name="Comma 7 4 2 2 2 5 2" xfId="26358" xr:uid="{98A28701-C4A7-4EDE-A026-5C94B8E9E1FA}"/>
    <cellStyle name="Comma 7 4 2 2 2 6" xfId="2143" xr:uid="{00000000-0005-0000-0000-000075020000}"/>
    <cellStyle name="Comma 7 4 2 2 3" xfId="647" xr:uid="{00000000-0005-0000-0000-000086020000}"/>
    <cellStyle name="Comma 7 4 2 2 3 2" xfId="4251" xr:uid="{00000000-0005-0000-0000-0000D6040000}"/>
    <cellStyle name="Comma 7 4 2 2 3 2 2" xfId="10752" xr:uid="{138828AD-F4CA-4ABA-84F5-4C895F1E8DEF}"/>
    <cellStyle name="Comma 7 4 2 2 3 2 2 2" xfId="21048" xr:uid="{9F6EE8E8-4738-444D-83FF-ED97E276C77D}"/>
    <cellStyle name="Comma 7 4 2 2 3 2 3" xfId="13557" xr:uid="{35ACB73D-14CE-42CB-9C9B-435126EE5A76}"/>
    <cellStyle name="Comma 7 4 2 2 3 2 3 2" xfId="23881" xr:uid="{DFCE8BCA-32EA-4DA5-B5B4-C20C854FBC07}"/>
    <cellStyle name="Comma 7 4 2 2 3 2 4" xfId="29051" xr:uid="{37A6D69B-1946-42B9-8F55-8AD97C89994E}"/>
    <cellStyle name="Comma 7 4 2 2 3 2 5" xfId="28255" xr:uid="{FA23F137-CBD7-40A6-B6BC-DEBA0E5EFCCA}"/>
    <cellStyle name="Comma 7 4 2 2 3 2 6" xfId="18215" xr:uid="{1F0F684E-B9C1-4835-BDD1-17E5813A0EB8}"/>
    <cellStyle name="Comma 7 4 2 2 3 2 7" xfId="7561" xr:uid="{794B222A-33F0-4CF8-8D80-36AFB744DA39}"/>
    <cellStyle name="Comma 7 4 2 2 3 3" xfId="3623" xr:uid="{00000000-0005-0000-0000-0000D7040000}"/>
    <cellStyle name="Comma 7 4 2 2 3 3 2" xfId="24993" xr:uid="{2FE11B87-37D2-4DC7-9100-A064F839A386}"/>
    <cellStyle name="Comma 7 4 2 2 3 4" xfId="5351" xr:uid="{00000000-0005-0000-0000-0000D8040000}"/>
    <cellStyle name="Comma 7 4 2 2 4" xfId="2916" xr:uid="{00000000-0005-0000-0000-0000D9040000}"/>
    <cellStyle name="Comma 7 4 2 2 4 2" xfId="27943" xr:uid="{8BEB810A-3567-4CD0-869E-495FC335DEBB}"/>
    <cellStyle name="Comma 7 4 2 2 4 3" xfId="27352" xr:uid="{220E0B2F-EDA2-4BA8-80EB-82B1318A0141}"/>
    <cellStyle name="Comma 7 4 2 2 5" xfId="2848" xr:uid="{00000000-0005-0000-0000-0000DA040000}"/>
    <cellStyle name="Comma 7 4 2 2 5 2" xfId="10487" xr:uid="{C91DB7B6-96B1-4023-AF42-3E0B977491EA}"/>
    <cellStyle name="Comma 7 4 2 2 5 2 2" xfId="20683" xr:uid="{A7C391C2-0942-4671-9BF2-F3A92AE2410A}"/>
    <cellStyle name="Comma 7 4 2 2 5 3" xfId="13192" xr:uid="{5C821B8B-06B4-42F9-88FF-9A5E0E1000BB}"/>
    <cellStyle name="Comma 7 4 2 2 5 3 2" xfId="23516" xr:uid="{ABF239D8-C33B-4616-8DCE-856A78EE2CAA}"/>
    <cellStyle name="Comma 7 4 2 2 5 4" xfId="27671" xr:uid="{4BB97A26-35A0-4876-8FC7-509AE9D8D396}"/>
    <cellStyle name="Comma 7 4 2 2 5 5" xfId="29385" xr:uid="{1AA20FCC-49CA-4856-AB9B-2DC608EB78C3}"/>
    <cellStyle name="Comma 7 4 2 2 5 6" xfId="17850" xr:uid="{F45148E6-28F3-4A0C-BB42-A5874699467E}"/>
    <cellStyle name="Comma 7 4 2 2 6" xfId="4983" xr:uid="{00000000-0005-0000-0000-0000DB040000}"/>
    <cellStyle name="Comma 7 4 2 2 6 2" xfId="28790" xr:uid="{6791E1F0-E506-41D3-9067-7E06E145C46C}"/>
    <cellStyle name="Comma 7 4 2 2 6 3" xfId="27961" xr:uid="{695638FF-3792-463F-AF36-06989F75896E}"/>
    <cellStyle name="Comma 7 4 2 2 6 4" xfId="15463" xr:uid="{9291172D-DF04-49AF-9950-CE073171C078}"/>
    <cellStyle name="Comma 7 4 2 2 7" xfId="1955" xr:uid="{00000000-0005-0000-0000-000074020000}"/>
    <cellStyle name="Comma 7 4 2 2 7 2" xfId="18296" xr:uid="{4964D2ED-4009-475D-94A8-C3BD05477337}"/>
    <cellStyle name="Comma 7 4 2 2 8" xfId="10824" xr:uid="{7F24B36A-8556-4EE7-A48E-D7187645B1FC}"/>
    <cellStyle name="Comma 7 4 2 2 8 2" xfId="21129" xr:uid="{AA954B5B-8AA3-4A3C-81DC-B2D977AA1D69}"/>
    <cellStyle name="Comma 7 4 2 2 9" xfId="26045" xr:uid="{05738AC4-E75E-4C63-9E40-580AC68EDEB9}"/>
    <cellStyle name="Comma 7 4 2 3" xfId="648" xr:uid="{00000000-0005-0000-0000-000087020000}"/>
    <cellStyle name="Comma 7 4 2 3 2" xfId="4252" xr:uid="{00000000-0005-0000-0000-0000DD040000}"/>
    <cellStyle name="Comma 7 4 2 3 2 2" xfId="9619" xr:uid="{715EF4FB-57F2-46DD-81CE-17B4F270F938}"/>
    <cellStyle name="Comma 7 4 2 3 2 2 2" xfId="29791" xr:uid="{E8715F96-ED3B-44EB-ACA2-5C2FE512CE76}"/>
    <cellStyle name="Comma 7 4 2 3 2 2 3" xfId="27604" xr:uid="{BA176107-6954-49D4-B22F-09373E468F13}"/>
    <cellStyle name="Comma 7 4 2 3 2 2 4" xfId="19795" xr:uid="{A7CDE24F-B40C-40EF-ACFE-FAED368EC759}"/>
    <cellStyle name="Comma 7 4 2 3 2 3" xfId="12304" xr:uid="{3D9487ED-5F15-4357-A62E-1138BDF5C77A}"/>
    <cellStyle name="Comma 7 4 2 3 2 3 2" xfId="22628" xr:uid="{B87F1374-A42A-4402-8697-41626A669F3F}"/>
    <cellStyle name="Comma 7 4 2 3 2 4" xfId="26640" xr:uid="{CEB9098C-D1D5-47CB-9221-2497C3865B8B}"/>
    <cellStyle name="Comma 7 4 2 3 2 5" xfId="16962" xr:uid="{BFF7D42B-8CA2-41F9-8FFD-D015AE9B7150}"/>
    <cellStyle name="Comma 7 4 2 3 2 6" xfId="7117" xr:uid="{05B4315A-71DB-437A-916E-0B47AF995CF7}"/>
    <cellStyle name="Comma 7 4 2 3 3" xfId="3943" xr:uid="{00000000-0005-0000-0000-0000DE040000}"/>
    <cellStyle name="Comma 7 4 2 3 3 2" xfId="6493" xr:uid="{75822762-3002-47C9-9F3B-55D1F6AEE666}"/>
    <cellStyle name="Comma 7 4 2 3 4" xfId="5835" xr:uid="{00000000-0005-0000-0000-0000DF040000}"/>
    <cellStyle name="Comma 7 4 2 3 4 2" xfId="6764" xr:uid="{84578E8F-4DBE-45B7-8ED6-C54B347DFB86}"/>
    <cellStyle name="Comma 7 4 2 3 4 2 2" xfId="20830" xr:uid="{29A9F691-1DCC-4D87-B955-D7CCF35958B6}"/>
    <cellStyle name="Comma 7 4 2 3 4 2 3" xfId="10587" xr:uid="{8F3F4903-1AFB-4E94-B6CD-47EE05D9BADD}"/>
    <cellStyle name="Comma 7 4 2 3 4 3" xfId="13339" xr:uid="{7531509D-C705-4747-BDA8-A2F3A85C26A4}"/>
    <cellStyle name="Comma 7 4 2 3 4 3 2" xfId="23663" xr:uid="{FFAB1972-157A-4CEA-85C9-FCC50966F3C1}"/>
    <cellStyle name="Comma 7 4 2 3 4 4" xfId="17997" xr:uid="{051E4CB3-4E3F-4DFD-9F6F-05C4D6047751}"/>
    <cellStyle name="Comma 7 4 2 3 5" xfId="2860" xr:uid="{00000000-0005-0000-0000-0000DC040000}"/>
    <cellStyle name="Comma 7 4 2 3 6" xfId="2091" xr:uid="{00000000-0005-0000-0000-000077020000}"/>
    <cellStyle name="Comma 7 4 2 3 7" xfId="14855" xr:uid="{D4A839BB-3693-409B-BB16-8F358B19AA4C}"/>
    <cellStyle name="Comma 7 4 2 4" xfId="649" xr:uid="{00000000-0005-0000-0000-000088020000}"/>
    <cellStyle name="Comma 7 4 2 4 2" xfId="4253" xr:uid="{00000000-0005-0000-0000-0000E1040000}"/>
    <cellStyle name="Comma 7 4 2 4 2 2" xfId="9617" xr:uid="{C1363F5B-E828-401E-8776-EAB7289D86D0}"/>
    <cellStyle name="Comma 7 4 2 4 2 2 2" xfId="29789" xr:uid="{4CEBFD15-7249-463F-A111-9BA936C036A2}"/>
    <cellStyle name="Comma 7 4 2 4 2 2 3" xfId="28365" xr:uid="{19EFF36F-C769-4A39-9968-6B9DE198E6DE}"/>
    <cellStyle name="Comma 7 4 2 4 2 2 4" xfId="19793" xr:uid="{F9FBA3C1-FDE9-4999-B80D-4C4AF3CB956F}"/>
    <cellStyle name="Comma 7 4 2 4 2 3" xfId="12302" xr:uid="{21BB926E-2B0B-4EB8-B00D-CD2639212F95}"/>
    <cellStyle name="Comma 7 4 2 4 2 3 2" xfId="22626" xr:uid="{B36C012E-DE19-4795-8357-A4DACEBDF886}"/>
    <cellStyle name="Comma 7 4 2 4 2 4" xfId="25049" xr:uid="{8D5D3318-D488-464E-A4DD-5BB6EEEB6E97}"/>
    <cellStyle name="Comma 7 4 2 4 2 5" xfId="16960" xr:uid="{7ED4D8E4-7625-4380-B681-E6E32BF8CC78}"/>
    <cellStyle name="Comma 7 4 2 4 2 6" xfId="7115" xr:uid="{A8893D0C-83C9-44F1-9B6E-9B18CC51000D}"/>
    <cellStyle name="Comma 7 4 2 4 3" xfId="3941" xr:uid="{00000000-0005-0000-0000-0000E2040000}"/>
    <cellStyle name="Comma 7 4 2 4 3 2" xfId="7210" xr:uid="{9A595F38-245C-40E8-89C7-79C70F1E1F68}"/>
    <cellStyle name="Comma 7 4 2 4 4" xfId="5833" xr:uid="{00000000-0005-0000-0000-0000E3040000}"/>
    <cellStyle name="Comma 7 4 2 4 4 2" xfId="8052" xr:uid="{EB013E9A-940D-452D-AE48-10A99456FFDC}"/>
    <cellStyle name="Comma 7 4 2 4 5" xfId="24304" xr:uid="{9F5D21DD-F647-4378-BEC0-1BF1669221C0}"/>
    <cellStyle name="Comma 7 4 2 4 6" xfId="14854" xr:uid="{405718AF-088E-4A54-9671-E90704266F67}"/>
    <cellStyle name="Comma 7 4 2 5" xfId="2917" xr:uid="{00000000-0005-0000-0000-0000E4040000}"/>
    <cellStyle name="Comma 7 4 2 5 2" xfId="3341" xr:uid="{00000000-0005-0000-0000-0000E5040000}"/>
    <cellStyle name="Comma 7 4 2 5 2 2" xfId="9208" xr:uid="{1A2A4D39-0D59-4591-A0C5-DB728B68D7F5}"/>
    <cellStyle name="Comma 7 4 2 5 2 2 2" xfId="19381" xr:uid="{C973B88F-4EAF-4003-8B15-18AA0CF1C3E1}"/>
    <cellStyle name="Comma 7 4 2 5 2 3" xfId="11890" xr:uid="{128081D2-4525-4A9E-A3C6-75C753AE9345}"/>
    <cellStyle name="Comma 7 4 2 5 2 3 2" xfId="22214" xr:uid="{A396EFCB-94EC-404C-BCED-00BF21AA92A2}"/>
    <cellStyle name="Comma 7 4 2 5 2 4" xfId="28063" xr:uid="{6AB82852-8F7D-457F-B368-27E39EB1EF09}"/>
    <cellStyle name="Comma 7 4 2 5 2 5" xfId="27483" xr:uid="{B926FCBF-7EBE-425D-A311-4FBAA262CD1F}"/>
    <cellStyle name="Comma 7 4 2 5 2 6" xfId="16548" xr:uid="{1239F374-4F8C-45F6-94F3-713B368BC261}"/>
    <cellStyle name="Comma 7 4 2 5 3" xfId="5259" xr:uid="{00000000-0005-0000-0000-0000E6040000}"/>
    <cellStyle name="Comma 7 4 2 5 3 2" xfId="7233" xr:uid="{B9BF0530-DECD-43F3-87BC-628BBA6E14D0}"/>
    <cellStyle name="Comma 7 4 2 5 4" xfId="8051" xr:uid="{3EFCB38A-066F-4A9A-9346-F515F39D072B}"/>
    <cellStyle name="Comma 7 4 2 5 5" xfId="24012" xr:uid="{7CCD255C-235D-4599-807C-3DDD11D8E9C9}"/>
    <cellStyle name="Comma 7 4 2 5 6" xfId="14312" xr:uid="{3848FC4F-5F91-47B8-8634-0A794220916B}"/>
    <cellStyle name="Comma 7 4 2 6" xfId="4249" xr:uid="{00000000-0005-0000-0000-0000E7040000}"/>
    <cellStyle name="Comma 7 4 2 6 2" xfId="8905" xr:uid="{EC0059E3-4278-4E62-BD27-591836A1DFED}"/>
    <cellStyle name="Comma 7 4 2 6 2 2" xfId="19055" xr:uid="{771A5C02-B7DE-41CB-B39E-8C49470CAA2E}"/>
    <cellStyle name="Comma 7 4 2 6 3" xfId="11564" xr:uid="{2FFEEAC5-603A-4014-A44F-0AC1A7CC52AF}"/>
    <cellStyle name="Comma 7 4 2 6 3 2" xfId="21888" xr:uid="{030A4ED9-52B0-4F90-A08A-8C9CB2ECC237}"/>
    <cellStyle name="Comma 7 4 2 6 4" xfId="24067" xr:uid="{D3316E93-9B78-4A50-A5DD-844EE7229162}"/>
    <cellStyle name="Comma 7 4 2 6 5" xfId="27044" xr:uid="{CC3B0701-F154-4D64-B4E0-2F34C6474EA5}"/>
    <cellStyle name="Comma 7 4 2 6 6" xfId="16222" xr:uid="{59B94728-95A7-43E2-9112-FDCEE93E97DC}"/>
    <cellStyle name="Comma 7 4 2 6 7" xfId="6954" xr:uid="{2F817D90-0E5D-472B-BB7D-3DA4D71F6521}"/>
    <cellStyle name="Comma 7 4 2 7" xfId="3433" xr:uid="{00000000-0005-0000-0000-0000E8040000}"/>
    <cellStyle name="Comma 7 4 2 7 2" xfId="10120" xr:uid="{63254514-DD6C-4A34-8A73-986CFD29C07F}"/>
    <cellStyle name="Comma 7 4 2 7 2 2" xfId="20300" xr:uid="{4833437B-C843-4E15-A4B0-977A94BF3362}"/>
    <cellStyle name="Comma 7 4 2 7 3" xfId="12809" xr:uid="{D1BED9FF-659E-4C9E-B5BB-626066EF690E}"/>
    <cellStyle name="Comma 7 4 2 7 3 2" xfId="23133" xr:uid="{0D933315-7227-4EDF-A216-4F69D7C2160B}"/>
    <cellStyle name="Comma 7 4 2 7 4" xfId="27536" xr:uid="{E1F0DCD6-DA8A-4B88-845D-6D1691931038}"/>
    <cellStyle name="Comma 7 4 2 7 5" xfId="28734" xr:uid="{A6DA6B56-35A1-48C9-945D-1B9AAD1D408F}"/>
    <cellStyle name="Comma 7 4 2 7 6" xfId="17467" xr:uid="{9A81DACD-E2EE-4AF4-A323-17FDB18BBF0D}"/>
    <cellStyle name="Comma 7 4 2 8" xfId="4757" xr:uid="{00000000-0005-0000-0000-0000E9040000}"/>
    <cellStyle name="Comma 7 4 2 8 2" xfId="15462" xr:uid="{08E14E64-86D5-41CF-8ED1-689195399C00}"/>
    <cellStyle name="Comma 7 4 2 9" xfId="1954" xr:uid="{00000000-0005-0000-0000-000073020000}"/>
    <cellStyle name="Comma 7 4 2 9 2" xfId="18295" xr:uid="{F19B3D05-AF8E-4798-8BE0-62F29D410F11}"/>
    <cellStyle name="Comma 7 4 3" xfId="650" xr:uid="{00000000-0005-0000-0000-000089020000}"/>
    <cellStyle name="Comma 7 4 3 10" xfId="13994" xr:uid="{68C0EA93-D610-4995-BBFB-0968F6460311}"/>
    <cellStyle name="Comma 7 4 3 2" xfId="651" xr:uid="{00000000-0005-0000-0000-00008A020000}"/>
    <cellStyle name="Comma 7 4 3 2 2" xfId="4254" xr:uid="{00000000-0005-0000-0000-0000EC040000}"/>
    <cellStyle name="Comma 7 4 3 2 2 2" xfId="9620" xr:uid="{DFDE91B9-6AE9-47AF-B950-EA966E29242C}"/>
    <cellStyle name="Comma 7 4 3 2 2 2 2" xfId="29792" xr:uid="{48E86E8D-4CF9-4ADD-AD39-242404394320}"/>
    <cellStyle name="Comma 7 4 3 2 2 2 3" xfId="27099" xr:uid="{328FB9C6-FF2A-45CA-887E-E2D846760DD7}"/>
    <cellStyle name="Comma 7 4 3 2 2 2 4" xfId="19796" xr:uid="{570B8B43-6F46-44FA-9314-64DD83997F44}"/>
    <cellStyle name="Comma 7 4 3 2 2 3" xfId="12305" xr:uid="{2B03AE3D-AAD9-4979-89CF-94CBDB8F4A02}"/>
    <cellStyle name="Comma 7 4 3 2 2 3 2" xfId="22629" xr:uid="{E4F765A6-8F6D-47AC-9116-BBFA59ADFA52}"/>
    <cellStyle name="Comma 7 4 3 2 2 4" xfId="23999" xr:uid="{263544E2-4108-413F-9949-1A1CC392AD75}"/>
    <cellStyle name="Comma 7 4 3 2 2 5" xfId="16963" xr:uid="{3B7C1193-A510-4D3E-8013-DB277ADD3CDD}"/>
    <cellStyle name="Comma 7 4 3 2 2 6" xfId="7118" xr:uid="{5F958136-301E-4076-8140-4273C206B03E}"/>
    <cellStyle name="Comma 7 4 3 2 3" xfId="3944" xr:uid="{00000000-0005-0000-0000-0000ED040000}"/>
    <cellStyle name="Comma 7 4 3 2 3 2" xfId="6685" xr:uid="{B7108028-C8CB-472C-BD71-B825755F6357}"/>
    <cellStyle name="Comma 7 4 3 2 4" xfId="5836" xr:uid="{00000000-0005-0000-0000-0000EE040000}"/>
    <cellStyle name="Comma 7 4 3 2 4 2" xfId="6497" xr:uid="{196BBB83-710B-4DDA-8D66-1398D74E99BA}"/>
    <cellStyle name="Comma 7 4 3 2 5" xfId="2725" xr:uid="{00000000-0005-0000-0000-0000EB040000}"/>
    <cellStyle name="Comma 7 4 3 2 5 2" xfId="24455" xr:uid="{2A799E22-2DA4-454A-BB88-D5D6EE912D75}"/>
    <cellStyle name="Comma 7 4 3 2 6" xfId="2110" xr:uid="{00000000-0005-0000-0000-00007A020000}"/>
    <cellStyle name="Comma 7 4 3 3" xfId="652" xr:uid="{00000000-0005-0000-0000-00008B020000}"/>
    <cellStyle name="Comma 7 4 3 3 2" xfId="4255" xr:uid="{00000000-0005-0000-0000-0000F0040000}"/>
    <cellStyle name="Comma 7 4 3 3 2 2" xfId="9276" xr:uid="{889950B4-4061-4FAB-94EC-AEEAC1D14CF2}"/>
    <cellStyle name="Comma 7 4 3 3 2 2 2" xfId="19449" xr:uid="{6A1385F7-669B-4473-AF15-F328B776A868}"/>
    <cellStyle name="Comma 7 4 3 3 2 3" xfId="11958" xr:uid="{0396C119-CBD1-4D73-A1E2-543587454D04}"/>
    <cellStyle name="Comma 7 4 3 3 2 3 2" xfId="22282" xr:uid="{4D5B0230-0613-4763-8A9B-4E28F1AE533D}"/>
    <cellStyle name="Comma 7 4 3 3 2 4" xfId="16616" xr:uid="{A71C1BD2-739D-4AEB-A648-A332001585B9}"/>
    <cellStyle name="Comma 7 4 3 3 2 5" xfId="7019" xr:uid="{6F8EFA2A-5124-4299-A8E1-4B8B61B149AC}"/>
    <cellStyle name="Comma 7 4 3 3 3" xfId="3622" xr:uid="{00000000-0005-0000-0000-0000F1040000}"/>
    <cellStyle name="Comma 7 4 3 3 3 2" xfId="7200" xr:uid="{3112A93A-4FA1-45E5-9541-3C7C58537C18}"/>
    <cellStyle name="Comma 7 4 3 3 4" xfId="5350" xr:uid="{00000000-0005-0000-0000-0000F2040000}"/>
    <cellStyle name="Comma 7 4 3 3 4 2" xfId="8053" xr:uid="{90BD8F32-B6BA-4CEC-A7EE-B6CA217DDDD5}"/>
    <cellStyle name="Comma 7 4 3 3 5" xfId="26598" xr:uid="{5BA2CD6F-7763-4ABA-AD61-9261D94DE271}"/>
    <cellStyle name="Comma 7 4 3 3 6" xfId="14401" xr:uid="{F324F345-A38A-4657-800C-8AF61CCF7453}"/>
    <cellStyle name="Comma 7 4 3 4" xfId="2721" xr:uid="{00000000-0005-0000-0000-0000F3040000}"/>
    <cellStyle name="Comma 7 4 3 4 2" xfId="7295" xr:uid="{E1060519-2F60-4A43-8726-601F74BA9B54}"/>
    <cellStyle name="Comma 7 4 3 4 2 2" xfId="10113" xr:uid="{DFF04500-ACC7-42F3-9A95-2F27AF385DD3}"/>
    <cellStyle name="Comma 7 4 3 4 2 2 2" xfId="20293" xr:uid="{5E383E33-0404-4CC3-878C-93555AD22459}"/>
    <cellStyle name="Comma 7 4 3 4 2 3" xfId="12802" xr:uid="{5A3D49D2-D9F2-4B24-A437-2C0E5B126E64}"/>
    <cellStyle name="Comma 7 4 3 4 2 3 2" xfId="23126" xr:uid="{579276F5-ACDB-4462-9DEB-1C944072D5FD}"/>
    <cellStyle name="Comma 7 4 3 4 2 4" xfId="27169" xr:uid="{342D80F9-A088-448E-AAFE-E3A262C6ECA7}"/>
    <cellStyle name="Comma 7 4 3 4 2 5" xfId="29014" xr:uid="{2999A84E-B1ED-4551-8081-C027A22DC463}"/>
    <cellStyle name="Comma 7 4 3 4 2 6" xfId="17460" xr:uid="{E4805C84-9AB8-4286-9FEE-F7F79ECE8DD5}"/>
    <cellStyle name="Comma 7 4 3 4 3" xfId="25516" xr:uid="{55C9C630-BC38-4B42-A521-DF8D47153ADB}"/>
    <cellStyle name="Comma 7 4 3 5" xfId="3414" xr:uid="{00000000-0005-0000-0000-0000F4040000}"/>
    <cellStyle name="Comma 7 4 3 5 2" xfId="10364" xr:uid="{57D11E97-CCF3-4EEB-A158-34657679B0D3}"/>
    <cellStyle name="Comma 7 4 3 5 2 2" xfId="29974" xr:uid="{A0D84403-0D40-4290-A941-9ADED217B3AD}"/>
    <cellStyle name="Comma 7 4 3 5 2 3" xfId="29227" xr:uid="{D06C3CCD-141D-4240-9A43-0D8790A93931}"/>
    <cellStyle name="Comma 7 4 3 5 2 4" xfId="20546" xr:uid="{EA11DC92-359C-4A57-8D08-081D67C9CD34}"/>
    <cellStyle name="Comma 7 4 3 5 3" xfId="13055" xr:uid="{9A9BDDAA-0DDE-4EA6-A52F-87C7DA393328}"/>
    <cellStyle name="Comma 7 4 3 5 3 2" xfId="23379" xr:uid="{71007F57-D626-4508-8B6C-CEF9422E4684}"/>
    <cellStyle name="Comma 7 4 3 5 4" xfId="25526" xr:uid="{51896919-DD94-492C-9CC7-8CE19D1299BC}"/>
    <cellStyle name="Comma 7 4 3 5 5" xfId="17713" xr:uid="{2D12207D-CA9C-4355-9566-87337770338F}"/>
    <cellStyle name="Comma 7 4 3 6" xfId="4812" xr:uid="{00000000-0005-0000-0000-0000F5040000}"/>
    <cellStyle name="Comma 7 4 3 6 2" xfId="29117" xr:uid="{B9C1BB6F-B0AE-47BF-AE22-2EA6853CDF1C}"/>
    <cellStyle name="Comma 7 4 3 6 3" xfId="27187" xr:uid="{2FB33299-2C30-4E51-BBFD-2F70D07E7D07}"/>
    <cellStyle name="Comma 7 4 3 6 4" xfId="15464" xr:uid="{BE378C9E-DF03-46A2-9445-D881826C24AA}"/>
    <cellStyle name="Comma 7 4 3 7" xfId="1956" xr:uid="{00000000-0005-0000-0000-000079020000}"/>
    <cellStyle name="Comma 7 4 3 7 2" xfId="28054" xr:uid="{D7CE9E8A-7B68-4DDC-A857-FA9CE12C9719}"/>
    <cellStyle name="Comma 7 4 3 7 3" xfId="27176" xr:uid="{BC56DBBC-3DC9-4680-8648-45129CB5E6BF}"/>
    <cellStyle name="Comma 7 4 3 7 4" xfId="18297" xr:uid="{535430C8-4F35-4E41-AC8D-594BCD4AF5A6}"/>
    <cellStyle name="Comma 7 4 3 8" xfId="10825" xr:uid="{74E8FAE3-2A69-44BD-A52E-A596CFEEA32F}"/>
    <cellStyle name="Comma 7 4 3 8 2" xfId="21130" xr:uid="{DDB8EC5F-4084-4DAA-B3CE-6BA0D59D217B}"/>
    <cellStyle name="Comma 7 4 3 9" xfId="25186" xr:uid="{E88ED4C1-1A4C-45A6-B88E-DE27E0EB7BEA}"/>
    <cellStyle name="Comma 7 4 4" xfId="653" xr:uid="{00000000-0005-0000-0000-00008C020000}"/>
    <cellStyle name="Comma 7 4 4 10" xfId="14856" xr:uid="{05F3C0CD-13A6-4171-9E93-9EF6C48BEEFD}"/>
    <cellStyle name="Comma 7 4 4 2" xfId="654" xr:uid="{00000000-0005-0000-0000-00008D020000}"/>
    <cellStyle name="Comma 7 4 4 2 2" xfId="4256" xr:uid="{00000000-0005-0000-0000-0000F8040000}"/>
    <cellStyle name="Comma 7 4 4 2 3" xfId="3945" xr:uid="{00000000-0005-0000-0000-0000F9040000}"/>
    <cellStyle name="Comma 7 4 4 2 3 2" xfId="6473" xr:uid="{7126CD44-27F4-4FC8-9008-8B8CC8638EE0}"/>
    <cellStyle name="Comma 7 4 4 2 4" xfId="5837" xr:uid="{00000000-0005-0000-0000-0000FA040000}"/>
    <cellStyle name="Comma 7 4 4 2 4 2" xfId="6658" xr:uid="{B124D74E-1C91-437C-99DC-A58C20D19B8B}"/>
    <cellStyle name="Comma 7 4 4 2 5" xfId="2939" xr:uid="{00000000-0005-0000-0000-0000F7040000}"/>
    <cellStyle name="Comma 7 4 4 2 6" xfId="2062" xr:uid="{00000000-0005-0000-0000-00007D020000}"/>
    <cellStyle name="Comma 7 4 4 3" xfId="655" xr:uid="{00000000-0005-0000-0000-00008E020000}"/>
    <cellStyle name="Comma 7 4 4 4" xfId="2726" xr:uid="{00000000-0005-0000-0000-0000FC040000}"/>
    <cellStyle name="Comma 7 4 4 5" xfId="3468" xr:uid="{00000000-0005-0000-0000-0000FD040000}"/>
    <cellStyle name="Comma 7 4 4 5 2" xfId="10588" xr:uid="{C84BB861-8C74-40E0-AC8B-8AEB25B7CD6C}"/>
    <cellStyle name="Comma 7 4 4 5 2 2" xfId="20831" xr:uid="{AD6413B1-F80E-409E-8C97-0A8A92043D89}"/>
    <cellStyle name="Comma 7 4 4 5 3" xfId="13340" xr:uid="{4B23259B-2FA9-47F5-BBD3-4D5DE1827228}"/>
    <cellStyle name="Comma 7 4 4 5 3 2" xfId="23664" xr:uid="{2FFDDECF-9709-4411-B04C-08600A132024}"/>
    <cellStyle name="Comma 7 4 4 5 4" xfId="17998" xr:uid="{DE472EAF-3C94-4521-81EE-FAAD516342C9}"/>
    <cellStyle name="Comma 7 4 4 6" xfId="4564" xr:uid="{00000000-0005-0000-0000-0000FE040000}"/>
    <cellStyle name="Comma 7 4 4 6 2" xfId="15465" xr:uid="{D15B6B58-BB00-4319-A73E-0135AC93D10C}"/>
    <cellStyle name="Comma 7 4 4 7" xfId="8320" xr:uid="{9C17122C-DB4F-49C5-8274-F7F88825B33C}"/>
    <cellStyle name="Comma 7 4 4 7 2" xfId="18298" xr:uid="{579213AB-9D9D-4DF6-9201-A47233187F62}"/>
    <cellStyle name="Comma 7 4 4 8" xfId="10826" xr:uid="{F98EA167-52DC-428D-9DBA-AAA6D7B4C31F}"/>
    <cellStyle name="Comma 7 4 4 8 2" xfId="21131" xr:uid="{05489736-3481-449D-AD27-32ED9F7CF06E}"/>
    <cellStyle name="Comma 7 4 4 9" xfId="26120" xr:uid="{2884841E-3EEC-4A88-B4FB-55C1CED3E6DB}"/>
    <cellStyle name="Comma 7 4 5" xfId="656" xr:uid="{00000000-0005-0000-0000-00008F020000}"/>
    <cellStyle name="Comma 7 4 5 2" xfId="4257" xr:uid="{00000000-0005-0000-0000-000000050000}"/>
    <cellStyle name="Comma 7 4 5 2 2" xfId="9461" xr:uid="{2B4A53E8-594A-4DC6-85CA-91C633E750D6}"/>
    <cellStyle name="Comma 7 4 5 2 2 2" xfId="29113" xr:uid="{43CD03A0-F16B-47E5-9879-FEEBB7B511D0}"/>
    <cellStyle name="Comma 7 4 5 2 2 3" xfId="29380" xr:uid="{14A3E3A2-B1DA-420B-8DD4-7B4B91F7080E}"/>
    <cellStyle name="Comma 7 4 5 2 2 4" xfId="19637" xr:uid="{3E432BCA-4A83-458B-BC59-4A66FB0F69B0}"/>
    <cellStyle name="Comma 7 4 5 2 3" xfId="12146" xr:uid="{B7702D36-E6FD-425C-8FDE-D7E4FADAEAFF}"/>
    <cellStyle name="Comma 7 4 5 2 3 2" xfId="22470" xr:uid="{6020E366-DBF1-4E27-BAE8-30BF620206BE}"/>
    <cellStyle name="Comma 7 4 5 2 4" xfId="24836" xr:uid="{EA400EC1-56DB-482B-8411-D04A11DA0FBF}"/>
    <cellStyle name="Comma 7 4 5 2 5" xfId="16804" xr:uid="{4E59E607-F739-4AAC-AE93-3F5D8D790B8A}"/>
    <cellStyle name="Comma 7 4 5 2 6" xfId="7053" xr:uid="{474C6B1F-6FA0-472E-9786-10D5E286949B}"/>
    <cellStyle name="Comma 7 4 5 3" xfId="3787" xr:uid="{00000000-0005-0000-0000-000001050000}"/>
    <cellStyle name="Comma 7 4 5 3 2" xfId="6707" xr:uid="{E878AA16-66F4-4490-AA84-12BF4D9986B0}"/>
    <cellStyle name="Comma 7 4 5 4" xfId="5629" xr:uid="{00000000-0005-0000-0000-000002050000}"/>
    <cellStyle name="Comma 7 4 5 4 2" xfId="6779" xr:uid="{31972006-E281-4B07-AF49-32B77F541645}"/>
    <cellStyle name="Comma 7 4 5 5" xfId="2941" xr:uid="{00000000-0005-0000-0000-0000FF040000}"/>
    <cellStyle name="Comma 7 4 5 5 2" xfId="25455" xr:uid="{B6DEDC0E-B4EC-427E-8666-BEA8DCA509D9}"/>
    <cellStyle name="Comma 7 4 5 6" xfId="2014" xr:uid="{00000000-0005-0000-0000-00007E020000}"/>
    <cellStyle name="Comma 7 4 6" xfId="657" xr:uid="{00000000-0005-0000-0000-000090020000}"/>
    <cellStyle name="Comma 7 4 6 2" xfId="4258" xr:uid="{00000000-0005-0000-0000-000004050000}"/>
    <cellStyle name="Comma 7 4 6 2 2" xfId="9045" xr:uid="{F5DAC2B1-412B-413A-9BE0-C004D44E8011}"/>
    <cellStyle name="Comma 7 4 6 2 2 2" xfId="19218" xr:uid="{B761DA45-6EC8-41DE-86AA-14F1B93E6548}"/>
    <cellStyle name="Comma 7 4 6 2 3" xfId="11727" xr:uid="{BCE8F2F6-36BF-4E2C-B281-EAAE3211F2C7}"/>
    <cellStyle name="Comma 7 4 6 2 3 2" xfId="22051" xr:uid="{6951C6AF-B057-4B62-82F2-E2480058844B}"/>
    <cellStyle name="Comma 7 4 6 2 4" xfId="29225" xr:uid="{6A969DB8-DF22-465F-BD8F-98B2583A38D2}"/>
    <cellStyle name="Comma 7 4 6 2 5" xfId="28189" xr:uid="{64DB309F-CA05-4F15-B23A-C44C251FF9FD}"/>
    <cellStyle name="Comma 7 4 6 2 6" xfId="16385" xr:uid="{A5983635-9F8E-46AD-968E-D42E244F19ED}"/>
    <cellStyle name="Comma 7 4 6 2 7" xfId="6979" xr:uid="{74086C9A-DC9F-4751-A48A-C501532B4551}"/>
    <cellStyle name="Comma 7 4 6 3" xfId="3149" xr:uid="{00000000-0005-0000-0000-000005050000}"/>
    <cellStyle name="Comma 7 4 6 3 2" xfId="7190" xr:uid="{DD4AAA38-BC30-4373-9E01-0E463BB0CE4F}"/>
    <cellStyle name="Comma 7 4 6 4" xfId="5096" xr:uid="{00000000-0005-0000-0000-000006050000}"/>
    <cellStyle name="Comma 7 4 6 4 2" xfId="8054" xr:uid="{F36B516E-8D78-41C4-A825-6B0CCAD06385}"/>
    <cellStyle name="Comma 7 4 6 5" xfId="26639" xr:uid="{94BF2FB1-9D59-463B-89F9-2A830120D244}"/>
    <cellStyle name="Comma 7 4 6 6" xfId="14154" xr:uid="{D86332DE-5A6C-48CC-9C1E-56273284CA80}"/>
    <cellStyle name="Comma 7 4 7" xfId="2958" xr:uid="{00000000-0005-0000-0000-000007050000}"/>
    <cellStyle name="Comma 7 4 7 2" xfId="6926" xr:uid="{BBF0EA74-A3B2-42BF-97B5-D546D51D1665}"/>
    <cellStyle name="Comma 7 4 7 2 2" xfId="8824" xr:uid="{76A2F050-3BED-4BED-AD98-125040C58DD0}"/>
    <cellStyle name="Comma 7 4 7 2 2 2" xfId="18974" xr:uid="{CDF9A462-8C69-412B-951B-99EC3B6B6FDB}"/>
    <cellStyle name="Comma 7 4 7 2 3" xfId="11483" xr:uid="{BF947F36-045B-429F-88FE-72B8BCB0F013}"/>
    <cellStyle name="Comma 7 4 7 2 3 2" xfId="21807" xr:uid="{1CD4DB14-CF1E-4D98-BAD3-7DD65BB5707B}"/>
    <cellStyle name="Comma 7 4 7 2 4" xfId="27264" xr:uid="{C2663A75-EC70-48CE-8FDB-11DE58DA07A0}"/>
    <cellStyle name="Comma 7 4 7 2 5" xfId="28616" xr:uid="{9FC20B88-FBC8-4558-94FB-11E11C0D9E49}"/>
    <cellStyle name="Comma 7 4 7 2 6" xfId="16141" xr:uid="{828EA425-70EB-42FB-AD53-9EFC9AAE4E6A}"/>
    <cellStyle name="Comma 7 4 7 3" xfId="7183" xr:uid="{551C0FD9-EFFF-425E-811D-9FBE70FDF813}"/>
    <cellStyle name="Comma 7 4 7 4" xfId="24974" xr:uid="{F61CF59E-0BB2-4C6F-A576-FE79D9BB4045}"/>
    <cellStyle name="Comma 7 4 8" xfId="3523" xr:uid="{00000000-0005-0000-0000-000008050000}"/>
    <cellStyle name="Comma 7 4 8 2" xfId="10167" xr:uid="{330CC73B-1383-4E84-8C50-4B51D8A4C807}"/>
    <cellStyle name="Comma 7 4 8 2 2" xfId="20347" xr:uid="{170800B1-AF42-430B-AAED-FF3020A728C2}"/>
    <cellStyle name="Comma 7 4 8 3" xfId="12856" xr:uid="{B504C428-8408-405F-AF18-0FA8C5599F6D}"/>
    <cellStyle name="Comma 7 4 8 3 2" xfId="23180" xr:uid="{26EABECB-C3E8-4A29-8436-D51375E72DAF}"/>
    <cellStyle name="Comma 7 4 8 4" xfId="27619" xr:uid="{AE7986BF-93F3-42A9-98B7-C20D114323A8}"/>
    <cellStyle name="Comma 7 4 8 5" xfId="27572" xr:uid="{2119E6CE-FD1A-4816-8D04-5EBB05F12357}"/>
    <cellStyle name="Comma 7 4 8 6" xfId="17514" xr:uid="{E720D1B2-FA67-4C00-8EF2-E2B5AE528E8E}"/>
    <cellStyle name="Comma 7 4 9" xfId="4398" xr:uid="{00000000-0005-0000-0000-000009050000}"/>
    <cellStyle name="Comma 7 4 9 2" xfId="27540" xr:uid="{CB09F4F8-64FE-4863-8966-CA4F075AB0CE}"/>
    <cellStyle name="Comma 7 4 9 3" xfId="27853" xr:uid="{6D970DDC-BEAB-49D1-BC4F-232D42AA3325}"/>
    <cellStyle name="Comma 7 4 9 4" xfId="15461" xr:uid="{C96BA5ED-88B4-4EC2-ABA3-971E962AC7EF}"/>
    <cellStyle name="Comma 7 5" xfId="658" xr:uid="{00000000-0005-0000-0000-000091020000}"/>
    <cellStyle name="Comma 7 5 10" xfId="1903" xr:uid="{00000000-0005-0000-0000-000080020000}"/>
    <cellStyle name="Comma 7 5 10 2" xfId="18299" xr:uid="{8C9792DE-EECC-4BC0-AB77-D8AB36EE910C}"/>
    <cellStyle name="Comma 7 5 11" xfId="10827" xr:uid="{602BF48C-EEDF-427A-883B-3B774F3257C4}"/>
    <cellStyle name="Comma 7 5 11 2" xfId="21132" xr:uid="{B69235BF-FA68-458C-9301-CC2BCC97EB49}"/>
    <cellStyle name="Comma 7 5 12" xfId="24162" xr:uid="{40C744B6-AC63-401F-BC55-FDCCD684FD7F}"/>
    <cellStyle name="Comma 7 5 13" xfId="13837" xr:uid="{FBCB54DE-FC87-4E10-BF85-21F17B191395}"/>
    <cellStyle name="Comma 7 5 2" xfId="659" xr:uid="{00000000-0005-0000-0000-000092020000}"/>
    <cellStyle name="Comma 7 5 2 10" xfId="24930" xr:uid="{A86B0AEE-816A-4DF3-991D-3B5FE4F63A03}"/>
    <cellStyle name="Comma 7 5 2 11" xfId="13995" xr:uid="{C9DBA574-B956-4E75-899C-EFE81D9B2A59}"/>
    <cellStyle name="Comma 7 5 2 2" xfId="660" xr:uid="{00000000-0005-0000-0000-000093020000}"/>
    <cellStyle name="Comma 7 5 2 2 2" xfId="661" xr:uid="{00000000-0005-0000-0000-000094020000}"/>
    <cellStyle name="Comma 7 5 2 2 2 2" xfId="4259" xr:uid="{00000000-0005-0000-0000-00000E050000}"/>
    <cellStyle name="Comma 7 5 2 2 2 3" xfId="3946" xr:uid="{00000000-0005-0000-0000-00000F050000}"/>
    <cellStyle name="Comma 7 5 2 2 2 3 2" xfId="6591" xr:uid="{769986BD-7CE5-4726-A642-B14DE77E2EFF}"/>
    <cellStyle name="Comma 7 5 2 2 2 4" xfId="5838" xr:uid="{00000000-0005-0000-0000-000010050000}"/>
    <cellStyle name="Comma 7 5 2 2 2 4 2" xfId="6649" xr:uid="{723FA5AB-501B-4526-AA8E-6D692EE798A5}"/>
    <cellStyle name="Comma 7 5 2 2 2 5" xfId="3018" xr:uid="{00000000-0005-0000-0000-00000D050000}"/>
    <cellStyle name="Comma 7 5 2 2 2 6" xfId="2144" xr:uid="{00000000-0005-0000-0000-000083020000}"/>
    <cellStyle name="Comma 7 5 2 2 3" xfId="662" xr:uid="{00000000-0005-0000-0000-000095020000}"/>
    <cellStyle name="Comma 7 5 2 2 3 2" xfId="28027" xr:uid="{EC188796-6053-413F-B8F1-943E8F8B7471}"/>
    <cellStyle name="Comma 7 5 2 2 3 3" xfId="28375" xr:uid="{6A689F68-68D2-453B-9BA5-8E3B2A985102}"/>
    <cellStyle name="Comma 7 5 2 2 4" xfId="3021" xr:uid="{00000000-0005-0000-0000-000012050000}"/>
    <cellStyle name="Comma 7 5 2 2 5" xfId="2810" xr:uid="{00000000-0005-0000-0000-000013050000}"/>
    <cellStyle name="Comma 7 5 2 2 5 2" xfId="27651" xr:uid="{5D5A501C-80EF-41F1-BB1D-E36B9A9B7EA9}"/>
    <cellStyle name="Comma 7 5 2 2 5 3" xfId="29659" xr:uid="{4F63B861-E042-4F58-9A2D-B5CA09FD0177}"/>
    <cellStyle name="Comma 7 5 2 2 5 4" xfId="15468" xr:uid="{A9D5C3B3-DB02-4696-AE58-54F60F2F0ADF}"/>
    <cellStyle name="Comma 7 5 2 2 6" xfId="4984" xr:uid="{00000000-0005-0000-0000-000014050000}"/>
    <cellStyle name="Comma 7 5 2 2 6 2" xfId="18301" xr:uid="{B4C4924B-D218-46B3-A61C-673EDF27A208}"/>
    <cellStyle name="Comma 7 5 2 2 7" xfId="1958" xr:uid="{00000000-0005-0000-0000-000082020000}"/>
    <cellStyle name="Comma 7 5 2 2 7 2" xfId="21134" xr:uid="{403D9696-94A4-4256-826A-C94EFAD8DCE2}"/>
    <cellStyle name="Comma 7 5 2 2 8" xfId="25068" xr:uid="{B096A789-D8F5-4259-8471-130193ECE00F}"/>
    <cellStyle name="Comma 7 5 2 2 9" xfId="14857" xr:uid="{270D0BA9-60B7-400E-B171-11A7B6DE4B54}"/>
    <cellStyle name="Comma 7 5 2 3" xfId="663" xr:uid="{00000000-0005-0000-0000-000096020000}"/>
    <cellStyle name="Comma 7 5 2 3 2" xfId="4260" xr:uid="{00000000-0005-0000-0000-000016050000}"/>
    <cellStyle name="Comma 7 5 2 3 2 2" xfId="9277" xr:uid="{3882E05B-6496-45B5-9103-9BFDCCCCB0AF}"/>
    <cellStyle name="Comma 7 5 2 3 2 2 2" xfId="19450" xr:uid="{A2A4A945-5B52-42DF-A88B-EFE365E3DDDD}"/>
    <cellStyle name="Comma 7 5 2 3 2 3" xfId="11959" xr:uid="{E489A49D-3177-449A-A155-17999F2CC1C3}"/>
    <cellStyle name="Comma 7 5 2 3 2 3 2" xfId="22283" xr:uid="{C7BCC31E-9BC2-4A3D-9CEA-D91029867440}"/>
    <cellStyle name="Comma 7 5 2 3 2 4" xfId="16617" xr:uid="{C61C2B2F-A6E1-43B5-A647-A503FBA826FA}"/>
    <cellStyle name="Comma 7 5 2 3 2 5" xfId="7020" xr:uid="{EA9AB139-EEE1-421A-96BE-B6A8041EA912}"/>
    <cellStyle name="Comma 7 5 2 3 3" xfId="3624" xr:uid="{00000000-0005-0000-0000-000017050000}"/>
    <cellStyle name="Comma 7 5 2 3 3 2" xfId="6507" xr:uid="{4EB8E497-F931-42A2-A915-392C9A6EBAE5}"/>
    <cellStyle name="Comma 7 5 2 3 4" xfId="5352" xr:uid="{00000000-0005-0000-0000-000018050000}"/>
    <cellStyle name="Comma 7 5 2 3 4 2" xfId="6438" xr:uid="{E831D4DF-AA56-4CFE-8EB1-F5F8C4F3BE60}"/>
    <cellStyle name="Comma 7 5 2 3 5" xfId="2793" xr:uid="{00000000-0005-0000-0000-000015050000}"/>
    <cellStyle name="Comma 7 5 2 3 5 2" xfId="26022" xr:uid="{FED800A8-A4BF-48B2-BE3E-840D3606D09C}"/>
    <cellStyle name="Comma 7 5 2 3 6" xfId="2088" xr:uid="{00000000-0005-0000-0000-000085020000}"/>
    <cellStyle name="Comma 7 5 2 4" xfId="664" xr:uid="{00000000-0005-0000-0000-000097020000}"/>
    <cellStyle name="Comma 7 5 2 4 2" xfId="7569" xr:uid="{BFAC3B60-CD6D-42BB-90B7-1811B8203B69}"/>
    <cellStyle name="Comma 7 5 2 4 2 2" xfId="10757" xr:uid="{6FE82357-5D4C-45D1-9C1D-EC90443CCBA3}"/>
    <cellStyle name="Comma 7 5 2 4 2 2 2" xfId="21053" xr:uid="{D6CBD2F5-8F1D-428A-BE0E-C12FDD66D67B}"/>
    <cellStyle name="Comma 7 5 2 4 2 3" xfId="13562" xr:uid="{8991B80C-ED20-479A-9D3A-915340F3DCFE}"/>
    <cellStyle name="Comma 7 5 2 4 2 3 2" xfId="23886" xr:uid="{45E46C22-B828-4039-907B-5B8955EA72A6}"/>
    <cellStyle name="Comma 7 5 2 4 2 4" xfId="27534" xr:uid="{A26358C8-4C2C-4B71-BE36-75E3A2DE3FA5}"/>
    <cellStyle name="Comma 7 5 2 4 2 5" xfId="29652" xr:uid="{530D2944-2794-4D22-B3F3-AD5E94EA03AD}"/>
    <cellStyle name="Comma 7 5 2 4 2 6" xfId="18220" xr:uid="{E93F05E4-27D9-4751-A3F9-220AAE77F610}"/>
    <cellStyle name="Comma 7 5 2 4 3" xfId="24342" xr:uid="{CBDDB9CE-D6A0-4985-B6F2-BF2856A731C1}"/>
    <cellStyle name="Comma 7 5 2 5" xfId="3063" xr:uid="{00000000-0005-0000-0000-00001A050000}"/>
    <cellStyle name="Comma 7 5 2 5 2" xfId="24090" xr:uid="{D488A441-1ABA-42EA-A2DB-AD5C5A66C96C}"/>
    <cellStyle name="Comma 7 5 2 5 3" xfId="24555" xr:uid="{9D564E19-FFA7-449C-9B55-77D7F4FEE80C}"/>
    <cellStyle name="Comma 7 5 2 6" xfId="3436" xr:uid="{00000000-0005-0000-0000-00001B050000}"/>
    <cellStyle name="Comma 7 5 2 6 2" xfId="10365" xr:uid="{5A98E13E-F480-4F31-A98E-05951F2FE178}"/>
    <cellStyle name="Comma 7 5 2 6 2 2" xfId="20547" xr:uid="{0BC3B23C-79B8-4EBE-A281-57CF49F35D2B}"/>
    <cellStyle name="Comma 7 5 2 6 3" xfId="13056" xr:uid="{36B48C1C-5DE8-44B1-85F9-4B3EB0C54790}"/>
    <cellStyle name="Comma 7 5 2 6 3 2" xfId="23380" xr:uid="{4BBD2C63-336C-472B-A412-3DB068B78133}"/>
    <cellStyle name="Comma 7 5 2 6 4" xfId="27584" xr:uid="{8DD5AE4D-BFFA-4227-96DE-313ECBFAFC4B}"/>
    <cellStyle name="Comma 7 5 2 6 5" xfId="27522" xr:uid="{21E88846-0CDD-43F5-B676-47B093822C3B}"/>
    <cellStyle name="Comma 7 5 2 6 6" xfId="17714" xr:uid="{2D588569-B36F-4A9E-8E36-E37154D331B9}"/>
    <cellStyle name="Comma 7 5 2 7" xfId="4739" xr:uid="{00000000-0005-0000-0000-00001C050000}"/>
    <cellStyle name="Comma 7 5 2 7 2" xfId="28235" xr:uid="{178308D3-7D08-4983-8C8A-EA8BE0A08F5F}"/>
    <cellStyle name="Comma 7 5 2 7 3" xfId="28779" xr:uid="{85A457FF-88D3-4B64-9412-D267F2CA2E45}"/>
    <cellStyle name="Comma 7 5 2 7 4" xfId="15467" xr:uid="{0FE70915-1E26-45A8-BDD9-F7617A4CDD6F}"/>
    <cellStyle name="Comma 7 5 2 8" xfId="1957" xr:uid="{00000000-0005-0000-0000-000081020000}"/>
    <cellStyle name="Comma 7 5 2 8 2" xfId="18300" xr:uid="{83314995-33B3-4A84-B6CE-6C68C12247B7}"/>
    <cellStyle name="Comma 7 5 2 9" xfId="10828" xr:uid="{5F386093-67F0-48FA-AB36-315B533AF4BB}"/>
    <cellStyle name="Comma 7 5 2 9 2" xfId="21133" xr:uid="{FF3754E0-7E6A-4DD6-BBD5-59C42DFC361F}"/>
    <cellStyle name="Comma 7 5 3" xfId="665" xr:uid="{00000000-0005-0000-0000-000098020000}"/>
    <cellStyle name="Comma 7 5 3 10" xfId="14858" xr:uid="{87F61FD2-1147-4945-93E1-039C1AB59C6D}"/>
    <cellStyle name="Comma 7 5 3 2" xfId="666" xr:uid="{00000000-0005-0000-0000-000099020000}"/>
    <cellStyle name="Comma 7 5 3 2 2" xfId="4261" xr:uid="{00000000-0005-0000-0000-00001F050000}"/>
    <cellStyle name="Comma 7 5 3 2 3" xfId="3947" xr:uid="{00000000-0005-0000-0000-000020050000}"/>
    <cellStyle name="Comma 7 5 3 2 3 2" xfId="6560" xr:uid="{123FD834-FB7D-4CE0-9B0E-C49081F85477}"/>
    <cellStyle name="Comma 7 5 3 2 4" xfId="5839" xr:uid="{00000000-0005-0000-0000-000021050000}"/>
    <cellStyle name="Comma 7 5 3 2 4 2" xfId="6733" xr:uid="{4532BE0A-F747-4E17-BEAD-20FA48AB3205}"/>
    <cellStyle name="Comma 7 5 3 2 5" xfId="2959" xr:uid="{00000000-0005-0000-0000-00001E050000}"/>
    <cellStyle name="Comma 7 5 3 2 6" xfId="2111" xr:uid="{00000000-0005-0000-0000-000088020000}"/>
    <cellStyle name="Comma 7 5 3 3" xfId="667" xr:uid="{00000000-0005-0000-0000-00009A020000}"/>
    <cellStyle name="Comma 7 5 3 4" xfId="2881" xr:uid="{00000000-0005-0000-0000-000023050000}"/>
    <cellStyle name="Comma 7 5 3 4 2" xfId="26826" xr:uid="{72DB7BF4-8175-4191-A09D-1610C5485173}"/>
    <cellStyle name="Comma 7 5 3 4 3" xfId="26155" xr:uid="{AA088CD0-022B-41C5-9E36-3C1DE9E9A87C}"/>
    <cellStyle name="Comma 7 5 3 5" xfId="3413" xr:uid="{00000000-0005-0000-0000-000024050000}"/>
    <cellStyle name="Comma 7 5 3 5 2" xfId="10589" xr:uid="{7C785CC3-A2F2-41C5-8AE4-CD5A4CEEC79A}"/>
    <cellStyle name="Comma 7 5 3 5 2 2" xfId="20832" xr:uid="{088CE74D-B1B0-4A92-BDE0-56D10FFE9186}"/>
    <cellStyle name="Comma 7 5 3 5 3" xfId="13341" xr:uid="{F82E68E8-8F4D-4FC2-80C1-1DBCB4BC8D6B}"/>
    <cellStyle name="Comma 7 5 3 5 3 2" xfId="23665" xr:uid="{E60AAF1F-2C1A-483C-892E-38258FA6CB5D}"/>
    <cellStyle name="Comma 7 5 3 5 4" xfId="27407" xr:uid="{A971FCCD-1E01-4655-AE61-4221F3BC8BEB}"/>
    <cellStyle name="Comma 7 5 3 5 5" xfId="27817" xr:uid="{3D35F8E8-3F3A-4A0D-8A94-007B57D2E108}"/>
    <cellStyle name="Comma 7 5 3 5 6" xfId="17999" xr:uid="{54A046A6-607C-4645-8227-89074601EFA2}"/>
    <cellStyle name="Comma 7 5 3 6" xfId="4813" xr:uid="{00000000-0005-0000-0000-000025050000}"/>
    <cellStyle name="Comma 7 5 3 6 2" xfId="28195" xr:uid="{FD2DBFA2-C9A9-4C5D-9543-B894AA8E0764}"/>
    <cellStyle name="Comma 7 5 3 6 3" xfId="27150" xr:uid="{91B816DF-27A1-4AB7-883D-2F32FB1A40F7}"/>
    <cellStyle name="Comma 7 5 3 6 4" xfId="15469" xr:uid="{16B9E724-C196-4628-9242-0D0E06D8069C}"/>
    <cellStyle name="Comma 7 5 3 7" xfId="1959" xr:uid="{00000000-0005-0000-0000-000087020000}"/>
    <cellStyle name="Comma 7 5 3 7 2" xfId="18302" xr:uid="{2E5D3D6E-2729-4FDF-AFA9-A96AE1097B66}"/>
    <cellStyle name="Comma 7 5 3 8" xfId="10829" xr:uid="{8C3F2A64-275D-46F1-8A89-F63945997F4F}"/>
    <cellStyle name="Comma 7 5 3 8 2" xfId="21135" xr:uid="{38C973B7-0412-49D5-AEB9-0925F6B56342}"/>
    <cellStyle name="Comma 7 5 3 9" xfId="26554" xr:uid="{3C181842-1EC3-479E-A978-91579C839359}"/>
    <cellStyle name="Comma 7 5 4" xfId="668" xr:uid="{00000000-0005-0000-0000-00009B020000}"/>
    <cellStyle name="Comma 7 5 4 2" xfId="669" xr:uid="{00000000-0005-0000-0000-00009C020000}"/>
    <cellStyle name="Comma 7 5 4 2 2" xfId="4262" xr:uid="{00000000-0005-0000-0000-000028050000}"/>
    <cellStyle name="Comma 7 5 4 2 3" xfId="3788" xr:uid="{00000000-0005-0000-0000-000029050000}"/>
    <cellStyle name="Comma 7 5 4 2 3 2" xfId="6765" xr:uid="{C7C394BB-4EE2-4B37-9CCD-7DC4F104E164}"/>
    <cellStyle name="Comma 7 5 4 2 4" xfId="5630" xr:uid="{00000000-0005-0000-0000-00002A050000}"/>
    <cellStyle name="Comma 7 5 4 2 4 2" xfId="6617" xr:uid="{869149C0-2FA9-4B56-95F2-517811367720}"/>
    <cellStyle name="Comma 7 5 4 2 5" xfId="2859" xr:uid="{00000000-0005-0000-0000-000027050000}"/>
    <cellStyle name="Comma 7 5 4 2 6" xfId="2063" xr:uid="{00000000-0005-0000-0000-00008B020000}"/>
    <cellStyle name="Comma 7 5 4 3" xfId="670" xr:uid="{00000000-0005-0000-0000-00009D020000}"/>
    <cellStyle name="Comma 7 5 4 4" xfId="2940" xr:uid="{00000000-0005-0000-0000-00002C050000}"/>
    <cellStyle name="Comma 7 5 4 5" xfId="3467" xr:uid="{00000000-0005-0000-0000-00002D050000}"/>
    <cellStyle name="Comma 7 5 4 5 2" xfId="15470" xr:uid="{69E32190-ACA3-46EA-A791-3D0706437A3E}"/>
    <cellStyle name="Comma 7 5 4 6" xfId="4565" xr:uid="{00000000-0005-0000-0000-00002E050000}"/>
    <cellStyle name="Comma 7 5 4 6 2" xfId="18303" xr:uid="{F2A00E95-563D-431E-A8FC-F40061924499}"/>
    <cellStyle name="Comma 7 5 4 7" xfId="10830" xr:uid="{47457B49-93B8-47B9-9B38-C958F9E5FC50}"/>
    <cellStyle name="Comma 7 5 4 7 2" xfId="21136" xr:uid="{275F5A9D-22AF-4CBD-86D0-BBAD7D701D50}"/>
    <cellStyle name="Comma 7 5 4 8" xfId="24007" xr:uid="{4F670AB7-3FD1-4DB0-8780-66A24F70C9E9}"/>
    <cellStyle name="Comma 7 5 4 9" xfId="14674" xr:uid="{9E660D13-163A-4F5D-8F62-F632DF18654C}"/>
    <cellStyle name="Comma 7 5 5" xfId="671" xr:uid="{00000000-0005-0000-0000-00009E020000}"/>
    <cellStyle name="Comma 7 5 5 2" xfId="4263" xr:uid="{00000000-0005-0000-0000-000030050000}"/>
    <cellStyle name="Comma 7 5 5 2 2" xfId="9105" xr:uid="{20B242BF-ACCB-4C2D-836F-E605740C26CE}"/>
    <cellStyle name="Comma 7 5 5 2 2 2" xfId="19278" xr:uid="{ACA569AA-FF0A-4F59-8114-C8F44F123DFF}"/>
    <cellStyle name="Comma 7 5 5 2 3" xfId="11787" xr:uid="{9A18A77B-85D7-40CE-A87C-F7DE7C9EF003}"/>
    <cellStyle name="Comma 7 5 5 2 3 2" xfId="22111" xr:uid="{843B02F9-89CA-47D3-9570-6D6EDD916B3A}"/>
    <cellStyle name="Comma 7 5 5 2 4" xfId="16445" xr:uid="{11C6B93F-8DD8-4F36-8B05-BFAB080EA5C8}"/>
    <cellStyle name="Comma 7 5 5 2 5" xfId="6989" xr:uid="{6AE95160-9C28-4782-A910-9BF6B599440D}"/>
    <cellStyle name="Comma 7 5 5 3" xfId="3226" xr:uid="{00000000-0005-0000-0000-000031050000}"/>
    <cellStyle name="Comma 7 5 5 3 2" xfId="6476" xr:uid="{E2242EF4-2A19-423A-826F-BB1991829804}"/>
    <cellStyle name="Comma 7 5 5 4" xfId="5156" xr:uid="{00000000-0005-0000-0000-000032050000}"/>
    <cellStyle name="Comma 7 5 5 4 2" xfId="6512" xr:uid="{68114925-BE19-45F3-AF67-F7EEFBB0A6FA}"/>
    <cellStyle name="Comma 7 5 5 5" xfId="2818" xr:uid="{00000000-0005-0000-0000-00002F050000}"/>
    <cellStyle name="Comma 7 5 5 5 2" xfId="25017" xr:uid="{1F16CEFD-FC06-4FAB-83D4-0BE61572A5D4}"/>
    <cellStyle name="Comma 7 5 5 6" xfId="2015" xr:uid="{00000000-0005-0000-0000-00008C020000}"/>
    <cellStyle name="Comma 7 5 6" xfId="672" xr:uid="{00000000-0005-0000-0000-00009F020000}"/>
    <cellStyle name="Comma 7 5 6 2" xfId="6955" xr:uid="{421AF7BE-EB8C-4B72-81FA-20FEF6C4C680}"/>
    <cellStyle name="Comma 7 5 6 2 2" xfId="8906" xr:uid="{342C33B9-0187-4444-8FAF-B4F134D4CF83}"/>
    <cellStyle name="Comma 7 5 6 2 2 2" xfId="19056" xr:uid="{92DDAAA9-74CF-4FA0-A947-42F7624A3598}"/>
    <cellStyle name="Comma 7 5 6 2 3" xfId="11565" xr:uid="{BA99C261-7B66-440E-B432-6945FC61388B}"/>
    <cellStyle name="Comma 7 5 6 2 3 2" xfId="21889" xr:uid="{F7297614-D60D-41C6-9CBB-FE1427F0B918}"/>
    <cellStyle name="Comma 7 5 6 2 4" xfId="27714" xr:uid="{EEED6A61-50A1-40E7-89F1-BF275F63608D}"/>
    <cellStyle name="Comma 7 5 6 2 5" xfId="29055" xr:uid="{37C8896E-9DD2-44C2-BBDA-37DD683EB3B6}"/>
    <cellStyle name="Comma 7 5 6 2 6" xfId="16223" xr:uid="{5CFB091C-9F51-48DA-9C17-97B30657BD64}"/>
    <cellStyle name="Comma 7 5 6 3" xfId="7250" xr:uid="{6A2F9A77-3C37-463E-A1A0-2B389FF17610}"/>
    <cellStyle name="Comma 7 5 6 4" xfId="24942" xr:uid="{5EC25D9B-ED60-4852-AFD8-BD93A7E8CE4D}"/>
    <cellStyle name="Comma 7 5 7" xfId="2796" xr:uid="{00000000-0005-0000-0000-000034050000}"/>
    <cellStyle name="Comma 7 5 7 2" xfId="26804" xr:uid="{74C2BAD8-42D6-46A2-9FD6-37EC9EECE6E0}"/>
    <cellStyle name="Comma 7 5 7 3" xfId="25463" xr:uid="{398F3DB5-1ABB-44F2-8BDC-743FFFD4F42C}"/>
    <cellStyle name="Comma 7 5 8" xfId="3522" xr:uid="{00000000-0005-0000-0000-000035050000}"/>
    <cellStyle name="Comma 7 5 8 2" xfId="10168" xr:uid="{229948C6-0EF5-4E56-A22C-7712D5B67962}"/>
    <cellStyle name="Comma 7 5 8 2 2" xfId="20348" xr:uid="{3589E3B1-9EF2-499F-AACC-55D1F374117B}"/>
    <cellStyle name="Comma 7 5 8 3" xfId="12857" xr:uid="{C8927100-6E2D-49C2-ABFB-EEB50F49B902}"/>
    <cellStyle name="Comma 7 5 8 3 2" xfId="23181" xr:uid="{F177AE7E-26D9-4A41-9DBA-14EF9125156B}"/>
    <cellStyle name="Comma 7 5 8 4" xfId="28220" xr:uid="{2A0C548C-E0EE-427D-85D8-95B1DE65C08A}"/>
    <cellStyle name="Comma 7 5 8 5" xfId="27616" xr:uid="{4D4256B0-FAA3-4EF0-A8EC-63339FAE568F}"/>
    <cellStyle name="Comma 7 5 8 6" xfId="17515" xr:uid="{96BD9E88-8BA0-4434-A3CF-E75A18088455}"/>
    <cellStyle name="Comma 7 5 9" xfId="4399" xr:uid="{00000000-0005-0000-0000-000036050000}"/>
    <cellStyle name="Comma 7 5 9 2" xfId="28468" xr:uid="{95540A8A-04C2-4DCF-B91A-EBF8CF0AD228}"/>
    <cellStyle name="Comma 7 5 9 3" xfId="29094" xr:uid="{6F1D4E34-B1DA-4770-B419-FE4D6088F0A7}"/>
    <cellStyle name="Comma 7 5 9 4" xfId="15466" xr:uid="{7BD1A671-3924-4E3E-93C3-DD9EEF5318EE}"/>
    <cellStyle name="Comma 7 6" xfId="673" xr:uid="{00000000-0005-0000-0000-0000A0020000}"/>
    <cellStyle name="Comma 7 6 10" xfId="1900" xr:uid="{00000000-0005-0000-0000-00008E020000}"/>
    <cellStyle name="Comma 7 6 10 2" xfId="18304" xr:uid="{9B723EEE-5247-4E6E-B11E-046D33723355}"/>
    <cellStyle name="Comma 7 6 11" xfId="10831" xr:uid="{95424EB0-7D61-41DF-B686-9B88F1C18C1E}"/>
    <cellStyle name="Comma 7 6 11 2" xfId="21137" xr:uid="{F51E81FD-39E9-4D92-9D8D-1991E3920635}"/>
    <cellStyle name="Comma 7 6 12" xfId="24925" xr:uid="{66F3B571-EB56-477A-883E-289475F57454}"/>
    <cellStyle name="Comma 7 6 13" xfId="13838" xr:uid="{E39B0272-8736-40EB-A724-DD117FAC49BF}"/>
    <cellStyle name="Comma 7 6 2" xfId="674" xr:uid="{00000000-0005-0000-0000-0000A1020000}"/>
    <cellStyle name="Comma 7 6 2 10" xfId="26211" xr:uid="{95BBA99E-8197-4582-8605-59AD27A7B47E}"/>
    <cellStyle name="Comma 7 6 2 11" xfId="13996" xr:uid="{AC0D9BAD-D9FC-44BF-BCC0-A3EE73AD9656}"/>
    <cellStyle name="Comma 7 6 2 2" xfId="675" xr:uid="{00000000-0005-0000-0000-0000A2020000}"/>
    <cellStyle name="Comma 7 6 2 2 2" xfId="676" xr:uid="{00000000-0005-0000-0000-0000A3020000}"/>
    <cellStyle name="Comma 7 6 2 2 2 2" xfId="4264" xr:uid="{00000000-0005-0000-0000-00003B050000}"/>
    <cellStyle name="Comma 7 6 2 2 2 3" xfId="3948" xr:uid="{00000000-0005-0000-0000-00003C050000}"/>
    <cellStyle name="Comma 7 6 2 2 2 3 2" xfId="6678" xr:uid="{F1BE3F1E-2ADB-46BF-92D5-FD92E29E0280}"/>
    <cellStyle name="Comma 7 6 2 2 2 4" xfId="5840" xr:uid="{00000000-0005-0000-0000-00003D050000}"/>
    <cellStyle name="Comma 7 6 2 2 2 4 2" xfId="6720" xr:uid="{C212357D-BD6C-4D54-AA72-16BA74B73DA7}"/>
    <cellStyle name="Comma 7 6 2 2 2 5" xfId="2997" xr:uid="{00000000-0005-0000-0000-00003A050000}"/>
    <cellStyle name="Comma 7 6 2 2 2 6" xfId="2145" xr:uid="{00000000-0005-0000-0000-000091020000}"/>
    <cellStyle name="Comma 7 6 2 2 3" xfId="677" xr:uid="{00000000-0005-0000-0000-0000A4020000}"/>
    <cellStyle name="Comma 7 6 2 2 3 2" xfId="29524" xr:uid="{3F760B2A-CEF8-482B-8ECC-A3A988D32202}"/>
    <cellStyle name="Comma 7 6 2 2 3 3" xfId="27698" xr:uid="{591E6F26-DD86-46AE-8190-27A1C8FA01E3}"/>
    <cellStyle name="Comma 7 6 2 2 4" xfId="3029" xr:uid="{00000000-0005-0000-0000-00003F050000}"/>
    <cellStyle name="Comma 7 6 2 2 5" xfId="3059" xr:uid="{00000000-0005-0000-0000-000040050000}"/>
    <cellStyle name="Comma 7 6 2 2 5 2" xfId="28412" xr:uid="{0DE306F3-F1DF-43A2-8FE8-248C01BE53F6}"/>
    <cellStyle name="Comma 7 6 2 2 5 3" xfId="28484" xr:uid="{942E0DEC-AB12-43BB-BA74-41A313FAD7CD}"/>
    <cellStyle name="Comma 7 6 2 2 5 4" xfId="15473" xr:uid="{151C27C8-6FFB-413A-8EE1-38BD788DBCAA}"/>
    <cellStyle name="Comma 7 6 2 2 6" xfId="4985" xr:uid="{00000000-0005-0000-0000-000041050000}"/>
    <cellStyle name="Comma 7 6 2 2 6 2" xfId="18306" xr:uid="{A0736727-A760-446C-B19B-975236F748A0}"/>
    <cellStyle name="Comma 7 6 2 2 7" xfId="1961" xr:uid="{00000000-0005-0000-0000-000090020000}"/>
    <cellStyle name="Comma 7 6 2 2 7 2" xfId="21139" xr:uid="{148C5AB6-F0CC-45BD-8D9F-7B14F1F7A255}"/>
    <cellStyle name="Comma 7 6 2 2 8" xfId="24855" xr:uid="{5C69144B-43BE-445C-8964-85C1AB823E45}"/>
    <cellStyle name="Comma 7 6 2 2 9" xfId="14859" xr:uid="{C42FA5C4-651A-4786-B92A-65D3BDCC7D65}"/>
    <cellStyle name="Comma 7 6 2 3" xfId="678" xr:uid="{00000000-0005-0000-0000-0000A5020000}"/>
    <cellStyle name="Comma 7 6 2 3 2" xfId="4265" xr:uid="{00000000-0005-0000-0000-000043050000}"/>
    <cellStyle name="Comma 7 6 2 3 2 2" xfId="9278" xr:uid="{24F6FEB7-6FAA-440E-81E0-6F61E09E2193}"/>
    <cellStyle name="Comma 7 6 2 3 2 2 2" xfId="19451" xr:uid="{0233AEE1-097E-4588-902D-502EA3B87AC7}"/>
    <cellStyle name="Comma 7 6 2 3 2 3" xfId="11960" xr:uid="{789FC2D4-6B89-40F2-88DB-9F85A7FD88E0}"/>
    <cellStyle name="Comma 7 6 2 3 2 3 2" xfId="22284" xr:uid="{E04F18FE-EDBC-4CD9-9FD7-59C5ABAA399A}"/>
    <cellStyle name="Comma 7 6 2 3 2 4" xfId="16618" xr:uid="{87D85826-0561-4857-8A16-0BC4B60E3A2A}"/>
    <cellStyle name="Comma 7 6 2 3 2 5" xfId="7021" xr:uid="{70F31C27-21B1-42A3-BCB0-2C58DBC54100}"/>
    <cellStyle name="Comma 7 6 2 3 3" xfId="3625" xr:uid="{00000000-0005-0000-0000-000044050000}"/>
    <cellStyle name="Comma 7 6 2 3 3 2" xfId="6474" xr:uid="{8D84C958-B726-4DCE-8FF2-BF04341F2B16}"/>
    <cellStyle name="Comma 7 6 2 3 4" xfId="5353" xr:uid="{00000000-0005-0000-0000-000045050000}"/>
    <cellStyle name="Comma 7 6 2 3 4 2" xfId="6437" xr:uid="{42BDB1A5-E2C5-4759-93CD-C0A241BE923B}"/>
    <cellStyle name="Comma 7 6 2 3 5" xfId="3041" xr:uid="{00000000-0005-0000-0000-000042050000}"/>
    <cellStyle name="Comma 7 6 2 3 5 2" xfId="25552" xr:uid="{73462256-A415-42DF-8AF4-E2D26C2FE1E7}"/>
    <cellStyle name="Comma 7 6 2 3 6" xfId="2085" xr:uid="{00000000-0005-0000-0000-000093020000}"/>
    <cellStyle name="Comma 7 6 2 4" xfId="679" xr:uid="{00000000-0005-0000-0000-0000A6020000}"/>
    <cellStyle name="Comma 7 6 2 4 2" xfId="7572" xr:uid="{3DB6255C-F6D8-47DE-A7E7-0ECC01DEE03A}"/>
    <cellStyle name="Comma 7 6 2 4 2 2" xfId="10759" xr:uid="{B6242B1E-EF5E-4390-904F-2066F70166FF}"/>
    <cellStyle name="Comma 7 6 2 4 2 2 2" xfId="21055" xr:uid="{0B66AA07-8187-4393-940B-FEADA64EC5D7}"/>
    <cellStyle name="Comma 7 6 2 4 2 3" xfId="13564" xr:uid="{DA9B4686-B5D2-4072-8903-498B5881161D}"/>
    <cellStyle name="Comma 7 6 2 4 2 3 2" xfId="23888" xr:uid="{985A7A5E-1623-46D8-9EAC-DE727A29A2BF}"/>
    <cellStyle name="Comma 7 6 2 4 2 4" xfId="26873" xr:uid="{C90138CF-18DD-443A-B9CA-36E414716DB7}"/>
    <cellStyle name="Comma 7 6 2 4 2 5" xfId="27946" xr:uid="{72E55DDD-8535-4F8A-A348-6F322F7F029C}"/>
    <cellStyle name="Comma 7 6 2 4 2 6" xfId="18222" xr:uid="{3AFDE80E-6CC5-4782-82E9-CC62A98425F0}"/>
    <cellStyle name="Comma 7 6 2 4 3" xfId="24716" xr:uid="{3F1B8DF8-57C4-4305-A676-F596AB4EFEA3}"/>
    <cellStyle name="Comma 7 6 2 5" xfId="2861" xr:uid="{00000000-0005-0000-0000-000047050000}"/>
    <cellStyle name="Comma 7 6 2 5 2" xfId="26741" xr:uid="{21A7CD04-51BF-4245-B394-7935B8C5153B}"/>
    <cellStyle name="Comma 7 6 2 5 3" xfId="25262" xr:uid="{FC55333B-CB2B-426D-8095-94AB5429ACEC}"/>
    <cellStyle name="Comma 7 6 2 6" xfId="3439" xr:uid="{00000000-0005-0000-0000-000048050000}"/>
    <cellStyle name="Comma 7 6 2 6 2" xfId="10366" xr:uid="{F14F87D5-3DA0-4F06-96B3-34FCF619E22F}"/>
    <cellStyle name="Comma 7 6 2 6 2 2" xfId="20548" xr:uid="{F3DA709B-E77F-425E-9809-DA77CAAC9923}"/>
    <cellStyle name="Comma 7 6 2 6 3" xfId="13057" xr:uid="{F286F4EF-D0D1-473E-97EC-A84DA081632A}"/>
    <cellStyle name="Comma 7 6 2 6 3 2" xfId="23381" xr:uid="{1E5CAFBC-0697-4632-936A-623C31042DB7}"/>
    <cellStyle name="Comma 7 6 2 6 4" xfId="28112" xr:uid="{B3BFA60A-E3B4-4A7D-9CA0-B249CC4B77EB}"/>
    <cellStyle name="Comma 7 6 2 6 5" xfId="27460" xr:uid="{DA513606-1D95-4906-B523-A650874099F1}"/>
    <cellStyle name="Comma 7 6 2 6 6" xfId="17715" xr:uid="{3090592B-8427-4D71-89FE-7B5D8877032A}"/>
    <cellStyle name="Comma 7 6 2 7" xfId="4721" xr:uid="{00000000-0005-0000-0000-000049050000}"/>
    <cellStyle name="Comma 7 6 2 7 2" xfId="28179" xr:uid="{A6216B61-7AF2-4B29-B927-B3400065A049}"/>
    <cellStyle name="Comma 7 6 2 7 3" xfId="26905" xr:uid="{00292B6D-E7D4-46CF-919F-BCDB726E5F43}"/>
    <cellStyle name="Comma 7 6 2 7 4" xfId="15472" xr:uid="{BA0AEB21-77B5-4950-9173-1E869E38A774}"/>
    <cellStyle name="Comma 7 6 2 8" xfId="1960" xr:uid="{00000000-0005-0000-0000-00008F020000}"/>
    <cellStyle name="Comma 7 6 2 8 2" xfId="18305" xr:uid="{89C0EB76-B667-4C8B-8D82-981209D0D8B3}"/>
    <cellStyle name="Comma 7 6 2 9" xfId="10832" xr:uid="{79656803-3E56-47B2-B43F-EB36F08FBE28}"/>
    <cellStyle name="Comma 7 6 2 9 2" xfId="21138" xr:uid="{02D4E826-411B-4BAA-BA87-4E7130E999FB}"/>
    <cellStyle name="Comma 7 6 3" xfId="680" xr:uid="{00000000-0005-0000-0000-0000A7020000}"/>
    <cellStyle name="Comma 7 6 3 10" xfId="14860" xr:uid="{54587A40-17D4-492B-BE2A-6E109644FBE4}"/>
    <cellStyle name="Comma 7 6 3 2" xfId="681" xr:uid="{00000000-0005-0000-0000-0000A8020000}"/>
    <cellStyle name="Comma 7 6 3 2 2" xfId="4266" xr:uid="{00000000-0005-0000-0000-00004C050000}"/>
    <cellStyle name="Comma 7 6 3 2 3" xfId="3949" xr:uid="{00000000-0005-0000-0000-00004D050000}"/>
    <cellStyle name="Comma 7 6 3 2 3 2" xfId="6663" xr:uid="{2A12C137-8E83-4824-AFF8-C8910E72AAED}"/>
    <cellStyle name="Comma 7 6 3 2 4" xfId="5841" xr:uid="{00000000-0005-0000-0000-00004E050000}"/>
    <cellStyle name="Comma 7 6 3 2 4 2" xfId="6627" xr:uid="{30BC2C9C-2FF5-4F88-A4D0-A5339FF4FF3E}"/>
    <cellStyle name="Comma 7 6 3 2 5" xfId="2833" xr:uid="{00000000-0005-0000-0000-00004B050000}"/>
    <cellStyle name="Comma 7 6 3 2 6" xfId="2112" xr:uid="{00000000-0005-0000-0000-000096020000}"/>
    <cellStyle name="Comma 7 6 3 3" xfId="682" xr:uid="{00000000-0005-0000-0000-0000A9020000}"/>
    <cellStyle name="Comma 7 6 3 4" xfId="3090" xr:uid="{00000000-0005-0000-0000-000050050000}"/>
    <cellStyle name="Comma 7 6 3 4 2" xfId="27162" xr:uid="{E12F813B-4A3B-4CDA-AEAC-0C3EF8B8864D}"/>
    <cellStyle name="Comma 7 6 3 4 3" xfId="28823" xr:uid="{7973AE8B-A603-4201-99A3-AFB2613D16C3}"/>
    <cellStyle name="Comma 7 6 3 5" xfId="3412" xr:uid="{00000000-0005-0000-0000-000051050000}"/>
    <cellStyle name="Comma 7 6 3 5 2" xfId="10590" xr:uid="{8B27E174-4E3C-4A3B-B90A-04D19B32D2CE}"/>
    <cellStyle name="Comma 7 6 3 5 2 2" xfId="20833" xr:uid="{712121C9-807A-46E2-87BE-3EF3269D9C45}"/>
    <cellStyle name="Comma 7 6 3 5 3" xfId="13342" xr:uid="{FC13AD3D-B0E4-43B2-9EC5-67CF34FEA3C5}"/>
    <cellStyle name="Comma 7 6 3 5 3 2" xfId="23666" xr:uid="{15C921EA-A4C8-4D08-97C8-FA16627C3CEB}"/>
    <cellStyle name="Comma 7 6 3 5 4" xfId="29304" xr:uid="{90346856-0F7D-4240-9426-BAE5B86C7C04}"/>
    <cellStyle name="Comma 7 6 3 5 5" xfId="27347" xr:uid="{0D77DCC0-4EF8-4E2A-8F15-AEE4FCAE4BB3}"/>
    <cellStyle name="Comma 7 6 3 5 6" xfId="18000" xr:uid="{477D0477-04F2-49A6-8B61-F2B7B523C221}"/>
    <cellStyle name="Comma 7 6 3 6" xfId="4814" xr:uid="{00000000-0005-0000-0000-000052050000}"/>
    <cellStyle name="Comma 7 6 3 6 2" xfId="28253" xr:uid="{09EDAC68-32F9-41E5-9E5B-ABD18CFDC80B}"/>
    <cellStyle name="Comma 7 6 3 6 3" xfId="28837" xr:uid="{9316BA42-87E6-4EE6-942C-E9D59AFB7A21}"/>
    <cellStyle name="Comma 7 6 3 6 4" xfId="15474" xr:uid="{1F433842-E4EE-43F9-B931-6653BE742C5C}"/>
    <cellStyle name="Comma 7 6 3 7" xfId="1962" xr:uid="{00000000-0005-0000-0000-000095020000}"/>
    <cellStyle name="Comma 7 6 3 7 2" xfId="18307" xr:uid="{69C5B601-CF6F-4EC9-8AEE-6285E9BD937E}"/>
    <cellStyle name="Comma 7 6 3 8" xfId="10833" xr:uid="{A6F9C5DA-DCEB-465F-96C3-D3996ACA006D}"/>
    <cellStyle name="Comma 7 6 3 8 2" xfId="21140" xr:uid="{BA558F36-1007-469C-BA28-BA974C7B17E6}"/>
    <cellStyle name="Comma 7 6 3 9" xfId="24489" xr:uid="{2C5EDB69-98FE-4606-A013-63512E610860}"/>
    <cellStyle name="Comma 7 6 4" xfId="683" xr:uid="{00000000-0005-0000-0000-0000AA020000}"/>
    <cellStyle name="Comma 7 6 4 2" xfId="684" xr:uid="{00000000-0005-0000-0000-0000AB020000}"/>
    <cellStyle name="Comma 7 6 4 2 2" xfId="4267" xr:uid="{00000000-0005-0000-0000-000055050000}"/>
    <cellStyle name="Comma 7 6 4 2 3" xfId="3789" xr:uid="{00000000-0005-0000-0000-000056050000}"/>
    <cellStyle name="Comma 7 6 4 2 3 2" xfId="6500" xr:uid="{E97C18C7-1A0D-4076-A76D-B959881255A1}"/>
    <cellStyle name="Comma 7 6 4 2 4" xfId="5631" xr:uid="{00000000-0005-0000-0000-000057050000}"/>
    <cellStyle name="Comma 7 6 4 2 4 2" xfId="6640" xr:uid="{C52CE218-5A7F-4F1A-AFBB-F5D9BD0B84BC}"/>
    <cellStyle name="Comma 7 6 4 2 5" xfId="2819" xr:uid="{00000000-0005-0000-0000-000054050000}"/>
    <cellStyle name="Comma 7 6 4 2 6" xfId="2064" xr:uid="{00000000-0005-0000-0000-000099020000}"/>
    <cellStyle name="Comma 7 6 4 3" xfId="685" xr:uid="{00000000-0005-0000-0000-0000AC020000}"/>
    <cellStyle name="Comma 7 6 4 4" xfId="2996" xr:uid="{00000000-0005-0000-0000-000059050000}"/>
    <cellStyle name="Comma 7 6 4 5" xfId="3466" xr:uid="{00000000-0005-0000-0000-00005A050000}"/>
    <cellStyle name="Comma 7 6 4 5 2" xfId="15475" xr:uid="{57B87223-B61B-479C-BF75-E1CD53103BF5}"/>
    <cellStyle name="Comma 7 6 4 6" xfId="4566" xr:uid="{00000000-0005-0000-0000-00005B050000}"/>
    <cellStyle name="Comma 7 6 4 6 2" xfId="18308" xr:uid="{1D565918-FF09-47AA-BF14-8CAFBD0B1253}"/>
    <cellStyle name="Comma 7 6 4 7" xfId="10834" xr:uid="{B5BF3C9A-1248-46D1-9E85-974DE8F04C04}"/>
    <cellStyle name="Comma 7 6 4 7 2" xfId="21141" xr:uid="{8816515F-4522-4FAE-B14D-AB57F3FA78E0}"/>
    <cellStyle name="Comma 7 6 4 8" xfId="24616" xr:uid="{3614E34F-BE1E-494B-A968-54C4A34C3F25}"/>
    <cellStyle name="Comma 7 6 4 9" xfId="14675" xr:uid="{1F90B511-A62B-42AA-AA3C-CF5E81A6EE38}"/>
    <cellStyle name="Comma 7 6 5" xfId="686" xr:uid="{00000000-0005-0000-0000-0000AD020000}"/>
    <cellStyle name="Comma 7 6 5 2" xfId="4268" xr:uid="{00000000-0005-0000-0000-00005D050000}"/>
    <cellStyle name="Comma 7 6 5 2 2" xfId="9168" xr:uid="{CB467606-14F4-4C3D-8304-555F69A5D9A5}"/>
    <cellStyle name="Comma 7 6 5 2 2 2" xfId="19341" xr:uid="{2EF6EAD5-5527-4294-BF11-4CCFEBA241F3}"/>
    <cellStyle name="Comma 7 6 5 2 3" xfId="11850" xr:uid="{D803287D-2E82-4E97-A576-72440D349369}"/>
    <cellStyle name="Comma 7 6 5 2 3 2" xfId="22174" xr:uid="{388BFCFE-D0B7-4AA9-BE06-5396886A3BAA}"/>
    <cellStyle name="Comma 7 6 5 2 4" xfId="16508" xr:uid="{37928FD4-0004-4480-AA46-A7BADF2FE3F8}"/>
    <cellStyle name="Comma 7 6 5 2 5" xfId="6995" xr:uid="{399DE2AB-9CE2-40D5-90EA-7656C100AD9D}"/>
    <cellStyle name="Comma 7 6 5 3" xfId="3295" xr:uid="{00000000-0005-0000-0000-00005E050000}"/>
    <cellStyle name="Comma 7 6 5 3 2" xfId="6680" xr:uid="{99DA9D2F-4D45-438D-8106-FF9CCD2BA1E9}"/>
    <cellStyle name="Comma 7 6 5 4" xfId="5219" xr:uid="{00000000-0005-0000-0000-00005F050000}"/>
    <cellStyle name="Comma 7 6 5 4 2" xfId="6594" xr:uid="{F2669F99-A18E-42D5-BBC0-AC492BB00A01}"/>
    <cellStyle name="Comma 7 6 5 5" xfId="3092" xr:uid="{00000000-0005-0000-0000-00005C050000}"/>
    <cellStyle name="Comma 7 6 5 5 2" xfId="24539" xr:uid="{23D4568E-8A9D-40EB-A589-5B8755C8BC08}"/>
    <cellStyle name="Comma 7 6 5 6" xfId="2016" xr:uid="{00000000-0005-0000-0000-00009A020000}"/>
    <cellStyle name="Comma 7 6 6" xfId="687" xr:uid="{00000000-0005-0000-0000-0000AE020000}"/>
    <cellStyle name="Comma 7 6 6 2" xfId="6956" xr:uid="{16776975-1C12-48E6-93F0-170FD9B90E1F}"/>
    <cellStyle name="Comma 7 6 6 2 2" xfId="8907" xr:uid="{EE40EC66-BC5F-4D5B-BB6D-A2A97060DF5D}"/>
    <cellStyle name="Comma 7 6 6 2 2 2" xfId="19057" xr:uid="{A8FD526A-B258-4825-AB87-FA8538C88087}"/>
    <cellStyle name="Comma 7 6 6 2 3" xfId="11566" xr:uid="{E0D01EFF-AE79-41E3-9EC0-5785960AE9F5}"/>
    <cellStyle name="Comma 7 6 6 2 3 2" xfId="21890" xr:uid="{75D71653-E48F-467E-96E0-0971D5FC331D}"/>
    <cellStyle name="Comma 7 6 6 2 4" xfId="29684" xr:uid="{EB39ADB0-8B8B-4A5F-8841-AD53E0D27D27}"/>
    <cellStyle name="Comma 7 6 6 2 5" xfId="28125" xr:uid="{3CC7B8DF-F444-40C7-B21C-4023F3AC30E4}"/>
    <cellStyle name="Comma 7 6 6 2 6" xfId="16224" xr:uid="{C1478993-DE6B-4747-B237-D9DDCE112F80}"/>
    <cellStyle name="Comma 7 6 6 3" xfId="7172" xr:uid="{97282916-E949-4DFF-B2BC-5A88CF7B5571}"/>
    <cellStyle name="Comma 7 6 6 4" xfId="26523" xr:uid="{AFF1002B-D6A5-4195-84ED-5D2D5BE440D2}"/>
    <cellStyle name="Comma 7 6 7" xfId="3075" xr:uid="{00000000-0005-0000-0000-000061050000}"/>
    <cellStyle name="Comma 7 6 7 2" xfId="28942" xr:uid="{F7EA25C4-8384-4F9E-84DB-C30C3D0569BD}"/>
    <cellStyle name="Comma 7 6 7 3" xfId="27881" xr:uid="{6F8AD59F-D4B6-4DE7-89CE-29345EAA0006}"/>
    <cellStyle name="Comma 7 6 8" xfId="3521" xr:uid="{00000000-0005-0000-0000-000062050000}"/>
    <cellStyle name="Comma 7 6 8 2" xfId="10169" xr:uid="{A5D4C35B-F6C6-46B8-BCE1-0627FBCE2AB5}"/>
    <cellStyle name="Comma 7 6 8 2 2" xfId="20349" xr:uid="{AA61EC0E-6A0F-4E3E-97A8-74BCCD9485D5}"/>
    <cellStyle name="Comma 7 6 8 3" xfId="12858" xr:uid="{7255F36F-0E04-4298-B3B7-6A78347BB9B8}"/>
    <cellStyle name="Comma 7 6 8 3 2" xfId="23182" xr:uid="{D34EB0DA-8619-438D-9559-B16C39C04D1D}"/>
    <cellStyle name="Comma 7 6 8 4" xfId="27609" xr:uid="{D5615735-96C3-49EE-AAF3-5CC5E73FAE5A}"/>
    <cellStyle name="Comma 7 6 8 5" xfId="28345" xr:uid="{BB350345-1FD9-4BD2-B291-C2EB804E8E48}"/>
    <cellStyle name="Comma 7 6 8 6" xfId="17516" xr:uid="{04AFDD64-48FD-45F7-A731-805E8CAD72E3}"/>
    <cellStyle name="Comma 7 6 9" xfId="4400" xr:uid="{00000000-0005-0000-0000-000063050000}"/>
    <cellStyle name="Comma 7 6 9 2" xfId="28819" xr:uid="{3AE1EF69-9262-4A98-932C-17A4E1B84C01}"/>
    <cellStyle name="Comma 7 6 9 3" xfId="27554" xr:uid="{D181C121-8CA1-4DEA-BF0B-FA22A6E56A60}"/>
    <cellStyle name="Comma 7 6 9 4" xfId="15471" xr:uid="{393C1559-F835-4F17-8C56-E9C5DC43EAE4}"/>
    <cellStyle name="Comma 7 7" xfId="688" xr:uid="{00000000-0005-0000-0000-0000AF020000}"/>
    <cellStyle name="Comma 7 7 10" xfId="10835" xr:uid="{92FF525D-4D04-4A12-8CD8-72A5275F4B1E}"/>
    <cellStyle name="Comma 7 7 10 2" xfId="21142" xr:uid="{F9424ABE-57D6-4E3F-B5C6-A17F2379EA7A}"/>
    <cellStyle name="Comma 7 7 11" xfId="26443" xr:uid="{DC5BFD18-04D6-47DB-9B8E-D3E43DF915DC}"/>
    <cellStyle name="Comma 7 7 12" xfId="13839" xr:uid="{0AF4F40B-3565-467E-8524-4A72DD2620C1}"/>
    <cellStyle name="Comma 7 7 2" xfId="689" xr:uid="{00000000-0005-0000-0000-0000B0020000}"/>
    <cellStyle name="Comma 7 7 2 2" xfId="690" xr:uid="{00000000-0005-0000-0000-0000B1020000}"/>
    <cellStyle name="Comma 7 7 2 2 2" xfId="4269" xr:uid="{00000000-0005-0000-0000-000067050000}"/>
    <cellStyle name="Comma 7 7 2 2 2 2" xfId="9462" xr:uid="{BA7D56DE-972F-49BF-8A05-0421B7903C7D}"/>
    <cellStyle name="Comma 7 7 2 2 2 2 2" xfId="19638" xr:uid="{6EF44453-1498-4D29-8E2F-F69173597397}"/>
    <cellStyle name="Comma 7 7 2 2 2 3" xfId="12147" xr:uid="{F6FF8D8B-5F14-4512-91FF-AAC5E7036544}"/>
    <cellStyle name="Comma 7 7 2 2 2 3 2" xfId="22471" xr:uid="{3F837D6E-37B9-4BAF-9076-E5E9ED663121}"/>
    <cellStyle name="Comma 7 7 2 2 2 4" xfId="28261" xr:uid="{4E217752-2D99-4122-B7BB-ACF4F1817CB6}"/>
    <cellStyle name="Comma 7 7 2 2 2 5" xfId="28914" xr:uid="{DA5B7DFB-A528-4EBB-97F5-067E6D99759D}"/>
    <cellStyle name="Comma 7 7 2 2 2 6" xfId="16805" xr:uid="{6646DEB1-01DF-47B1-90DE-55F5A235BE10}"/>
    <cellStyle name="Comma 7 7 2 2 2 7" xfId="7054" xr:uid="{0A1CEC86-4EE0-455E-9F04-F6630324BDDB}"/>
    <cellStyle name="Comma 7 7 2 2 3" xfId="3790" xr:uid="{00000000-0005-0000-0000-000068050000}"/>
    <cellStyle name="Comma 7 7 2 2 3 2" xfId="6734" xr:uid="{CA73FB3C-04DC-4129-AB79-9A5EB5428221}"/>
    <cellStyle name="Comma 7 7 2 2 4" xfId="5632" xr:uid="{00000000-0005-0000-0000-000069050000}"/>
    <cellStyle name="Comma 7 7 2 2 4 2" xfId="6599" xr:uid="{3545B0C2-5FE3-4929-9C5F-407579C56EF5}"/>
    <cellStyle name="Comma 7 7 2 2 5" xfId="2820" xr:uid="{00000000-0005-0000-0000-000066050000}"/>
    <cellStyle name="Comma 7 7 2 2 5 2" xfId="24935" xr:uid="{BB1EFF24-9C4E-413F-8A94-43084AB12A71}"/>
    <cellStyle name="Comma 7 7 2 2 6" xfId="2113" xr:uid="{00000000-0005-0000-0000-00009E020000}"/>
    <cellStyle name="Comma 7 7 2 3" xfId="691" xr:uid="{00000000-0005-0000-0000-0000B2020000}"/>
    <cellStyle name="Comma 7 7 2 3 2" xfId="26138" xr:uid="{A9F39575-E942-484F-B113-84AB873F0001}"/>
    <cellStyle name="Comma 7 7 2 3 3" xfId="25092" xr:uid="{A6B62119-0D42-42C3-94FD-2AB13B0991F9}"/>
    <cellStyle name="Comma 7 7 2 4" xfId="2998" xr:uid="{00000000-0005-0000-0000-00006B050000}"/>
    <cellStyle name="Comma 7 7 2 4 2" xfId="26998" xr:uid="{4EFEE6B9-F4F4-45F7-B8D7-E3E5EB7AA42D}"/>
    <cellStyle name="Comma 7 7 2 4 3" xfId="27539" xr:uid="{8B6DFA95-AF2B-4C87-946D-6EAE0A543595}"/>
    <cellStyle name="Comma 7 7 2 5" xfId="3411" xr:uid="{00000000-0005-0000-0000-00006C050000}"/>
    <cellStyle name="Comma 7 7 2 5 2" xfId="28386" xr:uid="{7E4C698A-1893-4545-A7B0-774BD898453E}"/>
    <cellStyle name="Comma 7 7 2 5 3" xfId="27365" xr:uid="{4093653D-9A30-40AD-8B09-5C1E334998D7}"/>
    <cellStyle name="Comma 7 7 2 5 4" xfId="15477" xr:uid="{B69657DC-5743-4CD2-9190-83042B2AF86C}"/>
    <cellStyle name="Comma 7 7 2 6" xfId="4815" xr:uid="{00000000-0005-0000-0000-00006D050000}"/>
    <cellStyle name="Comma 7 7 2 6 2" xfId="29167" xr:uid="{0405B1F9-02A4-444F-966C-8100B3A10A61}"/>
    <cellStyle name="Comma 7 7 2 6 3" xfId="26880" xr:uid="{05D0D728-AA54-4575-84A2-62EF2F3347CB}"/>
    <cellStyle name="Comma 7 7 2 6 4" xfId="18310" xr:uid="{DC68938A-02A6-45A1-A025-62952705DA71}"/>
    <cellStyle name="Comma 7 7 2 7" xfId="1963" xr:uid="{00000000-0005-0000-0000-00009D020000}"/>
    <cellStyle name="Comma 7 7 2 7 2" xfId="21143" xr:uid="{7CAB5059-5BEA-4933-A3ED-9AC702CB920F}"/>
    <cellStyle name="Comma 7 7 2 8" xfId="24778" xr:uid="{85B60F0E-1C53-4B90-AC4C-079C6BE12CB9}"/>
    <cellStyle name="Comma 7 7 2 9" xfId="13997" xr:uid="{55887A90-CE22-4035-A952-E528AFCC14A7}"/>
    <cellStyle name="Comma 7 7 3" xfId="692" xr:uid="{00000000-0005-0000-0000-0000B3020000}"/>
    <cellStyle name="Comma 7 7 3 2" xfId="693" xr:uid="{00000000-0005-0000-0000-0000B4020000}"/>
    <cellStyle name="Comma 7 7 3 2 2" xfId="3105" xr:uid="{00000000-0005-0000-0000-00006F050000}"/>
    <cellStyle name="Comma 7 7 3 2 3" xfId="2065" xr:uid="{00000000-0005-0000-0000-0000A1020000}"/>
    <cellStyle name="Comma 7 7 3 2 3 2" xfId="6475" xr:uid="{ACD6ADC6-4A28-4F45-B9AA-6CC7D6A5B35C}"/>
    <cellStyle name="Comma 7 7 3 2 4" xfId="6760" xr:uid="{580C8E9D-ABA1-4FA4-B0DC-89B92D960837}"/>
    <cellStyle name="Comma 7 7 3 3" xfId="694" xr:uid="{00000000-0005-0000-0000-0000B5020000}"/>
    <cellStyle name="Comma 7 7 3 4" xfId="2950" xr:uid="{00000000-0005-0000-0000-000071050000}"/>
    <cellStyle name="Comma 7 7 3 5" xfId="3465" xr:uid="{00000000-0005-0000-0000-000072050000}"/>
    <cellStyle name="Comma 7 7 3 5 2" xfId="28756" xr:uid="{CBA6B4BB-7845-439F-91F6-6034FB99E422}"/>
    <cellStyle name="Comma 7 7 3 5 3" xfId="29071" xr:uid="{19EF3819-38E3-4958-9317-9E90CEF9FA18}"/>
    <cellStyle name="Comma 7 7 3 5 4" xfId="15478" xr:uid="{BB55B223-E414-4D1C-8407-2E270D8128A6}"/>
    <cellStyle name="Comma 7 7 3 6" xfId="4567" xr:uid="{00000000-0005-0000-0000-000073050000}"/>
    <cellStyle name="Comma 7 7 3 6 2" xfId="18311" xr:uid="{777141D7-ADFF-4407-9414-683439E4CB84}"/>
    <cellStyle name="Comma 7 7 3 7" xfId="10836" xr:uid="{AA219AB8-8E43-4AB9-94A5-13E582B381CA}"/>
    <cellStyle name="Comma 7 7 3 7 2" xfId="21144" xr:uid="{EDB1D50E-BA10-40B6-8A01-B80A745BFD1B}"/>
    <cellStyle name="Comma 7 7 3 8" xfId="24523" xr:uid="{1E9A357E-3D14-49BB-96BC-1D1B53A6031E}"/>
    <cellStyle name="Comma 7 7 3 9" xfId="14403" xr:uid="{AD2C7DD2-68AF-4E24-AEBA-E4D68C83069C}"/>
    <cellStyle name="Comma 7 7 4" xfId="695" xr:uid="{00000000-0005-0000-0000-0000B6020000}"/>
    <cellStyle name="Comma 7 7 4 2" xfId="4270" xr:uid="{00000000-0005-0000-0000-000075050000}"/>
    <cellStyle name="Comma 7 7 4 2 2" xfId="8908" xr:uid="{21730346-9F7F-48FF-99A8-25473CDDAB4F}"/>
    <cellStyle name="Comma 7 7 4 2 2 2" xfId="19058" xr:uid="{C358BFA9-2FE6-4BE7-A9AA-913990BD5134}"/>
    <cellStyle name="Comma 7 7 4 2 3" xfId="11567" xr:uid="{9F523E55-1089-493B-B9E2-E9C6DDF0EFC5}"/>
    <cellStyle name="Comma 7 7 4 2 3 2" xfId="21891" xr:uid="{77CD86D9-2BB5-43B2-BEE8-AAB0AAB50CBE}"/>
    <cellStyle name="Comma 7 7 4 2 4" xfId="27762" xr:uid="{CF0C9D42-7637-42F1-A218-5A40C2651806}"/>
    <cellStyle name="Comma 7 7 4 2 5" xfId="28776" xr:uid="{97FB3341-B728-4A45-88F5-523259B6262C}"/>
    <cellStyle name="Comma 7 7 4 2 6" xfId="16225" xr:uid="{26B7C27A-0DF0-46D4-9778-F846CDE2018F}"/>
    <cellStyle name="Comma 7 7 4 2 7" xfId="6957" xr:uid="{90A9598E-1A98-4833-908F-4BF5DC5E5EF6}"/>
    <cellStyle name="Comma 7 7 4 3" xfId="3626" xr:uid="{00000000-0005-0000-0000-000076050000}"/>
    <cellStyle name="Comma 7 7 4 3 2" xfId="6706" xr:uid="{D3DB3F76-CDF8-450E-B424-E7BFE5B8B9F4}"/>
    <cellStyle name="Comma 7 7 4 4" xfId="5354" xr:uid="{00000000-0005-0000-0000-000077050000}"/>
    <cellStyle name="Comma 7 7 4 4 2" xfId="6596" xr:uid="{F13E1D71-FD8A-4BD3-85B8-C8B9941935CA}"/>
    <cellStyle name="Comma 7 7 4 5" xfId="2920" xr:uid="{00000000-0005-0000-0000-000074050000}"/>
    <cellStyle name="Comma 7 7 4 6" xfId="2017" xr:uid="{00000000-0005-0000-0000-0000A2020000}"/>
    <cellStyle name="Comma 7 7 5" xfId="696" xr:uid="{00000000-0005-0000-0000-0000B7020000}"/>
    <cellStyle name="Comma 7 7 5 2" xfId="26725" xr:uid="{9045F4E1-C001-47D1-A3C1-32EA55EAA2B0}"/>
    <cellStyle name="Comma 7 7 5 3" xfId="25870" xr:uid="{F1C5112D-46D0-4DDF-8E2F-57EBDF4FC75C}"/>
    <cellStyle name="Comma 7 7 6" xfId="3030" xr:uid="{00000000-0005-0000-0000-000079050000}"/>
    <cellStyle name="Comma 7 7 6 2" xfId="28377" xr:uid="{EB525FE8-0039-499B-9B13-482569536ED4}"/>
    <cellStyle name="Comma 7 7 6 3" xfId="27185" xr:uid="{A1E43871-1AC7-4869-AF06-40E2FB395F5A}"/>
    <cellStyle name="Comma 7 7 7" xfId="3520" xr:uid="{00000000-0005-0000-0000-00007A050000}"/>
    <cellStyle name="Comma 7 7 7 2" xfId="10170" xr:uid="{FC4BFB28-CF95-49FA-A053-2C1F72A1C8DC}"/>
    <cellStyle name="Comma 7 7 7 2 2" xfId="29930" xr:uid="{B96D680C-5371-4475-A41C-78824F19A55A}"/>
    <cellStyle name="Comma 7 7 7 2 3" xfId="27611" xr:uid="{F7D5F94F-0F0A-41F5-95C5-50E6B63887DE}"/>
    <cellStyle name="Comma 7 7 7 2 4" xfId="20350" xr:uid="{8E4D54D5-9CAF-4810-AE17-E08ACF7BFDA0}"/>
    <cellStyle name="Comma 7 7 7 3" xfId="12859" xr:uid="{E6610523-4DAB-45F2-B775-F7A71B9329C9}"/>
    <cellStyle name="Comma 7 7 7 3 2" xfId="23183" xr:uid="{3E5F4CE0-2F78-403C-A07C-A667CDDEA2A3}"/>
    <cellStyle name="Comma 7 7 7 4" xfId="29414" xr:uid="{70F6D895-828B-42A3-9163-73B6ABA83864}"/>
    <cellStyle name="Comma 7 7 7 5" xfId="17517" xr:uid="{02E99560-3A85-40BF-82EC-131CA23C3D8C}"/>
    <cellStyle name="Comma 7 7 8" xfId="4401" xr:uid="{00000000-0005-0000-0000-00007B050000}"/>
    <cellStyle name="Comma 7 7 8 2" xfId="27575" xr:uid="{D4EA11F7-6CF5-4C1C-8F7A-E3BDD64370BD}"/>
    <cellStyle name="Comma 7 7 8 3" xfId="27241" xr:uid="{54FCAFD8-DED2-4E84-8D0B-DAD601C739D3}"/>
    <cellStyle name="Comma 7 7 8 4" xfId="15476" xr:uid="{4A848F02-6DBD-4AB7-B903-B27CFBB68C31}"/>
    <cellStyle name="Comma 7 7 9" xfId="1897" xr:uid="{00000000-0005-0000-0000-00009C020000}"/>
    <cellStyle name="Comma 7 7 9 2" xfId="29327" xr:uid="{5EB46021-2E1D-4FF9-BC7F-F6F4835B555A}"/>
    <cellStyle name="Comma 7 7 9 3" xfId="27630" xr:uid="{E29E53FD-251B-4CE1-AC3E-269DD6FB0E33}"/>
    <cellStyle name="Comma 7 7 9 4" xfId="18309" xr:uid="{4F939265-59F4-4EB4-9AD6-AE23420A34B4}"/>
    <cellStyle name="Comma 7 8" xfId="697" xr:uid="{00000000-0005-0000-0000-0000B8020000}"/>
    <cellStyle name="Comma 7 8 10" xfId="10837" xr:uid="{AD8FA5FF-3159-40BD-A113-FEAE2AB54EBF}"/>
    <cellStyle name="Comma 7 8 10 2" xfId="21145" xr:uid="{AC0AFCC7-FC0B-4598-ABE2-F82B3F57CA9D}"/>
    <cellStyle name="Comma 7 8 11" xfId="26631" xr:uid="{14796683-BBDB-4F80-B706-F12AAD19B8FC}"/>
    <cellStyle name="Comma 7 8 12" xfId="13840" xr:uid="{273D33A7-4DC1-4601-8D76-E4C180A70631}"/>
    <cellStyle name="Comma 7 8 2" xfId="698" xr:uid="{00000000-0005-0000-0000-0000B9020000}"/>
    <cellStyle name="Comma 7 8 2 2" xfId="699" xr:uid="{00000000-0005-0000-0000-0000BA020000}"/>
    <cellStyle name="Comma 7 8 2 2 2" xfId="4271" xr:uid="{00000000-0005-0000-0000-00007F050000}"/>
    <cellStyle name="Comma 7 8 2 2 2 2" xfId="9463" xr:uid="{F3B55360-A962-4C48-8EB0-1FC027E6934E}"/>
    <cellStyle name="Comma 7 8 2 2 2 2 2" xfId="19639" xr:uid="{F8508DAE-6F74-49F3-9BF6-F73BD54C18E0}"/>
    <cellStyle name="Comma 7 8 2 2 2 3" xfId="12148" xr:uid="{DABB1091-72AC-4A17-BFA9-3C5881476C0A}"/>
    <cellStyle name="Comma 7 8 2 2 2 3 2" xfId="22472" xr:uid="{8C5E3FFF-1291-4A1E-9AD0-EBE49562DFC5}"/>
    <cellStyle name="Comma 7 8 2 2 2 4" xfId="27096" xr:uid="{D0FA239A-58D3-4624-83B1-3213E264EC87}"/>
    <cellStyle name="Comma 7 8 2 2 2 5" xfId="28818" xr:uid="{BEEAF874-B3AB-428C-9B13-7686D5CA3745}"/>
    <cellStyle name="Comma 7 8 2 2 2 6" xfId="16806" xr:uid="{96A86A41-F25E-4059-BA3F-9FC510A3EF56}"/>
    <cellStyle name="Comma 7 8 2 2 2 7" xfId="7055" xr:uid="{966A4694-96A9-4383-BDC0-C5DE151B3804}"/>
    <cellStyle name="Comma 7 8 2 2 3" xfId="3791" xr:uid="{00000000-0005-0000-0000-000080050000}"/>
    <cellStyle name="Comma 7 8 2 2 3 2" xfId="6753" xr:uid="{C7ADA783-6316-407C-A62C-5CEF2A83684D}"/>
    <cellStyle name="Comma 7 8 2 2 4" xfId="5633" xr:uid="{00000000-0005-0000-0000-000081050000}"/>
    <cellStyle name="Comma 7 8 2 2 4 2" xfId="6544" xr:uid="{4AD975A3-21E3-4810-8F41-42B725754671}"/>
    <cellStyle name="Comma 7 8 2 2 5" xfId="2999" xr:uid="{00000000-0005-0000-0000-00007E050000}"/>
    <cellStyle name="Comma 7 8 2 2 5 2" xfId="25841" xr:uid="{332391FB-B031-4734-823F-7D46BDBBD186}"/>
    <cellStyle name="Comma 7 8 2 2 6" xfId="2114" xr:uid="{00000000-0005-0000-0000-0000A6020000}"/>
    <cellStyle name="Comma 7 8 2 3" xfId="700" xr:uid="{00000000-0005-0000-0000-0000BB020000}"/>
    <cellStyle name="Comma 7 8 2 3 2" xfId="24856" xr:uid="{968923EB-E8A2-4C2C-9306-85288D2E46AF}"/>
    <cellStyle name="Comma 7 8 2 3 3" xfId="24495" xr:uid="{6C325E05-8E7C-44DA-8DB5-EF0BD4A92A83}"/>
    <cellStyle name="Comma 7 8 2 4" xfId="3031" xr:uid="{00000000-0005-0000-0000-000083050000}"/>
    <cellStyle name="Comma 7 8 2 4 2" xfId="28609" xr:uid="{F6FCB3FE-097B-46AC-9F6C-86CAE6884D26}"/>
    <cellStyle name="Comma 7 8 2 4 3" xfId="26946" xr:uid="{3DE05960-CD26-4EEC-9505-36E2CF9BF47C}"/>
    <cellStyle name="Comma 7 8 2 5" xfId="3410" xr:uid="{00000000-0005-0000-0000-000084050000}"/>
    <cellStyle name="Comma 7 8 2 5 2" xfId="29297" xr:uid="{2B11986A-1860-4CC7-858A-955266822D1F}"/>
    <cellStyle name="Comma 7 8 2 5 3" xfId="27739" xr:uid="{5C3AE936-7F9B-45F3-A0C9-FDB9E9B1D00B}"/>
    <cellStyle name="Comma 7 8 2 5 4" xfId="15480" xr:uid="{66751194-965B-4BB7-8673-7B2AA0E2EC79}"/>
    <cellStyle name="Comma 7 8 2 6" xfId="4816" xr:uid="{00000000-0005-0000-0000-000085050000}"/>
    <cellStyle name="Comma 7 8 2 6 2" xfId="28149" xr:uid="{3C3A563D-77B3-43DE-9CAA-4F13DBECE882}"/>
    <cellStyle name="Comma 7 8 2 6 3" xfId="28876" xr:uid="{E14DD88F-6DD8-41E7-AD2D-DED05809FF05}"/>
    <cellStyle name="Comma 7 8 2 6 4" xfId="18313" xr:uid="{17BD0ED8-18B1-423B-903B-01ACB154790B}"/>
    <cellStyle name="Comma 7 8 2 7" xfId="1964" xr:uid="{00000000-0005-0000-0000-0000A5020000}"/>
    <cellStyle name="Comma 7 8 2 7 2" xfId="21146" xr:uid="{38FA54FE-984A-4010-8D2B-470F97E2B3F0}"/>
    <cellStyle name="Comma 7 8 2 8" xfId="24267" xr:uid="{E29E6FAB-47A7-4918-818B-8DE43BB08E33}"/>
    <cellStyle name="Comma 7 8 2 9" xfId="13998" xr:uid="{D863EBA4-3BF9-4E33-9ABA-C15C9101BF95}"/>
    <cellStyle name="Comma 7 8 3" xfId="701" xr:uid="{00000000-0005-0000-0000-0000BC020000}"/>
    <cellStyle name="Comma 7 8 3 2" xfId="702" xr:uid="{00000000-0005-0000-0000-0000BD020000}"/>
    <cellStyle name="Comma 7 8 3 2 2" xfId="2951" xr:uid="{00000000-0005-0000-0000-000087050000}"/>
    <cellStyle name="Comma 7 8 3 2 3" xfId="2066" xr:uid="{00000000-0005-0000-0000-0000A9020000}"/>
    <cellStyle name="Comma 7 8 3 2 3 2" xfId="6709" xr:uid="{CFEE9D28-C127-4978-BE93-123C80F1BEB5}"/>
    <cellStyle name="Comma 7 8 3 2 4" xfId="6543" xr:uid="{996AC2A9-C6A4-4B3A-AB23-CCED0EB84F6B}"/>
    <cellStyle name="Comma 7 8 3 3" xfId="703" xr:uid="{00000000-0005-0000-0000-0000BE020000}"/>
    <cellStyle name="Comma 7 8 3 4" xfId="2893" xr:uid="{00000000-0005-0000-0000-000089050000}"/>
    <cellStyle name="Comma 7 8 3 5" xfId="3464" xr:uid="{00000000-0005-0000-0000-00008A050000}"/>
    <cellStyle name="Comma 7 8 3 5 2" xfId="27413" xr:uid="{7E3A1DFC-BCA1-468A-B97F-D5C75E3CE889}"/>
    <cellStyle name="Comma 7 8 3 5 3" xfId="27963" xr:uid="{91C6B52E-11AD-4B59-A5A5-5F2E4F7AE40D}"/>
    <cellStyle name="Comma 7 8 3 5 4" xfId="15481" xr:uid="{53D51DA5-38F3-487B-BE41-F8B2659BC28D}"/>
    <cellStyle name="Comma 7 8 3 6" xfId="4568" xr:uid="{00000000-0005-0000-0000-00008B050000}"/>
    <cellStyle name="Comma 7 8 3 6 2" xfId="18314" xr:uid="{827134C9-EC32-4C1D-81BE-430A4312ADD3}"/>
    <cellStyle name="Comma 7 8 3 7" xfId="10838" xr:uid="{43D6C675-FE4E-421D-AE39-B36F5EBE91BB}"/>
    <cellStyle name="Comma 7 8 3 7 2" xfId="21147" xr:uid="{D958EA19-3F89-4891-B2C4-ACF8B33B2E74}"/>
    <cellStyle name="Comma 7 8 3 8" xfId="26374" xr:uid="{BA31B467-9CD2-4104-A075-00F2103A9E37}"/>
    <cellStyle name="Comma 7 8 3 9" xfId="14404" xr:uid="{562F0FC4-7C42-4858-BC1E-7AEBA25F35EA}"/>
    <cellStyle name="Comma 7 8 4" xfId="704" xr:uid="{00000000-0005-0000-0000-0000BF020000}"/>
    <cellStyle name="Comma 7 8 4 2" xfId="4272" xr:uid="{00000000-0005-0000-0000-00008D050000}"/>
    <cellStyle name="Comma 7 8 4 2 2" xfId="8909" xr:uid="{2A3F0650-0F1B-46E3-8A55-56D499F525C2}"/>
    <cellStyle name="Comma 7 8 4 2 2 2" xfId="19059" xr:uid="{DE010ADC-C050-4289-916D-F1C23470D08D}"/>
    <cellStyle name="Comma 7 8 4 2 3" xfId="11568" xr:uid="{FEE42CFC-9681-4349-BB1B-DBB3D0DC1C6F}"/>
    <cellStyle name="Comma 7 8 4 2 3 2" xfId="21892" xr:uid="{20F98BC3-BD34-497A-8E3C-57F98BDCF9B2}"/>
    <cellStyle name="Comma 7 8 4 2 4" xfId="29306" xr:uid="{7D338582-DACD-4B85-A8FA-97D4363689F8}"/>
    <cellStyle name="Comma 7 8 4 2 5" xfId="28429" xr:uid="{62C89714-4AE7-4C28-B251-F129B8D53BC5}"/>
    <cellStyle name="Comma 7 8 4 2 6" xfId="16226" xr:uid="{2EE78B74-11B0-4F1F-90DB-48190EA9B81A}"/>
    <cellStyle name="Comma 7 8 4 2 7" xfId="6958" xr:uid="{C466AD15-F66F-4228-A31E-30CB78286539}"/>
    <cellStyle name="Comma 7 8 4 3" xfId="3627" xr:uid="{00000000-0005-0000-0000-00008E050000}"/>
    <cellStyle name="Comma 7 8 4 3 2" xfId="6550" xr:uid="{C588AAAF-0714-4D49-9DA7-F4FD13EAAF5D}"/>
    <cellStyle name="Comma 7 8 4 4" xfId="5355" xr:uid="{00000000-0005-0000-0000-00008F050000}"/>
    <cellStyle name="Comma 7 8 4 4 2" xfId="6662" xr:uid="{7F235766-F1CC-461D-86A1-C071E4F3F31A}"/>
    <cellStyle name="Comma 7 8 4 5" xfId="3054" xr:uid="{00000000-0005-0000-0000-00008C050000}"/>
    <cellStyle name="Comma 7 8 4 6" xfId="2018" xr:uid="{00000000-0005-0000-0000-0000AA020000}"/>
    <cellStyle name="Comma 7 8 5" xfId="705" xr:uid="{00000000-0005-0000-0000-0000C0020000}"/>
    <cellStyle name="Comma 7 8 5 2" xfId="24977" xr:uid="{98F11B18-FC7E-4F8A-90A2-53A1AE95ED53}"/>
    <cellStyle name="Comma 7 8 5 3" xfId="25276" xr:uid="{82CF4107-3C45-404E-AE01-921FAF005E14}"/>
    <cellStyle name="Comma 7 8 6" xfId="2862" xr:uid="{00000000-0005-0000-0000-000091050000}"/>
    <cellStyle name="Comma 7 8 6 2" xfId="29199" xr:uid="{1F34F77E-61AD-4898-8A28-05A85918860C}"/>
    <cellStyle name="Comma 7 8 6 3" xfId="28663" xr:uid="{05803992-9153-4145-9C55-49FA0220BD96}"/>
    <cellStyle name="Comma 7 8 7" xfId="3519" xr:uid="{00000000-0005-0000-0000-000092050000}"/>
    <cellStyle name="Comma 7 8 7 2" xfId="10171" xr:uid="{F8D91564-8098-4468-B0D3-45A4FB52FB8C}"/>
    <cellStyle name="Comma 7 8 7 2 2" xfId="29931" xr:uid="{CB8026B1-ABE7-4E9E-BCAF-9ACFF5D0A508}"/>
    <cellStyle name="Comma 7 8 7 2 3" xfId="28194" xr:uid="{8C418794-CF98-497B-8620-50752C82DE15}"/>
    <cellStyle name="Comma 7 8 7 2 4" xfId="20351" xr:uid="{7C08C343-BC69-47E0-AC63-DB1A1359CD4B}"/>
    <cellStyle name="Comma 7 8 7 3" xfId="12860" xr:uid="{A598A12C-7EC5-44AF-A9BD-AF81CCBAC68D}"/>
    <cellStyle name="Comma 7 8 7 3 2" xfId="23184" xr:uid="{BA5E6180-E717-418E-B9E6-4FC6F0DE7474}"/>
    <cellStyle name="Comma 7 8 7 4" xfId="29417" xr:uid="{C654768B-1132-45B6-87AF-4207B6628837}"/>
    <cellStyle name="Comma 7 8 7 5" xfId="17518" xr:uid="{484A950C-76EA-4EDB-82D1-4DA70AF273CB}"/>
    <cellStyle name="Comma 7 8 8" xfId="4402" xr:uid="{00000000-0005-0000-0000-000093050000}"/>
    <cellStyle name="Comma 7 8 8 2" xfId="28963" xr:uid="{561F7855-BBF4-4CEC-A003-16514363A67D}"/>
    <cellStyle name="Comma 7 8 8 3" xfId="28473" xr:uid="{921654DB-702C-4900-9DB5-BBAEE2379F64}"/>
    <cellStyle name="Comma 7 8 8 4" xfId="15479" xr:uid="{591B7E9E-CF19-4505-8B01-C11C7FF33CB3}"/>
    <cellStyle name="Comma 7 8 9" xfId="1894" xr:uid="{00000000-0005-0000-0000-0000A4020000}"/>
    <cellStyle name="Comma 7 8 9 2" xfId="29288" xr:uid="{51ECBEF1-7A2E-4565-9970-0E9FCC5FA025}"/>
    <cellStyle name="Comma 7 8 9 3" xfId="28591" xr:uid="{18F67D80-F87D-4171-976C-683D35C94DB7}"/>
    <cellStyle name="Comma 7 8 9 4" xfId="18312" xr:uid="{863C4808-FC2D-4AB4-A705-E224C9C5EE69}"/>
    <cellStyle name="Comma 7 9" xfId="706" xr:uid="{00000000-0005-0000-0000-0000C1020000}"/>
    <cellStyle name="Comma 7 9 10" xfId="13832" xr:uid="{BD28492E-A3CC-4EA6-A60B-29FBE175BB8C}"/>
    <cellStyle name="Comma 7 9 2" xfId="707" xr:uid="{00000000-0005-0000-0000-0000C2020000}"/>
    <cellStyle name="Comma 7 9 2 2" xfId="4273" xr:uid="{00000000-0005-0000-0000-000096050000}"/>
    <cellStyle name="Comma 7 9 2 2 2" xfId="9621" xr:uid="{620221B4-AF70-4D91-83D2-D43F8BE2EF9D}"/>
    <cellStyle name="Comma 7 9 2 2 2 2" xfId="19797" xr:uid="{302FFE3A-9D78-4E68-AADC-F97D3A8C747B}"/>
    <cellStyle name="Comma 7 9 2 2 3" xfId="12306" xr:uid="{DECCC0B3-071C-4D0E-BFF7-48A83B45EFB9}"/>
    <cellStyle name="Comma 7 9 2 2 3 2" xfId="22630" xr:uid="{298126F4-19BC-4CB8-A17A-58FABA7A7256}"/>
    <cellStyle name="Comma 7 9 2 2 4" xfId="25757" xr:uid="{070E1DFD-B8B4-4642-9E99-58A7F24EC830}"/>
    <cellStyle name="Comma 7 9 2 2 5" xfId="27915" xr:uid="{E7DE49D8-0156-4444-99E8-CD9A8D9E7370}"/>
    <cellStyle name="Comma 7 9 2 2 6" xfId="16964" xr:uid="{2ECF8CE8-241C-490A-8E6E-145C9B492392}"/>
    <cellStyle name="Comma 7 9 2 2 7" xfId="7119" xr:uid="{E833DBF2-E558-400E-8F93-84A29ED94297}"/>
    <cellStyle name="Comma 7 9 2 3" xfId="3950" xr:uid="{00000000-0005-0000-0000-000097050000}"/>
    <cellStyle name="Comma 7 9 2 3 2" xfId="6761" xr:uid="{B6F2EC7A-85B4-4080-B458-1FCD25F7BC03}"/>
    <cellStyle name="Comma 7 9 2 3 3" xfId="27228" xr:uid="{648071F2-10B5-4360-82B2-FF9EC0DEB7A8}"/>
    <cellStyle name="Comma 7 9 2 4" xfId="5842" xr:uid="{00000000-0005-0000-0000-000098050000}"/>
    <cellStyle name="Comma 7 9 2 4 2" xfId="6784" xr:uid="{7F32A5EB-3A2C-4613-AEC6-891E1995A21B}"/>
    <cellStyle name="Comma 7 9 2 5" xfId="2863" xr:uid="{00000000-0005-0000-0000-000095050000}"/>
    <cellStyle name="Comma 7 9 2 5 2" xfId="27401" xr:uid="{58B26B1A-1FB1-42C1-A8A5-33F651169508}"/>
    <cellStyle name="Comma 7 9 2 5 3" xfId="24519" xr:uid="{EA4B356E-D1CA-415E-AEAB-B1AEFBE847DC}"/>
    <cellStyle name="Comma 7 9 2 6" xfId="2106" xr:uid="{00000000-0005-0000-0000-0000AD020000}"/>
    <cellStyle name="Comma 7 9 2 7" xfId="14861" xr:uid="{94980B27-8C7F-45DF-9E42-AE065962BDA9}"/>
    <cellStyle name="Comma 7 9 3" xfId="708" xr:uid="{00000000-0005-0000-0000-0000C3020000}"/>
    <cellStyle name="Comma 7 9 3 2" xfId="4274" xr:uid="{00000000-0005-0000-0000-00009A050000}"/>
    <cellStyle name="Comma 7 9 3 2 2" xfId="9270" xr:uid="{076DEB63-B3B3-4438-9B19-A9351474FE76}"/>
    <cellStyle name="Comma 7 9 3 2 2 2" xfId="19443" xr:uid="{1179BD38-1808-4EE5-8B5F-13C57164AC71}"/>
    <cellStyle name="Comma 7 9 3 2 3" xfId="11952" xr:uid="{69C0936A-534F-4348-AA28-EDD35CA0D159}"/>
    <cellStyle name="Comma 7 9 3 2 3 2" xfId="22276" xr:uid="{A75424F9-DFB2-48EC-A9FA-F301044371A9}"/>
    <cellStyle name="Comma 7 9 3 2 4" xfId="16610" xr:uid="{48C8592F-970E-4A03-B31A-A2483DC5529B}"/>
    <cellStyle name="Comma 7 9 3 2 5" xfId="7013" xr:uid="{A6E4DFF7-4C20-4D77-89FC-1D71F59DAF53}"/>
    <cellStyle name="Comma 7 9 3 3" xfId="3614" xr:uid="{00000000-0005-0000-0000-00009B050000}"/>
    <cellStyle name="Comma 7 9 3 3 2" xfId="7234" xr:uid="{DDF6BDB1-E546-4FBC-9933-5E9700B3769F}"/>
    <cellStyle name="Comma 7 9 3 4" xfId="5342" xr:uid="{00000000-0005-0000-0000-00009C050000}"/>
    <cellStyle name="Comma 7 9 3 4 2" xfId="8055" xr:uid="{7721C0CD-CA7F-4D2B-A3BB-1D7CCC249FAE}"/>
    <cellStyle name="Comma 7 9 3 5" xfId="26360" xr:uid="{E7FCC919-0C6E-49B0-8774-07184F45416B}"/>
    <cellStyle name="Comma 7 9 3 6" xfId="14393" xr:uid="{577746D8-168F-4684-AAF9-D82F6E7D0EA5}"/>
    <cellStyle name="Comma 7 9 4" xfId="3076" xr:uid="{00000000-0005-0000-0000-00009D050000}"/>
    <cellStyle name="Comma 7 9 4 2" xfId="6950" xr:uid="{1141B5C9-2139-46A2-BEFA-9EAAD04A7912}"/>
    <cellStyle name="Comma 7 9 4 2 2" xfId="8901" xr:uid="{186719DB-7610-4183-B308-AF2C789A9711}"/>
    <cellStyle name="Comma 7 9 4 2 2 2" xfId="19051" xr:uid="{E5512106-AB8D-470C-B266-72DC4620DFD9}"/>
    <cellStyle name="Comma 7 9 4 2 3" xfId="11560" xr:uid="{B28641EC-09A9-44AF-A1E6-11E8F7BB6E97}"/>
    <cellStyle name="Comma 7 9 4 2 3 2" xfId="21884" xr:uid="{8F816303-13DE-4A92-BA75-E9C956CF60FF}"/>
    <cellStyle name="Comma 7 9 4 2 4" xfId="28513" xr:uid="{2239CDA5-3DEA-4FDF-91E6-28D3F8BE4D9D}"/>
    <cellStyle name="Comma 7 9 4 2 5" xfId="28294" xr:uid="{E5EFD309-C5F7-4EB2-99E2-C1F5D2D7B095}"/>
    <cellStyle name="Comma 7 9 4 2 6" xfId="16218" xr:uid="{E08B79FA-4DE8-451B-9F44-1C670274E487}"/>
    <cellStyle name="Comma 7 9 4 3" xfId="7166" xr:uid="{FC9A9136-C093-4FBA-BE00-2B9EA823C7A3}"/>
    <cellStyle name="Comma 7 9 4 4" xfId="25884" xr:uid="{AC6CDFDD-8D08-430A-98A9-F10BEF437562}"/>
    <cellStyle name="Comma 7 9 5" xfId="3418" xr:uid="{00000000-0005-0000-0000-00009E050000}"/>
    <cellStyle name="Comma 7 9 5 2" xfId="10116" xr:uid="{7DFB892A-F60D-48DD-B2F2-2C028B67C116}"/>
    <cellStyle name="Comma 7 9 5 2 2" xfId="29924" xr:uid="{3F4F0391-3F6F-450C-B945-304D6023F4C9}"/>
    <cellStyle name="Comma 7 9 5 2 3" xfId="28836" xr:uid="{F19B2033-2CA3-4B53-9A0E-AA10D5CD25C1}"/>
    <cellStyle name="Comma 7 9 5 2 4" xfId="20296" xr:uid="{D525D0BF-02DD-4DA7-B032-C286F8DF0CF3}"/>
    <cellStyle name="Comma 7 9 5 3" xfId="12805" xr:uid="{EAB32178-E540-48C8-8E3A-8DE01E675B1B}"/>
    <cellStyle name="Comma 7 9 5 3 2" xfId="23129" xr:uid="{BAF6BEF2-2668-498E-B18A-AB6994D2B61D}"/>
    <cellStyle name="Comma 7 9 5 4" xfId="26818" xr:uid="{AC7A19E5-043A-4088-B8E3-D088D10C1988}"/>
    <cellStyle name="Comma 7 9 5 5" xfId="17463" xr:uid="{D3743C4C-6202-43D6-A8A6-6C26BB3F2A69}"/>
    <cellStyle name="Comma 7 9 6" xfId="4808" xr:uid="{00000000-0005-0000-0000-00009F050000}"/>
    <cellStyle name="Comma 7 9 6 2" xfId="27482" xr:uid="{3DA60AD2-24C6-4DA5-B73A-D92FADB7D261}"/>
    <cellStyle name="Comma 7 9 6 3" xfId="27831" xr:uid="{E878BB44-90A4-4C03-AD6A-1507B974155D}"/>
    <cellStyle name="Comma 7 9 6 4" xfId="15482" xr:uid="{0E2DAE31-93DE-42B5-9CA7-39649F28C3F6}"/>
    <cellStyle name="Comma 7 9 7" xfId="1965" xr:uid="{00000000-0005-0000-0000-0000AC020000}"/>
    <cellStyle name="Comma 7 9 7 2" xfId="28155" xr:uid="{24F946BD-0AEA-44AA-86FE-3B032E123E0F}"/>
    <cellStyle name="Comma 7 9 7 3" xfId="29081" xr:uid="{AC617CF6-2898-4D02-A191-FC443F88A9C1}"/>
    <cellStyle name="Comma 7 9 7 4" xfId="18315" xr:uid="{D47F19D7-10E8-4E2C-B4B7-CFAA7F469E67}"/>
    <cellStyle name="Comma 7 9 8" xfId="10839" xr:uid="{DBF30003-F920-46CF-A88A-3CC498F80ACA}"/>
    <cellStyle name="Comma 7 9 8 2" xfId="21148" xr:uid="{65E54716-B47F-4C5A-AF05-6A082AF745DF}"/>
    <cellStyle name="Comma 7 9 9" xfId="26235" xr:uid="{22370E27-FE81-4BE7-9ADB-763B77CB2968}"/>
    <cellStyle name="Comma 8" xfId="709" xr:uid="{00000000-0005-0000-0000-0000C4020000}"/>
    <cellStyle name="Comma 9" xfId="710" xr:uid="{00000000-0005-0000-0000-0000C5020000}"/>
    <cellStyle name="Comma 9 10" xfId="4403" xr:uid="{00000000-0005-0000-0000-0000A2050000}"/>
    <cellStyle name="Comma 9 10 2" xfId="27384" xr:uid="{F67A21C1-E3E5-40E2-9817-82CD25CACB23}"/>
    <cellStyle name="Comma 9 10 3" xfId="27350" xr:uid="{DB06330D-7704-48F6-8A06-923B2AF6BD8B}"/>
    <cellStyle name="Comma 9 10 4" xfId="15483" xr:uid="{B03218B9-F0F5-481C-BF0B-4CF91568E843}"/>
    <cellStyle name="Comma 9 11" xfId="1889" xr:uid="{00000000-0005-0000-0000-0000B0020000}"/>
    <cellStyle name="Comma 9 11 2" xfId="18316" xr:uid="{F8300948-0547-4426-ADF4-3B9375C88263}"/>
    <cellStyle name="Comma 9 12" xfId="10840" xr:uid="{4581262D-A2B2-4061-9545-28F17B9A9672}"/>
    <cellStyle name="Comma 9 12 2" xfId="21149" xr:uid="{E882FFEA-C7EF-4EC1-AB67-61C094DFA3F0}"/>
    <cellStyle name="Comma 9 13" xfId="25182" xr:uid="{D4A1E1C0-FF43-483E-AAC5-BDE1466A1578}"/>
    <cellStyle name="Comma 9 14" xfId="13725" xr:uid="{D0CB6050-2BF3-447A-8055-B7B0B791797E}"/>
    <cellStyle name="Comma 9 2" xfId="711" xr:uid="{00000000-0005-0000-0000-0000C6020000}"/>
    <cellStyle name="Comma 9 2 10" xfId="1912" xr:uid="{00000000-0005-0000-0000-0000B1020000}"/>
    <cellStyle name="Comma 9 2 10 2" xfId="18317" xr:uid="{A468C6FE-4CA0-4A34-B6DC-A61215B02951}"/>
    <cellStyle name="Comma 9 2 11" xfId="10841" xr:uid="{8EBC39F1-4C3F-4727-B5DF-483F1C8D4C3F}"/>
    <cellStyle name="Comma 9 2 11 2" xfId="21150" xr:uid="{89A69269-56A7-4B15-A8AD-DDDE1ABB794F}"/>
    <cellStyle name="Comma 9 2 12" xfId="25452" xr:uid="{93C412AF-74CE-4177-A63E-090A69DED76C}"/>
    <cellStyle name="Comma 9 2 13" xfId="13785" xr:uid="{3B2D3B9D-9568-43DA-ACA7-3A5142B39728}"/>
    <cellStyle name="Comma 9 2 2" xfId="712" xr:uid="{00000000-0005-0000-0000-0000C7020000}"/>
    <cellStyle name="Comma 9 2 2 10" xfId="10842" xr:uid="{4E29FB9B-BBB7-49BB-9D51-D1879ECE6441}"/>
    <cellStyle name="Comma 9 2 2 10 2" xfId="21151" xr:uid="{85B702BA-22F3-4E9A-94F0-20991A38CCC6}"/>
    <cellStyle name="Comma 9 2 2 11" xfId="26595" xr:uid="{6E422741-612A-4CD5-AEC3-ADE179DF935F}"/>
    <cellStyle name="Comma 9 2 2 12" xfId="13842" xr:uid="{0288A700-DF1B-4A4C-9AF2-C671EC4D360A}"/>
    <cellStyle name="Comma 9 2 2 2" xfId="713" xr:uid="{00000000-0005-0000-0000-0000C8020000}"/>
    <cellStyle name="Comma 9 2 2 2 2" xfId="3952" xr:uid="{00000000-0005-0000-0000-0000A6050000}"/>
    <cellStyle name="Comma 9 2 2 2 2 2" xfId="5844" xr:uid="{00000000-0005-0000-0000-0000A7050000}"/>
    <cellStyle name="Comma 9 2 2 2 2 2 2" xfId="26952" xr:uid="{CAD7EC38-1B3B-4E65-A0F6-CE4EB7DE1820}"/>
    <cellStyle name="Comma 9 2 2 2 2 2 3" xfId="27626" xr:uid="{76CBAB0E-D925-4774-9151-34C2109C2A94}"/>
    <cellStyle name="Comma 9 2 2 2 2 2 4" xfId="16966" xr:uid="{928BB459-260F-4371-8D28-32F42F9FEE06}"/>
    <cellStyle name="Comma 9 2 2 2 2 3" xfId="6492" xr:uid="{AAA6FAEA-AAC9-4D58-A0B3-58C91DBF6BDE}"/>
    <cellStyle name="Comma 9 2 2 2 2 3 2" xfId="19799" xr:uid="{E77EAE2B-1EC9-487F-8CE3-54E8C85B5FF8}"/>
    <cellStyle name="Comma 9 2 2 2 2 3 3" xfId="9623" xr:uid="{791EFBAE-4E3B-47B9-A1BD-470002C7A56A}"/>
    <cellStyle name="Comma 9 2 2 2 2 4" xfId="12308" xr:uid="{765D52F6-81D2-4698-BD3A-7601F7ABE320}"/>
    <cellStyle name="Comma 9 2 2 2 2 4 2" xfId="22632" xr:uid="{D9BCC563-9E57-4E89-B357-8FCECED5ADA0}"/>
    <cellStyle name="Comma 9 2 2 2 2 5" xfId="25008" xr:uid="{1AA707DB-55AF-4C01-A359-D2623EF4A04E}"/>
    <cellStyle name="Comma 9 2 2 2 2 6" xfId="28331" xr:uid="{2282B4C8-0535-4E49-A43F-4FC86DBE8FF8}"/>
    <cellStyle name="Comma 9 2 2 2 2 7" xfId="14863" xr:uid="{73EB275A-FDC4-465B-890F-614E25CAB120}"/>
    <cellStyle name="Comma 9 2 2 2 3" xfId="4277" xr:uid="{00000000-0005-0000-0000-0000A8050000}"/>
    <cellStyle name="Comma 9 2 2 2 3 2" xfId="9281" xr:uid="{63E1DFEC-DD8A-4074-8AB8-C3C6150A8013}"/>
    <cellStyle name="Comma 9 2 2 2 3 2 2" xfId="28018" xr:uid="{14EE71A2-DEAA-46AA-AFAC-33973E41FB35}"/>
    <cellStyle name="Comma 9 2 2 2 3 2 3" xfId="28840" xr:uid="{D28097FA-23A2-4CD2-9412-047ACB03AEC3}"/>
    <cellStyle name="Comma 9 2 2 2 3 2 4" xfId="19454" xr:uid="{2504D0E2-AA58-492C-A2F0-898B21AF6F8D}"/>
    <cellStyle name="Comma 9 2 2 2 3 3" xfId="11963" xr:uid="{4F699445-4959-4B51-9E96-D76C6767D805}"/>
    <cellStyle name="Comma 9 2 2 2 3 3 2" xfId="22287" xr:uid="{15CDCE61-49EF-49F8-A69E-9B21297C718F}"/>
    <cellStyle name="Comma 9 2 2 2 3 4" xfId="26119" xr:uid="{F3E9CB8E-B280-4826-B557-45CCC8E75AD1}"/>
    <cellStyle name="Comma 9 2 2 2 3 5" xfId="16621" xr:uid="{628D567B-A8BB-4652-8A68-1FF2139BDAAB}"/>
    <cellStyle name="Comma 9 2 2 2 3 6" xfId="7024" xr:uid="{EDA623A0-10C4-4E64-99C7-C91027041EC6}"/>
    <cellStyle name="Comma 9 2 2 2 4" xfId="3630" xr:uid="{00000000-0005-0000-0000-0000A9050000}"/>
    <cellStyle name="Comma 9 2 2 2 4 2" xfId="6490" xr:uid="{1C38BF4C-8070-4CE8-A487-58C28B1BB449}"/>
    <cellStyle name="Comma 9 2 2 2 4 3" xfId="28281" xr:uid="{F7655A75-0510-475D-8CB0-960FD5DFB5E3}"/>
    <cellStyle name="Comma 9 2 2 2 5" xfId="5358" xr:uid="{00000000-0005-0000-0000-0000AA050000}"/>
    <cellStyle name="Comma 9 2 2 2 5 2" xfId="10488" xr:uid="{23E88CA8-AED1-4D48-8741-25A43484415F}"/>
    <cellStyle name="Comma 9 2 2 2 5 2 2" xfId="20684" xr:uid="{B67B0C37-354F-406D-9BB9-223DC3227E46}"/>
    <cellStyle name="Comma 9 2 2 2 5 3" xfId="13193" xr:uid="{ACA28A7B-E020-4E35-97DB-4915E1B43C02}"/>
    <cellStyle name="Comma 9 2 2 2 5 3 2" xfId="23517" xr:uid="{3755F288-35C9-4EF7-9271-4170ABE49CD2}"/>
    <cellStyle name="Comma 9 2 2 2 5 4" xfId="29360" xr:uid="{289A09B2-216B-4082-B240-27498E4D171E}"/>
    <cellStyle name="Comma 9 2 2 2 5 5" xfId="28880" xr:uid="{E6313EC8-D786-452E-B0EA-A1F5DCE723E4}"/>
    <cellStyle name="Comma 9 2 2 2 5 6" xfId="17851" xr:uid="{C3CFF370-682F-420A-89E0-5CDD5075FD4F}"/>
    <cellStyle name="Comma 9 2 2 2 6" xfId="3106" xr:uid="{00000000-0005-0000-0000-0000A5050000}"/>
    <cellStyle name="Comma 9 2 2 2 7" xfId="2116" xr:uid="{00000000-0005-0000-0000-0000B3020000}"/>
    <cellStyle name="Comma 9 2 2 2 8" xfId="14407" xr:uid="{E474268D-693F-4B12-8028-8F971CF5C76F}"/>
    <cellStyle name="Comma 9 2 2 3" xfId="714" xr:uid="{00000000-0005-0000-0000-0000C9020000}"/>
    <cellStyle name="Comma 9 2 2 3 2" xfId="4278" xr:uid="{00000000-0005-0000-0000-0000AC050000}"/>
    <cellStyle name="Comma 9 2 2 3 2 2" xfId="9624" xr:uid="{57C5181D-0310-4BF8-9E6D-F2AE965B9C52}"/>
    <cellStyle name="Comma 9 2 2 3 2 2 2" xfId="29794" xr:uid="{C873713B-8D37-44FD-99BE-56F75D209329}"/>
    <cellStyle name="Comma 9 2 2 3 2 2 3" xfId="27402" xr:uid="{35C9D825-4793-483C-B882-6971396B430C}"/>
    <cellStyle name="Comma 9 2 2 3 2 2 4" xfId="19800" xr:uid="{C7635E93-5211-4CC1-AAB3-EF9677390CFA}"/>
    <cellStyle name="Comma 9 2 2 3 2 3" xfId="12309" xr:uid="{4C97FE6D-ECBA-4034-9585-82CC41AD56F4}"/>
    <cellStyle name="Comma 9 2 2 3 2 3 2" xfId="22633" xr:uid="{C17A01C3-48FC-4ACA-A1AE-92A8633F696C}"/>
    <cellStyle name="Comma 9 2 2 3 2 4" xfId="25989" xr:uid="{7C27E1B6-EED6-42CE-98DA-248C523695F9}"/>
    <cellStyle name="Comma 9 2 2 3 2 5" xfId="16967" xr:uid="{CA13372C-33FC-49ED-8CF3-BFB10217F47F}"/>
    <cellStyle name="Comma 9 2 2 3 2 6" xfId="7120" xr:uid="{03A3B6DC-E922-4B5F-9E7E-9700AF0EE8E4}"/>
    <cellStyle name="Comma 9 2 2 3 3" xfId="3953" xr:uid="{00000000-0005-0000-0000-0000AD050000}"/>
    <cellStyle name="Comma 9 2 2 3 3 2" xfId="6864" xr:uid="{90315674-502A-4027-AEBA-744CFF9F939E}"/>
    <cellStyle name="Comma 9 2 2 3 4" xfId="5845" xr:uid="{00000000-0005-0000-0000-0000AE050000}"/>
    <cellStyle name="Comma 9 2 2 3 4 2" xfId="10591" xr:uid="{AAB498CE-577C-4DE1-A709-6D3769FEFF47}"/>
    <cellStyle name="Comma 9 2 2 3 4 2 2" xfId="20834" xr:uid="{25E7ED87-A8E7-4AED-9C32-EBAD1B40C713}"/>
    <cellStyle name="Comma 9 2 2 3 4 3" xfId="13343" xr:uid="{353F31FB-CF8D-423B-A6AE-129551E75219}"/>
    <cellStyle name="Comma 9 2 2 3 4 3 2" xfId="23667" xr:uid="{8FE523CD-308E-4EA6-B8E9-CE13BECEABBB}"/>
    <cellStyle name="Comma 9 2 2 3 4 4" xfId="18001" xr:uid="{5185CCB8-0D1E-48B1-88C2-AAD19C86F487}"/>
    <cellStyle name="Comma 9 2 2 3 5" xfId="8058" xr:uid="{032568DB-644E-44C1-8E79-F8814828C782}"/>
    <cellStyle name="Comma 9 2 2 3 6" xfId="25314" xr:uid="{F265ADBD-A160-4057-971B-BF09788D8B63}"/>
    <cellStyle name="Comma 9 2 2 3 7" xfId="14864" xr:uid="{F6123117-8FDC-4287-B920-B71453C254A0}"/>
    <cellStyle name="Comma 9 2 2 4" xfId="2952" xr:uid="{00000000-0005-0000-0000-0000AF050000}"/>
    <cellStyle name="Comma 9 2 2 4 2" xfId="3951" xr:uid="{00000000-0005-0000-0000-0000B0050000}"/>
    <cellStyle name="Comma 9 2 2 4 2 2" xfId="9622" xr:uid="{E27C7DE6-A1E4-4141-9CE3-D97FD49F941D}"/>
    <cellStyle name="Comma 9 2 2 4 2 2 2" xfId="29793" xr:uid="{8BDCC79D-2AAB-4062-B95D-9F87755BD8F4}"/>
    <cellStyle name="Comma 9 2 2 4 2 2 3" xfId="27330" xr:uid="{3F3B4C56-E314-4AC3-9439-4FE89F9B7C5C}"/>
    <cellStyle name="Comma 9 2 2 4 2 2 4" xfId="19798" xr:uid="{FB23EAF5-5284-4173-AEF3-69FAE4311C78}"/>
    <cellStyle name="Comma 9 2 2 4 2 3" xfId="12307" xr:uid="{47FE42B9-AFAE-498E-81F3-F7F21AB75205}"/>
    <cellStyle name="Comma 9 2 2 4 2 3 2" xfId="22631" xr:uid="{E0AAE500-2A79-485D-98C5-73F8286D765C}"/>
    <cellStyle name="Comma 9 2 2 4 2 4" xfId="27336" xr:uid="{6F0F03FB-E999-43FA-B0BB-BFA3B662E18C}"/>
    <cellStyle name="Comma 9 2 2 4 2 5" xfId="16965" xr:uid="{4721C420-EE06-4340-89D2-A79630298537}"/>
    <cellStyle name="Comma 9 2 2 4 3" xfId="5843" xr:uid="{00000000-0005-0000-0000-0000B1050000}"/>
    <cellStyle name="Comma 9 2 2 4 3 2" xfId="7194" xr:uid="{8A2182CD-B4E2-4720-9519-4E8D415ED45E}"/>
    <cellStyle name="Comma 9 2 2 4 4" xfId="8057" xr:uid="{CFBF69E6-7DE4-4F20-A415-2704D3AF218B}"/>
    <cellStyle name="Comma 9 2 2 4 5" xfId="25477" xr:uid="{E4F0AB34-DEA5-4E7C-B1F7-10795E96B4D0}"/>
    <cellStyle name="Comma 9 2 2 4 6" xfId="14862" xr:uid="{AE76A97B-9519-4C8B-B454-E5A792D97186}"/>
    <cellStyle name="Comma 9 2 2 5" xfId="3382" xr:uid="{00000000-0005-0000-0000-0000B2050000}"/>
    <cellStyle name="Comma 9 2 2 5 2" xfId="5289" xr:uid="{00000000-0005-0000-0000-0000B3050000}"/>
    <cellStyle name="Comma 9 2 2 5 2 2" xfId="29614" xr:uid="{92A123E6-47D9-4CC6-987F-D463E765BCED}"/>
    <cellStyle name="Comma 9 2 2 5 2 3" xfId="28228" xr:uid="{0BDD36CE-C062-4446-A724-46A253DD0797}"/>
    <cellStyle name="Comma 9 2 2 5 2 4" xfId="16577" xr:uid="{C47EC11C-CB26-418A-BA14-385962385048}"/>
    <cellStyle name="Comma 9 2 2 5 3" xfId="9237" xr:uid="{C19E2BB7-81DA-441F-A9BB-DEA91156AF2C}"/>
    <cellStyle name="Comma 9 2 2 5 3 2" xfId="19410" xr:uid="{41BCDEE7-DC97-410D-8479-D7BB7B4377C0}"/>
    <cellStyle name="Comma 9 2 2 5 4" xfId="11919" xr:uid="{71923FB7-E3A9-4817-A6E6-A042FFC9562D}"/>
    <cellStyle name="Comma 9 2 2 5 4 2" xfId="22243" xr:uid="{0E7EACA2-8541-4A23-9015-E8E0B309440C}"/>
    <cellStyle name="Comma 9 2 2 5 5" xfId="24860" xr:uid="{1413625E-54D2-4AD6-9D8A-85C3D9F4677B}"/>
    <cellStyle name="Comma 9 2 2 5 6" xfId="14342" xr:uid="{915FC9C4-B0F2-483D-B6C4-9BC78B877AAC}"/>
    <cellStyle name="Comma 9 2 2 6" xfId="4276" xr:uid="{00000000-0005-0000-0000-0000B4050000}"/>
    <cellStyle name="Comma 9 2 2 6 2" xfId="8911" xr:uid="{6471DFD2-00FB-4B19-A415-4AE1EC32A658}"/>
    <cellStyle name="Comma 9 2 2 6 2 2" xfId="19061" xr:uid="{3BD55479-4D10-48EA-9075-750A09084336}"/>
    <cellStyle name="Comma 9 2 2 6 3" xfId="11570" xr:uid="{AEC22D63-7BBF-4B33-A6B0-3FFA7F1BE4C1}"/>
    <cellStyle name="Comma 9 2 2 6 3 2" xfId="21894" xr:uid="{9E0A4014-CB45-450B-8506-FBC388532C82}"/>
    <cellStyle name="Comma 9 2 2 6 4" xfId="23914" xr:uid="{FE514A51-7D00-46CD-B52D-6DBFB7288A88}"/>
    <cellStyle name="Comma 9 2 2 6 5" xfId="27810" xr:uid="{AE35C297-90FA-4C26-882D-E7CC660BDD2A}"/>
    <cellStyle name="Comma 9 2 2 6 6" xfId="16228" xr:uid="{AAFEF7A4-C4F4-41C7-8D59-5CB94C926A67}"/>
    <cellStyle name="Comma 9 2 2 6 7" xfId="6960" xr:uid="{2D74275D-B617-4ACE-A359-CFEF93406DC4}"/>
    <cellStyle name="Comma 9 2 2 7" xfId="3408" xr:uid="{00000000-0005-0000-0000-0000B5050000}"/>
    <cellStyle name="Comma 9 2 2 7 2" xfId="10122" xr:uid="{439E5A88-0845-4373-B452-2AB72C612199}"/>
    <cellStyle name="Comma 9 2 2 7 2 2" xfId="20302" xr:uid="{C263666F-2FB4-4D39-BB77-5C6AFE2FBA30}"/>
    <cellStyle name="Comma 9 2 2 7 3" xfId="12811" xr:uid="{13D694A4-9DBA-4F65-8C5B-2F2B37EF470C}"/>
    <cellStyle name="Comma 9 2 2 7 3 2" xfId="23135" xr:uid="{07CB81C8-650D-4BD9-A5CC-6760B781FD60}"/>
    <cellStyle name="Comma 9 2 2 7 4" xfId="27459" xr:uid="{3938A845-E08A-485B-9BC3-8391FB8CE04D}"/>
    <cellStyle name="Comma 9 2 2 7 5" xfId="29020" xr:uid="{94FCF3CE-52E1-4A0F-AB0E-CC1DBE03D1DC}"/>
    <cellStyle name="Comma 9 2 2 7 6" xfId="17469" xr:uid="{3EFDB58D-E7C6-46B7-980A-702952485263}"/>
    <cellStyle name="Comma 9 2 2 8" xfId="4818" xr:uid="{00000000-0005-0000-0000-0000B6050000}"/>
    <cellStyle name="Comma 9 2 2 8 2" xfId="15485" xr:uid="{A88865BB-4826-4F85-BD55-F7D0F2AAB462}"/>
    <cellStyle name="Comma 9 2 2 9" xfId="1966" xr:uid="{00000000-0005-0000-0000-0000B2020000}"/>
    <cellStyle name="Comma 9 2 2 9 2" xfId="18318" xr:uid="{8A2D0D14-0B85-4E5B-9842-D72E6E69EF6F}"/>
    <cellStyle name="Comma 9 2 3" xfId="715" xr:uid="{00000000-0005-0000-0000-0000CA020000}"/>
    <cellStyle name="Comma 9 2 3 10" xfId="14000" xr:uid="{6183DDE9-CF6D-4045-99AC-0DB65A06F153}"/>
    <cellStyle name="Comma 9 2 3 2" xfId="716" xr:uid="{00000000-0005-0000-0000-0000CB020000}"/>
    <cellStyle name="Comma 9 2 3 2 2" xfId="4279" xr:uid="{00000000-0005-0000-0000-0000B9050000}"/>
    <cellStyle name="Comma 9 2 3 2 2 2" xfId="9625" xr:uid="{10A0DCA6-0C89-417B-AC5D-105CB00A690F}"/>
    <cellStyle name="Comma 9 2 3 2 2 2 2" xfId="29795" xr:uid="{D48B7068-5B77-4ABF-B734-C076D867D382}"/>
    <cellStyle name="Comma 9 2 3 2 2 2 3" xfId="29597" xr:uid="{8D35D656-C532-4F6B-8712-9A79B9450EDB}"/>
    <cellStyle name="Comma 9 2 3 2 2 2 4" xfId="19801" xr:uid="{AC5185F1-D752-4EC6-A3F4-6BF6B0214549}"/>
    <cellStyle name="Comma 9 2 3 2 2 3" xfId="12310" xr:uid="{9AD6AB96-2C3A-4B59-9093-C505E397B843}"/>
    <cellStyle name="Comma 9 2 3 2 2 3 2" xfId="22634" xr:uid="{33452560-10D0-4905-A036-A7C50CC4717E}"/>
    <cellStyle name="Comma 9 2 3 2 2 4" xfId="26786" xr:uid="{5C339F71-C1C7-489E-A712-F9E19C9B4929}"/>
    <cellStyle name="Comma 9 2 3 2 2 5" xfId="16968" xr:uid="{A38733BD-34CF-46D8-B320-E05BA7EB7FA8}"/>
    <cellStyle name="Comma 9 2 3 2 2 6" xfId="7121" xr:uid="{811CA782-5425-4FFF-A224-78164B7C9E92}"/>
    <cellStyle name="Comma 9 2 3 2 3" xfId="3954" xr:uid="{00000000-0005-0000-0000-0000BA050000}"/>
    <cellStyle name="Comma 9 2 3 2 3 2" xfId="6530" xr:uid="{893C4E30-D4EB-47F4-8286-CCFDD9C95E47}"/>
    <cellStyle name="Comma 9 2 3 2 4" xfId="5846" xr:uid="{00000000-0005-0000-0000-0000BB050000}"/>
    <cellStyle name="Comma 9 2 3 2 4 2" xfId="6633" xr:uid="{159D2E62-5A28-4DB1-8A9E-9531C9D924CE}"/>
    <cellStyle name="Comma 9 2 3 2 5" xfId="3077" xr:uid="{00000000-0005-0000-0000-0000B8050000}"/>
    <cellStyle name="Comma 9 2 3 2 5 2" xfId="24326" xr:uid="{2E70A7D8-E3D2-41A4-88AB-58D9BEA108C6}"/>
    <cellStyle name="Comma 9 2 3 2 6" xfId="2068" xr:uid="{00000000-0005-0000-0000-0000B6020000}"/>
    <cellStyle name="Comma 9 2 3 3" xfId="717" xr:uid="{00000000-0005-0000-0000-0000CC020000}"/>
    <cellStyle name="Comma 9 2 3 3 2" xfId="4280" xr:uid="{00000000-0005-0000-0000-0000BD050000}"/>
    <cellStyle name="Comma 9 2 3 3 2 2" xfId="9280" xr:uid="{8766DFEB-5F67-4DAC-BD44-206ACB345E58}"/>
    <cellStyle name="Comma 9 2 3 3 2 2 2" xfId="19453" xr:uid="{C3735EC3-3D60-423C-874D-B57D8BB98234}"/>
    <cellStyle name="Comma 9 2 3 3 2 3" xfId="11962" xr:uid="{458C544E-4138-4350-AD36-FC4830E4CC64}"/>
    <cellStyle name="Comma 9 2 3 3 2 3 2" xfId="22286" xr:uid="{1CF47D8C-5244-4063-B3DD-922D0A032EBE}"/>
    <cellStyle name="Comma 9 2 3 3 2 4" xfId="16620" xr:uid="{CFBA38DB-FCB6-42EA-8C70-DA5F58CBECBC}"/>
    <cellStyle name="Comma 9 2 3 3 2 5" xfId="7023" xr:uid="{6BFE42BB-2BC0-43B7-92C1-681E381EA5EA}"/>
    <cellStyle name="Comma 9 2 3 3 3" xfId="3629" xr:uid="{00000000-0005-0000-0000-0000BE050000}"/>
    <cellStyle name="Comma 9 2 3 3 3 2" xfId="6859" xr:uid="{925CC93C-C35D-44A1-95DA-5F2D38C87897}"/>
    <cellStyle name="Comma 9 2 3 3 4" xfId="5357" xr:uid="{00000000-0005-0000-0000-0000BF050000}"/>
    <cellStyle name="Comma 9 2 3 3 4 2" xfId="8059" xr:uid="{2B5D3E49-028A-4A33-B8E5-16252268F8C4}"/>
    <cellStyle name="Comma 9 2 3 3 5" xfId="26146" xr:uid="{57AB8722-75E0-4E37-84CF-F5176E3E8FF5}"/>
    <cellStyle name="Comma 9 2 3 3 6" xfId="14406" xr:uid="{DAAD4FBF-BEE0-4036-84B0-388B1E509CFB}"/>
    <cellStyle name="Comma 9 2 3 4" xfId="2921" xr:uid="{00000000-0005-0000-0000-0000C0050000}"/>
    <cellStyle name="Comma 9 2 3 4 2" xfId="7563" xr:uid="{6EBD66FA-2D15-499B-A36A-48C60C135A08}"/>
    <cellStyle name="Comma 9 2 3 4 2 2" xfId="10754" xr:uid="{61B75C82-CB7F-4726-92E9-9A2AF967B1C9}"/>
    <cellStyle name="Comma 9 2 3 4 2 2 2" xfId="21050" xr:uid="{293350A1-3679-402D-A81B-AF0CF3E74EA2}"/>
    <cellStyle name="Comma 9 2 3 4 2 3" xfId="13559" xr:uid="{8447AA7D-0789-480E-8CDC-10F3CCDC48E9}"/>
    <cellStyle name="Comma 9 2 3 4 2 3 2" xfId="23883" xr:uid="{0B72826A-B67E-43C4-A018-0F166996DE5A}"/>
    <cellStyle name="Comma 9 2 3 4 2 4" xfId="29283" xr:uid="{D749BCA7-A54F-4B3D-B1C2-4AC9FB196A10}"/>
    <cellStyle name="Comma 9 2 3 4 2 5" xfId="28037" xr:uid="{1671ACB4-BDF7-4892-ADF5-2DE2AB69DA2C}"/>
    <cellStyle name="Comma 9 2 3 4 2 6" xfId="18217" xr:uid="{9BA55CC9-FD47-4B23-A7C4-0D963F08BB8E}"/>
    <cellStyle name="Comma 9 2 3 4 3" xfId="24010" xr:uid="{AB954139-0D25-4B43-9FDC-5ABCE0AF3AC0}"/>
    <cellStyle name="Comma 9 2 3 5" xfId="3462" xr:uid="{00000000-0005-0000-0000-0000C1050000}"/>
    <cellStyle name="Comma 9 2 3 5 2" xfId="10368" xr:uid="{555CF7C6-B58A-4BCC-9BC3-8A81332FBE83}"/>
    <cellStyle name="Comma 9 2 3 5 2 2" xfId="29976" xr:uid="{4E01F4C0-7E36-49D5-B643-C85EC965C3FD}"/>
    <cellStyle name="Comma 9 2 3 5 2 3" xfId="28349" xr:uid="{8C52C7EA-D248-49B6-80B5-B6C36B48739F}"/>
    <cellStyle name="Comma 9 2 3 5 2 4" xfId="20550" xr:uid="{FA735E5F-3FB7-4C86-B91E-1E04AF0823F9}"/>
    <cellStyle name="Comma 9 2 3 5 3" xfId="13059" xr:uid="{1456FEA9-53EC-4483-BE81-F795AC44DC51}"/>
    <cellStyle name="Comma 9 2 3 5 3 2" xfId="23383" xr:uid="{7C6B686C-7252-42A9-AB29-6D8E95FF332C}"/>
    <cellStyle name="Comma 9 2 3 5 4" xfId="29078" xr:uid="{88AFAB62-8561-4B0E-94EA-DB8736C65032}"/>
    <cellStyle name="Comma 9 2 3 5 5" xfId="17717" xr:uid="{62822D4D-015C-4E59-A63A-79E0CE219C9D}"/>
    <cellStyle name="Comma 9 2 3 6" xfId="4570" xr:uid="{00000000-0005-0000-0000-0000C2050000}"/>
    <cellStyle name="Comma 9 2 3 6 2" xfId="29233" xr:uid="{D176BAD8-5311-4AD8-B1C1-F70BCB26DBC5}"/>
    <cellStyle name="Comma 9 2 3 6 3" xfId="28700" xr:uid="{965E2274-FB12-41BA-9EA7-047DC0F4AE13}"/>
    <cellStyle name="Comma 9 2 3 6 4" xfId="15486" xr:uid="{49587453-43C0-4091-8391-A2A0DA9206BF}"/>
    <cellStyle name="Comma 9 2 3 7" xfId="8321" xr:uid="{BBF9E372-F471-40C0-BA8A-2E36A4104CA5}"/>
    <cellStyle name="Comma 9 2 3 7 2" xfId="29388" xr:uid="{436232BB-C0B0-4563-84A2-AD10A298E90E}"/>
    <cellStyle name="Comma 9 2 3 7 3" xfId="28273" xr:uid="{14186300-8913-4E2F-A396-640B6CAC55B9}"/>
    <cellStyle name="Comma 9 2 3 7 4" xfId="18319" xr:uid="{5DDB0B69-6174-4713-ACD9-1DFF523126E1}"/>
    <cellStyle name="Comma 9 2 3 8" xfId="10843" xr:uid="{2EABEA8A-9F5F-49D2-A267-31CF378A95AA}"/>
    <cellStyle name="Comma 9 2 3 8 2" xfId="21152" xr:uid="{99FC7940-694A-4410-A2F7-8F78ED642340}"/>
    <cellStyle name="Comma 9 2 3 9" xfId="26260" xr:uid="{332B32DF-D781-49F0-827E-BCD23D55EBF7}"/>
    <cellStyle name="Comma 9 2 4" xfId="718" xr:uid="{00000000-0005-0000-0000-0000CD020000}"/>
    <cellStyle name="Comma 9 2 4 2" xfId="4281" xr:uid="{00000000-0005-0000-0000-0000C4050000}"/>
    <cellStyle name="Comma 9 2 4 2 2" xfId="9626" xr:uid="{5432CB5E-4851-441C-8AC0-7C05C8D057AE}"/>
    <cellStyle name="Comma 9 2 4 2 2 2" xfId="29796" xr:uid="{97800DAD-FA4B-45AA-91D9-A4AE8374C13F}"/>
    <cellStyle name="Comma 9 2 4 2 2 3" xfId="28371" xr:uid="{61443E8F-E592-4F74-8DD8-CF1A7E3229DA}"/>
    <cellStyle name="Comma 9 2 4 2 2 4" xfId="19802" xr:uid="{7730F8E8-AA71-4145-94C7-04ED581E5F3E}"/>
    <cellStyle name="Comma 9 2 4 2 3" xfId="12311" xr:uid="{29E490DB-5E55-4432-B3E1-F68BE0B89C5D}"/>
    <cellStyle name="Comma 9 2 4 2 3 2" xfId="22635" xr:uid="{53F4E36B-2A77-4117-9C4F-6936D2DEA54F}"/>
    <cellStyle name="Comma 9 2 4 2 4" xfId="26717" xr:uid="{2F634420-8BDE-48E6-B40F-182D2AF450C7}"/>
    <cellStyle name="Comma 9 2 4 2 5" xfId="16969" xr:uid="{B27D9FDB-2A67-4AA6-93F2-B0BBC8BC7EEB}"/>
    <cellStyle name="Comma 9 2 4 2 6" xfId="7122" xr:uid="{30C98ED7-B6DA-4C1B-A19E-FC434B384007}"/>
    <cellStyle name="Comma 9 2 4 3" xfId="3955" xr:uid="{00000000-0005-0000-0000-0000C5050000}"/>
    <cellStyle name="Comma 9 2 4 3 2" xfId="6620" xr:uid="{D7A2B26C-641F-4C64-975B-476E3EF4BB01}"/>
    <cellStyle name="Comma 9 2 4 4" xfId="5847" xr:uid="{00000000-0005-0000-0000-0000C6050000}"/>
    <cellStyle name="Comma 9 2 4 4 2" xfId="6773" xr:uid="{9452EF6A-7E07-46D4-98C5-BDA76AE12CF5}"/>
    <cellStyle name="Comma 9 2 4 4 2 2" xfId="20835" xr:uid="{24FE10A7-33EB-402C-86E6-0B307E54C39A}"/>
    <cellStyle name="Comma 9 2 4 4 2 3" xfId="10592" xr:uid="{168B3FC4-B054-4663-9466-8B0D110398F2}"/>
    <cellStyle name="Comma 9 2 4 4 3" xfId="13344" xr:uid="{A3152462-1AAF-4C50-8E17-09F1F211DE80}"/>
    <cellStyle name="Comma 9 2 4 4 3 2" xfId="23668" xr:uid="{6A08B917-09A5-4DCD-B37B-ADB90875E1EF}"/>
    <cellStyle name="Comma 9 2 4 4 4" xfId="28960" xr:uid="{A0E0F081-AE67-494F-95F4-E43822DABD6B}"/>
    <cellStyle name="Comma 9 2 4 4 5" xfId="29138" xr:uid="{9C81098E-18EE-4AA3-998E-E1DDCE9AB681}"/>
    <cellStyle name="Comma 9 2 4 4 6" xfId="18002" xr:uid="{47A4858B-E978-41C8-A944-68429AA41B17}"/>
    <cellStyle name="Comma 9 2 4 5" xfId="2722" xr:uid="{00000000-0005-0000-0000-0000C3050000}"/>
    <cellStyle name="Comma 9 2 4 6" xfId="2019" xr:uid="{00000000-0005-0000-0000-0000B7020000}"/>
    <cellStyle name="Comma 9 2 4 7" xfId="14865" xr:uid="{D11B642A-2125-4333-A323-EC7B0B21779B}"/>
    <cellStyle name="Comma 9 2 5" xfId="719" xr:uid="{00000000-0005-0000-0000-0000CE020000}"/>
    <cellStyle name="Comma 9 2 5 2" xfId="4282" xr:uid="{00000000-0005-0000-0000-0000C8050000}"/>
    <cellStyle name="Comma 9 2 5 2 2" xfId="9465" xr:uid="{F202FA31-2411-4252-94CE-26D24077CD46}"/>
    <cellStyle name="Comma 9 2 5 2 2 2" xfId="28237" xr:uid="{0E78C729-E98F-46C9-9F92-AF4EC0E7A342}"/>
    <cellStyle name="Comma 9 2 5 2 2 3" xfId="27177" xr:uid="{5F8073C0-0CFD-4C97-95F2-8248DB2A753F}"/>
    <cellStyle name="Comma 9 2 5 2 2 4" xfId="19641" xr:uid="{CE209E2C-0503-4F3D-8B46-79E49F7CD1EA}"/>
    <cellStyle name="Comma 9 2 5 2 3" xfId="12150" xr:uid="{73A928F1-6C79-4CAD-86E9-30D2F3549502}"/>
    <cellStyle name="Comma 9 2 5 2 3 2" xfId="22474" xr:uid="{DADB0518-6F9B-4302-B1CC-3A8C4D157460}"/>
    <cellStyle name="Comma 9 2 5 2 4" xfId="29499" xr:uid="{F8068DE0-D674-45B6-9B86-F14F6EDB7840}"/>
    <cellStyle name="Comma 9 2 5 2 5" xfId="16808" xr:uid="{47D6C846-377A-47E3-BA0E-E78BA06822D9}"/>
    <cellStyle name="Comma 9 2 5 2 6" xfId="7057" xr:uid="{239D4660-3313-4D98-B5D6-F4611C3B927F}"/>
    <cellStyle name="Comma 9 2 5 3" xfId="3793" xr:uid="{00000000-0005-0000-0000-0000C9050000}"/>
    <cellStyle name="Comma 9 2 5 3 2" xfId="7155" xr:uid="{5CE1589F-A714-4B47-B36A-B8A6658289B1}"/>
    <cellStyle name="Comma 9 2 5 4" xfId="5635" xr:uid="{00000000-0005-0000-0000-0000CA050000}"/>
    <cellStyle name="Comma 9 2 5 4 2" xfId="8060" xr:uid="{84AF0BC3-5E1D-4BDD-8C31-B67EBDCE51E0}"/>
    <cellStyle name="Comma 9 2 5 5" xfId="26582" xr:uid="{3F48A9F2-4A12-4085-B236-1D146A368B05}"/>
    <cellStyle name="Comma 9 2 5 6" xfId="14676" xr:uid="{3C655EF2-74F5-4CC3-8589-F9F7ACDCF69B}"/>
    <cellStyle name="Comma 9 2 6" xfId="2890" xr:uid="{00000000-0005-0000-0000-0000CB050000}"/>
    <cellStyle name="Comma 9 2 6 2" xfId="3260" xr:uid="{00000000-0005-0000-0000-0000CC050000}"/>
    <cellStyle name="Comma 9 2 6 2 2" xfId="9135" xr:uid="{190572F4-1E77-4B47-A468-C2100D50D06D}"/>
    <cellStyle name="Comma 9 2 6 2 2 2" xfId="19308" xr:uid="{906580B5-7F38-40DC-98E8-2406DEED62F1}"/>
    <cellStyle name="Comma 9 2 6 2 3" xfId="11817" xr:uid="{7770A80D-08FE-496C-BA32-59F491267626}"/>
    <cellStyle name="Comma 9 2 6 2 3 2" xfId="22141" xr:uid="{AB9EAC86-9E8F-4956-AFA3-9F43E22C551B}"/>
    <cellStyle name="Comma 9 2 6 2 4" xfId="28986" xr:uid="{66E707B4-C0BA-4BAD-9148-84FE40006767}"/>
    <cellStyle name="Comma 9 2 6 2 5" xfId="28050" xr:uid="{C3A5839D-B718-4649-A9C4-20BD0AFA9494}"/>
    <cellStyle name="Comma 9 2 6 2 6" xfId="16475" xr:uid="{32E2EEF4-94DD-4AD5-9DBE-13E407457C89}"/>
    <cellStyle name="Comma 9 2 6 3" xfId="5186" xr:uid="{00000000-0005-0000-0000-0000CD050000}"/>
    <cellStyle name="Comma 9 2 6 3 2" xfId="7248" xr:uid="{09BD105C-C01A-476A-9DE5-58C8DDC9D8CA}"/>
    <cellStyle name="Comma 9 2 6 4" xfId="8056" xr:uid="{671A7D48-FAA0-478F-B041-DBC52C6CF001}"/>
    <cellStyle name="Comma 9 2 6 5" xfId="25040" xr:uid="{795EB848-1A98-427E-8B54-369BA869381F}"/>
    <cellStyle name="Comma 9 2 6 6" xfId="14242" xr:uid="{66E9F45B-80B2-48E3-9DF9-652F278C7218}"/>
    <cellStyle name="Comma 9 2 7" xfId="4275" xr:uid="{00000000-0005-0000-0000-0000CE050000}"/>
    <cellStyle name="Comma 9 2 7 2" xfId="8854" xr:uid="{68958655-7AAF-4C39-AC3E-2A460DED4421}"/>
    <cellStyle name="Comma 9 2 7 2 2" xfId="27729" xr:uid="{227E3CCC-B8A4-49FF-B360-C9467A539D4D}"/>
    <cellStyle name="Comma 9 2 7 2 3" xfId="29242" xr:uid="{B0926160-058B-4D9D-8AB5-6F6886D083B2}"/>
    <cellStyle name="Comma 9 2 7 2 4" xfId="19004" xr:uid="{CE0D619A-9EE6-49BD-AF86-612AAD297F83}"/>
    <cellStyle name="Comma 9 2 7 3" xfId="11513" xr:uid="{9034DE50-FEB5-4B14-8C54-41FE1F124601}"/>
    <cellStyle name="Comma 9 2 7 3 2" xfId="21837" xr:uid="{46E19C42-C2AB-450F-849F-BB7F2ACB6646}"/>
    <cellStyle name="Comma 9 2 7 4" xfId="26139" xr:uid="{A364DE69-19C6-4ED8-AE3F-C3AA55BA23B7}"/>
    <cellStyle name="Comma 9 2 7 5" xfId="16171" xr:uid="{2440F379-A308-4F56-AD51-807B572EBA28}"/>
    <cellStyle name="Comma 9 2 7 6" xfId="6932" xr:uid="{DB75A2C7-07B8-4D3C-8B89-42EC70E395CB}"/>
    <cellStyle name="Comma 9 2 8" xfId="3517" xr:uid="{00000000-0005-0000-0000-0000CF050000}"/>
    <cellStyle name="Comma 9 2 8 2" xfId="10173" xr:uid="{8B92CF87-DBB2-4304-9FA2-D1FAB650286E}"/>
    <cellStyle name="Comma 9 2 8 2 2" xfId="20353" xr:uid="{9464B36C-D5A4-4494-B367-17500F422356}"/>
    <cellStyle name="Comma 9 2 8 3" xfId="12862" xr:uid="{34F7A9EE-AE9D-4F9D-BAE2-AFE9AF32B029}"/>
    <cellStyle name="Comma 9 2 8 3 2" xfId="23186" xr:uid="{BF9DA308-EC2A-4600-9388-B9E4B30D2BAB}"/>
    <cellStyle name="Comma 9 2 8 4" xfId="27430" xr:uid="{1FA5C7E5-CF44-4096-89C8-F54E91F6B094}"/>
    <cellStyle name="Comma 9 2 8 5" xfId="28744" xr:uid="{02EAF156-4878-4D7F-A36D-1A0BCC4C666A}"/>
    <cellStyle name="Comma 9 2 8 6" xfId="17520" xr:uid="{B1F31CA7-8CCC-4851-822C-E5D15F6D485E}"/>
    <cellStyle name="Comma 9 2 9" xfId="4404" xr:uid="{00000000-0005-0000-0000-0000D0050000}"/>
    <cellStyle name="Comma 9 2 9 2" xfId="27013" xr:uid="{D76B810F-EB71-4C48-B3FA-9533499E79EB}"/>
    <cellStyle name="Comma 9 2 9 3" xfId="28761" xr:uid="{B8B805D3-67E4-4691-8538-835C177676E8}"/>
    <cellStyle name="Comma 9 2 9 4" xfId="15484" xr:uid="{71A9E714-6387-4F6A-9692-8EF63DF7864D}"/>
    <cellStyle name="Comma 9 3" xfId="720" xr:uid="{00000000-0005-0000-0000-0000CF020000}"/>
    <cellStyle name="Comma 9 3 10" xfId="10844" xr:uid="{EFC6C90D-72A2-4FE4-BB3B-B6ACF1B5E530}"/>
    <cellStyle name="Comma 9 3 10 2" xfId="21153" xr:uid="{EA9EFF11-77E5-4656-8169-BAC6400AC8A6}"/>
    <cellStyle name="Comma 9 3 11" xfId="25635" xr:uid="{2A27FBC4-F1FF-4960-998D-D97AFDA6F810}"/>
    <cellStyle name="Comma 9 3 12" xfId="13841" xr:uid="{A821FDFD-D40C-4760-ABCD-1C47D35FB40F}"/>
    <cellStyle name="Comma 9 3 2" xfId="721" xr:uid="{00000000-0005-0000-0000-0000D0020000}"/>
    <cellStyle name="Comma 9 3 2 2" xfId="3957" xr:uid="{00000000-0005-0000-0000-0000D3050000}"/>
    <cellStyle name="Comma 9 3 2 2 2" xfId="5849" xr:uid="{00000000-0005-0000-0000-0000D4050000}"/>
    <cellStyle name="Comma 9 3 2 2 2 2" xfId="25308" xr:uid="{C1A1807E-2AC3-4502-A244-65B3BFC6BE01}"/>
    <cellStyle name="Comma 9 3 2 2 2 2 2" xfId="28991" xr:uid="{58FFBC60-F2AA-4045-8512-9744F7EFFAC4}"/>
    <cellStyle name="Comma 9 3 2 2 2 3" xfId="27872" xr:uid="{1459233C-0BAE-4C7D-9F51-DF2DD7786D15}"/>
    <cellStyle name="Comma 9 3 2 2 2 4" xfId="16971" xr:uid="{22A5DB1F-37B1-4091-989C-F228909E1521}"/>
    <cellStyle name="Comma 9 3 2 2 3" xfId="6746" xr:uid="{A0DBA05A-B99E-48D8-968F-B04BEE253233}"/>
    <cellStyle name="Comma 9 3 2 2 3 2" xfId="19804" xr:uid="{D26047E1-A0D9-4095-A9EF-D05419A101E7}"/>
    <cellStyle name="Comma 9 3 2 2 3 3" xfId="9628" xr:uid="{5C840452-1778-446D-9945-DEA2673BE7D6}"/>
    <cellStyle name="Comma 9 3 2 2 4" xfId="12313" xr:uid="{36D993B7-4A8E-4615-BCF4-331E479A26D6}"/>
    <cellStyle name="Comma 9 3 2 2 4 2" xfId="22637" xr:uid="{AF293897-E65F-4492-ADC1-7DB8BA4C20FA}"/>
    <cellStyle name="Comma 9 3 2 2 5" xfId="25609" xr:uid="{7C7CF8A9-A5B3-49D5-82E7-3B71E9EA06B8}"/>
    <cellStyle name="Comma 9 3 2 2 6" xfId="28844" xr:uid="{27FAA8C0-9545-46B6-925C-F09D9DD65BB7}"/>
    <cellStyle name="Comma 9 3 2 2 7" xfId="14867" xr:uid="{E20E818A-950D-4E50-9C0A-70C35074F349}"/>
    <cellStyle name="Comma 9 3 2 3" xfId="4284" xr:uid="{00000000-0005-0000-0000-0000D5050000}"/>
    <cellStyle name="Comma 9 3 2 3 2" xfId="9282" xr:uid="{F4E2BBEE-8DCA-49C5-9819-E8D956F64C01}"/>
    <cellStyle name="Comma 9 3 2 3 2 2" xfId="29490" xr:uid="{E27A7D6B-CC47-41B8-9DFA-4A2E2BC23825}"/>
    <cellStyle name="Comma 9 3 2 3 2 3" xfId="29351" xr:uid="{5A8F84D3-D2B7-499C-8C6E-030545B8292A}"/>
    <cellStyle name="Comma 9 3 2 3 2 4" xfId="19455" xr:uid="{D20117C7-85E0-46B6-BCDF-B5F5E816B064}"/>
    <cellStyle name="Comma 9 3 2 3 3" xfId="11964" xr:uid="{F370095D-F331-45E5-AD58-81AE76BFDFFC}"/>
    <cellStyle name="Comma 9 3 2 3 3 2" xfId="22288" xr:uid="{7C97D2F6-9223-421C-AA5F-D58948520B64}"/>
    <cellStyle name="Comma 9 3 2 3 4" xfId="23942" xr:uid="{755BB992-A266-4BF1-8822-2DA976782EC7}"/>
    <cellStyle name="Comma 9 3 2 3 5" xfId="16622" xr:uid="{DDCDA67B-2224-44C2-8B56-D5D77037F402}"/>
    <cellStyle name="Comma 9 3 2 3 6" xfId="7025" xr:uid="{60B23760-C2F1-4E74-8C04-B1C636E218FD}"/>
    <cellStyle name="Comma 9 3 2 4" xfId="3631" xr:uid="{00000000-0005-0000-0000-0000D6050000}"/>
    <cellStyle name="Comma 9 3 2 4 2" xfId="6435" xr:uid="{7B1E4FCA-9773-4718-AA70-5F64A46524BC}"/>
    <cellStyle name="Comma 9 3 2 4 3" xfId="27693" xr:uid="{4B1613BF-5931-4707-BF43-5480567C1761}"/>
    <cellStyle name="Comma 9 3 2 5" xfId="5359" xr:uid="{00000000-0005-0000-0000-0000D7050000}"/>
    <cellStyle name="Comma 9 3 2 5 2" xfId="10489" xr:uid="{52A1FCED-5E39-4F6E-8909-4CDD8EEAC559}"/>
    <cellStyle name="Comma 9 3 2 5 2 2" xfId="20685" xr:uid="{CB194095-A73B-4896-B3FB-9FF8A355CD6F}"/>
    <cellStyle name="Comma 9 3 2 5 3" xfId="13194" xr:uid="{5D8C753E-81AE-4BFA-9B68-56BA14FC5D1E}"/>
    <cellStyle name="Comma 9 3 2 5 3 2" xfId="23518" xr:uid="{E1DEB174-9BE7-443B-B2A7-8CE2E1CB5033}"/>
    <cellStyle name="Comma 9 3 2 5 4" xfId="28356" xr:uid="{CB8E33EF-C8C3-4535-BE6C-E265E41F3824}"/>
    <cellStyle name="Comma 9 3 2 5 5" xfId="29398" xr:uid="{58F5A33D-AB7E-43FA-B58D-192C6651E013}"/>
    <cellStyle name="Comma 9 3 2 5 6" xfId="17852" xr:uid="{94D87BFD-0E03-461A-8E3D-1F0072020240}"/>
    <cellStyle name="Comma 9 3 2 6" xfId="2727" xr:uid="{00000000-0005-0000-0000-0000D2050000}"/>
    <cellStyle name="Comma 9 3 2 7" xfId="2115" xr:uid="{00000000-0005-0000-0000-0000BA020000}"/>
    <cellStyle name="Comma 9 3 2 8" xfId="14408" xr:uid="{44AC0E1E-EB6F-41D1-9ED9-EC327DC997F4}"/>
    <cellStyle name="Comma 9 3 3" xfId="722" xr:uid="{00000000-0005-0000-0000-0000D1020000}"/>
    <cellStyle name="Comma 9 3 3 2" xfId="4285" xr:uid="{00000000-0005-0000-0000-0000D9050000}"/>
    <cellStyle name="Comma 9 3 3 2 2" xfId="9629" xr:uid="{34BA2160-85FA-44B3-A10F-F4F18CC4A667}"/>
    <cellStyle name="Comma 9 3 3 2 2 2" xfId="29798" xr:uid="{0C4511D7-AB75-417D-9248-14B014FA75EB}"/>
    <cellStyle name="Comma 9 3 3 2 2 3" xfId="28457" xr:uid="{0A472566-0F54-4A65-97A5-580CB3DB09CE}"/>
    <cellStyle name="Comma 9 3 3 2 2 4" xfId="19805" xr:uid="{35058F14-E3FF-49A0-A190-EA85A23B4853}"/>
    <cellStyle name="Comma 9 3 3 2 3" xfId="12314" xr:uid="{96A93C2D-0279-47E1-8B1F-2D75A15FAC9C}"/>
    <cellStyle name="Comma 9 3 3 2 3 2" xfId="22638" xr:uid="{75818447-6AF1-4831-AB88-ADE8B4422A24}"/>
    <cellStyle name="Comma 9 3 3 2 4" xfId="25259" xr:uid="{F449B93E-FBC8-4982-A8C1-ED788AF0783B}"/>
    <cellStyle name="Comma 9 3 3 2 5" xfId="16972" xr:uid="{04D5A42D-B9FA-47E9-A6BA-8E5B7C7ED313}"/>
    <cellStyle name="Comma 9 3 3 2 6" xfId="7123" xr:uid="{1BE75B55-02F6-4AFA-8C72-7ECF46BEDFCE}"/>
    <cellStyle name="Comma 9 3 3 3" xfId="3958" xr:uid="{00000000-0005-0000-0000-0000DA050000}"/>
    <cellStyle name="Comma 9 3 3 3 2" xfId="7247" xr:uid="{583F649C-D0F1-4F52-AD0F-599A8D4DA06F}"/>
    <cellStyle name="Comma 9 3 3 4" xfId="5850" xr:uid="{00000000-0005-0000-0000-0000DB050000}"/>
    <cellStyle name="Comma 9 3 3 4 2" xfId="10593" xr:uid="{CE7560C0-3DF3-445D-9EF1-FE46D45EB556}"/>
    <cellStyle name="Comma 9 3 3 4 2 2" xfId="20836" xr:uid="{5A61DED0-F2EC-45B9-9CFE-D4DDB1BE10E0}"/>
    <cellStyle name="Comma 9 3 3 4 3" xfId="13345" xr:uid="{7CFA4486-32AF-4B05-93F8-47DD1BB2307E}"/>
    <cellStyle name="Comma 9 3 3 4 3 2" xfId="23669" xr:uid="{785689F0-A436-422C-BC2E-C0B8E511EFD3}"/>
    <cellStyle name="Comma 9 3 3 4 4" xfId="18003" xr:uid="{083E9BA7-6177-4B63-BCFE-8CE27BD58ABC}"/>
    <cellStyle name="Comma 9 3 3 5" xfId="8062" xr:uid="{BB052330-3121-4F02-82A3-933D91CC6D6A}"/>
    <cellStyle name="Comma 9 3 3 6" xfId="25797" xr:uid="{84B201EE-2E32-4B23-AA26-16FA93D0B3DF}"/>
    <cellStyle name="Comma 9 3 3 7" xfId="14868" xr:uid="{64A22410-620C-4C09-B875-E10E9A50446D}"/>
    <cellStyle name="Comma 9 3 4" xfId="2728" xr:uid="{00000000-0005-0000-0000-0000DC050000}"/>
    <cellStyle name="Comma 9 3 4 2" xfId="3956" xr:uid="{00000000-0005-0000-0000-0000DD050000}"/>
    <cellStyle name="Comma 9 3 4 2 2" xfId="9627" xr:uid="{CE8E2D86-0FFB-4FE9-A88E-B87ADAA6E410}"/>
    <cellStyle name="Comma 9 3 4 2 2 2" xfId="29797" xr:uid="{60FD81ED-2073-4228-A5CC-48B444FC22A8}"/>
    <cellStyle name="Comma 9 3 4 2 2 3" xfId="27705" xr:uid="{B884DB43-2E86-4F47-A6D6-6A9DFA7EBB2A}"/>
    <cellStyle name="Comma 9 3 4 2 2 4" xfId="19803" xr:uid="{270FE29E-1606-4733-8AB3-86E4BB614EFB}"/>
    <cellStyle name="Comma 9 3 4 2 3" xfId="12312" xr:uid="{3FEF4CEB-D49B-473E-B8BA-FC639C2E4039}"/>
    <cellStyle name="Comma 9 3 4 2 3 2" xfId="22636" xr:uid="{DC68DA6B-94B8-404C-8251-3AC057F734D9}"/>
    <cellStyle name="Comma 9 3 4 2 4" xfId="26267" xr:uid="{532EAD55-948D-4C41-BEF3-CE2CE6742E52}"/>
    <cellStyle name="Comma 9 3 4 2 5" xfId="16970" xr:uid="{8E796DF5-23E8-4689-8C4E-1C062C110236}"/>
    <cellStyle name="Comma 9 3 4 3" xfId="5848" xr:uid="{00000000-0005-0000-0000-0000DE050000}"/>
    <cellStyle name="Comma 9 3 4 3 2" xfId="7231" xr:uid="{B0A84E2A-3EAC-43D7-A0F7-A20537402601}"/>
    <cellStyle name="Comma 9 3 4 4" xfId="8061" xr:uid="{1BD02DCC-15D8-4FD3-BC08-0CBA0CAB9F35}"/>
    <cellStyle name="Comma 9 3 4 5" xfId="24109" xr:uid="{AE3A7AEC-9586-4160-A450-B218FEB615E3}"/>
    <cellStyle name="Comma 9 3 4 6" xfId="14866" xr:uid="{B36A9FCC-6451-4E95-ACED-FB3586FB53DA}"/>
    <cellStyle name="Comma 9 3 5" xfId="3302" xr:uid="{00000000-0005-0000-0000-0000DF050000}"/>
    <cellStyle name="Comma 9 3 5 2" xfId="5229" xr:uid="{00000000-0005-0000-0000-0000E0050000}"/>
    <cellStyle name="Comma 9 3 5 2 2" xfId="28689" xr:uid="{D5578674-8AC5-4BDD-AE89-A7EEBCB0455A}"/>
    <cellStyle name="Comma 9 3 5 2 3" xfId="29087" xr:uid="{967B4022-B740-4D24-8B97-5593B345902C}"/>
    <cellStyle name="Comma 9 3 5 2 4" xfId="16518" xr:uid="{FBD0E795-BEA5-493E-B5E9-CA97EF762CD7}"/>
    <cellStyle name="Comma 9 3 5 3" xfId="9178" xr:uid="{170BFFDB-E9C4-4782-AEC2-CB2F0232F7CD}"/>
    <cellStyle name="Comma 9 3 5 3 2" xfId="19351" xr:uid="{B822F389-608E-42CF-9897-54CC030677AA}"/>
    <cellStyle name="Comma 9 3 5 4" xfId="11860" xr:uid="{832038C9-AB49-4954-8685-4B8DA6AD384D}"/>
    <cellStyle name="Comma 9 3 5 4 2" xfId="22184" xr:uid="{E61A677F-73E5-4822-A7F1-3AB554F5A408}"/>
    <cellStyle name="Comma 9 3 5 5" xfId="24564" xr:uid="{5F451AA8-799D-488B-A815-5C859720D2AE}"/>
    <cellStyle name="Comma 9 3 5 6" xfId="14282" xr:uid="{12966F69-6412-4006-B702-C1B7FB03ACF2}"/>
    <cellStyle name="Comma 9 3 6" xfId="4283" xr:uid="{00000000-0005-0000-0000-0000E1050000}"/>
    <cellStyle name="Comma 9 3 6 2" xfId="8910" xr:uid="{D526AEDC-2DF4-479F-B6CC-D3E269EB683A}"/>
    <cellStyle name="Comma 9 3 6 2 2" xfId="19060" xr:uid="{CFA36FFB-4977-4A87-A279-7953FA3BAD6D}"/>
    <cellStyle name="Comma 9 3 6 3" xfId="11569" xr:uid="{4D358EDF-0A3C-4646-896A-2AB542E2C092}"/>
    <cellStyle name="Comma 9 3 6 3 2" xfId="21893" xr:uid="{429B708E-96EE-4C36-9A86-C9A94A29E5A6}"/>
    <cellStyle name="Comma 9 3 6 4" xfId="26483" xr:uid="{AC5DE053-3076-41B0-B3A4-9C23E4C0587E}"/>
    <cellStyle name="Comma 9 3 6 5" xfId="28250" xr:uid="{95611DDB-17FF-4922-A985-B7BA9EAD9645}"/>
    <cellStyle name="Comma 9 3 6 6" xfId="16227" xr:uid="{83642B1E-AEB3-4504-9F59-BF49E73F3343}"/>
    <cellStyle name="Comma 9 3 6 7" xfId="6959" xr:uid="{4E53DA2B-6439-4BD4-A01C-AE2571636248}"/>
    <cellStyle name="Comma 9 3 7" xfId="3409" xr:uid="{00000000-0005-0000-0000-0000E2050000}"/>
    <cellStyle name="Comma 9 3 7 2" xfId="10121" xr:uid="{B2BC8C46-B1F8-41E4-AB4A-D138E75CB1E6}"/>
    <cellStyle name="Comma 9 3 7 2 2" xfId="20301" xr:uid="{404E76DB-E679-4CFD-98B2-D7639ED06EC8}"/>
    <cellStyle name="Comma 9 3 7 3" xfId="12810" xr:uid="{D2F501E9-A328-4BA6-91AD-B817DE6E8E1A}"/>
    <cellStyle name="Comma 9 3 7 3 2" xfId="23134" xr:uid="{27E9248D-948D-4FD0-87FE-62A17A71869F}"/>
    <cellStyle name="Comma 9 3 7 4" xfId="27141" xr:uid="{B671275F-0DCD-4E14-99F9-D7FEFAF7EDB8}"/>
    <cellStyle name="Comma 9 3 7 5" xfId="29070" xr:uid="{C826D082-2452-4E56-8263-684D684838AA}"/>
    <cellStyle name="Comma 9 3 7 6" xfId="17468" xr:uid="{4BC694B1-3445-41F2-BF3C-06F1C3EAA642}"/>
    <cellStyle name="Comma 9 3 8" xfId="4817" xr:uid="{00000000-0005-0000-0000-0000E3050000}"/>
    <cellStyle name="Comma 9 3 8 2" xfId="15487" xr:uid="{5B471090-5E42-46FA-9483-6FB074F8765C}"/>
    <cellStyle name="Comma 9 3 9" xfId="1967" xr:uid="{00000000-0005-0000-0000-0000B9020000}"/>
    <cellStyle name="Comma 9 3 9 2" xfId="18320" xr:uid="{D6F411D4-3754-4653-8B6D-67E77C777381}"/>
    <cellStyle name="Comma 9 4" xfId="723" xr:uid="{00000000-0005-0000-0000-0000D2020000}"/>
    <cellStyle name="Comma 9 4 10" xfId="13999" xr:uid="{A6490079-0498-4BAA-A804-0A07BCB763DC}"/>
    <cellStyle name="Comma 9 4 2" xfId="724" xr:uid="{00000000-0005-0000-0000-0000D3020000}"/>
    <cellStyle name="Comma 9 4 2 2" xfId="4286" xr:uid="{00000000-0005-0000-0000-0000E6050000}"/>
    <cellStyle name="Comma 9 4 2 2 2" xfId="9630" xr:uid="{771D826B-D54C-481F-95B0-F958C02AB000}"/>
    <cellStyle name="Comma 9 4 2 2 2 2" xfId="29799" xr:uid="{FE518ABD-2E0D-47E4-A83E-F9B73F982615}"/>
    <cellStyle name="Comma 9 4 2 2 2 3" xfId="29372" xr:uid="{31302295-421D-4893-8F91-5B6CB1428BE9}"/>
    <cellStyle name="Comma 9 4 2 2 2 4" xfId="19806" xr:uid="{8F706021-4AC4-45D1-A021-2F3313D0BB26}"/>
    <cellStyle name="Comma 9 4 2 2 3" xfId="12315" xr:uid="{BC489E55-83BC-48F1-A301-9AD09C763100}"/>
    <cellStyle name="Comma 9 4 2 2 3 2" xfId="22639" xr:uid="{181B726D-4CB5-471A-9259-6A0BC6B02997}"/>
    <cellStyle name="Comma 9 4 2 2 4" xfId="25180" xr:uid="{9277399D-9304-4245-8B25-0EFE51BC8E1A}"/>
    <cellStyle name="Comma 9 4 2 2 5" xfId="16973" xr:uid="{604A802E-86D0-46F3-86CD-4B5BD8B0BFE6}"/>
    <cellStyle name="Comma 9 4 2 2 6" xfId="7124" xr:uid="{D6A534D6-7134-472B-8E8C-388FCA52080B}"/>
    <cellStyle name="Comma 9 4 2 3" xfId="3959" xr:uid="{00000000-0005-0000-0000-0000E7050000}"/>
    <cellStyle name="Comma 9 4 2 3 2" xfId="6477" xr:uid="{2B8A6687-E0FF-4F22-ADBF-37BA0BAEDFA0}"/>
    <cellStyle name="Comma 9 4 2 4" xfId="5851" xr:uid="{00000000-0005-0000-0000-0000E8050000}"/>
    <cellStyle name="Comma 9 4 2 4 2" xfId="6517" xr:uid="{87CBE6CA-6FA1-48EC-8FC1-7792C4D17D55}"/>
    <cellStyle name="Comma 9 4 2 5" xfId="2795" xr:uid="{00000000-0005-0000-0000-0000E5050000}"/>
    <cellStyle name="Comma 9 4 2 5 2" xfId="25419" xr:uid="{8A3D80BF-13D4-45A1-9E4C-991C93B42ECA}"/>
    <cellStyle name="Comma 9 4 2 6" xfId="2132" xr:uid="{00000000-0005-0000-0000-0000BD020000}"/>
    <cellStyle name="Comma 9 4 3" xfId="725" xr:uid="{00000000-0005-0000-0000-0000D4020000}"/>
    <cellStyle name="Comma 9 4 3 2" xfId="4287" xr:uid="{00000000-0005-0000-0000-0000EA050000}"/>
    <cellStyle name="Comma 9 4 3 2 2" xfId="9279" xr:uid="{4681DE53-EA40-49A1-B336-14EFCD0162A2}"/>
    <cellStyle name="Comma 9 4 3 2 2 2" xfId="19452" xr:uid="{3C591404-2A96-4AA3-8B48-5B7D619E5222}"/>
    <cellStyle name="Comma 9 4 3 2 3" xfId="11961" xr:uid="{038B66B2-C4A8-4FC0-9200-229F39FC2FAE}"/>
    <cellStyle name="Comma 9 4 3 2 3 2" xfId="22285" xr:uid="{A46DABA2-3A56-47DC-8C45-0EDE751C6256}"/>
    <cellStyle name="Comma 9 4 3 2 4" xfId="16619" xr:uid="{0F2F9DE8-6F3B-4366-BC03-359E68B86315}"/>
    <cellStyle name="Comma 9 4 3 2 5" xfId="7022" xr:uid="{532268E6-D362-4977-AC63-79906A4B4B58}"/>
    <cellStyle name="Comma 9 4 3 3" xfId="3628" xr:uid="{00000000-0005-0000-0000-0000EB050000}"/>
    <cellStyle name="Comma 9 4 3 3 2" xfId="7043" xr:uid="{AD4AB44F-2F49-420D-9125-00A3310EB1D2}"/>
    <cellStyle name="Comma 9 4 3 4" xfId="5356" xr:uid="{00000000-0005-0000-0000-0000EC050000}"/>
    <cellStyle name="Comma 9 4 3 4 2" xfId="8063" xr:uid="{2BC5D819-8636-4057-B9E9-2BB60C4780FC}"/>
    <cellStyle name="Comma 9 4 3 5" xfId="25173" xr:uid="{F22BB9A4-E7C1-4855-BFCC-00CD41FBDEAF}"/>
    <cellStyle name="Comma 9 4 3 6" xfId="14405" xr:uid="{153D1937-262C-4370-8F6C-9CC739588489}"/>
    <cellStyle name="Comma 9 4 4" xfId="3032" xr:uid="{00000000-0005-0000-0000-0000ED050000}"/>
    <cellStyle name="Comma 9 4 4 2" xfId="7534" xr:uid="{B82B51EC-5562-4B6D-8E56-28D9700E2436}"/>
    <cellStyle name="Comma 9 4 4 2 2" xfId="10744" xr:uid="{0C1D340B-26A7-4321-9FCD-941495554551}"/>
    <cellStyle name="Comma 9 4 4 2 2 2" xfId="21040" xr:uid="{302B06C2-6A55-41CF-9860-5C78A778D64B}"/>
    <cellStyle name="Comma 9 4 4 2 3" xfId="13549" xr:uid="{B1228835-9E45-4560-AA26-67C49176370C}"/>
    <cellStyle name="Comma 9 4 4 2 3 2" xfId="23873" xr:uid="{A7EFC3B7-08B5-4126-8511-FE5D8C2125CA}"/>
    <cellStyle name="Comma 9 4 4 2 4" xfId="29464" xr:uid="{BC0A23D0-4755-4A97-92B0-5D66F13CDAD3}"/>
    <cellStyle name="Comma 9 4 4 2 5" xfId="27203" xr:uid="{9BA609C9-8C45-47D2-BC38-58EF227C8061}"/>
    <cellStyle name="Comma 9 4 4 2 6" xfId="18207" xr:uid="{B2BD7896-2BD3-4BF7-804E-29E7D3DCA887}"/>
    <cellStyle name="Comma 9 4 4 3" xfId="26226" xr:uid="{48CBAA43-733A-4AE7-8136-9F6D5231BCA0}"/>
    <cellStyle name="Comma 9 4 5" xfId="2743" xr:uid="{00000000-0005-0000-0000-0000EE050000}"/>
    <cellStyle name="Comma 9 4 5 2" xfId="10367" xr:uid="{1157511B-2F06-40CE-8B1B-0CD13E8E0602}"/>
    <cellStyle name="Comma 9 4 5 2 2" xfId="29975" xr:uid="{88F6B5A1-3B6A-4809-8951-C94A0FBC92F5}"/>
    <cellStyle name="Comma 9 4 5 2 3" xfId="28925" xr:uid="{ADF3D70F-58DA-40B9-B2AC-B5DE8A3B2535}"/>
    <cellStyle name="Comma 9 4 5 2 4" xfId="20549" xr:uid="{11D59FBE-16DF-43EF-BDCC-49166C425F82}"/>
    <cellStyle name="Comma 9 4 5 3" xfId="13058" xr:uid="{156C7D4E-E42D-4BA0-A07D-27D40D535E38}"/>
    <cellStyle name="Comma 9 4 5 3 2" xfId="23382" xr:uid="{B94250BF-9A56-4C91-B688-4DAE5704F446}"/>
    <cellStyle name="Comma 9 4 5 4" xfId="24997" xr:uid="{68228BFF-F228-4D03-BA10-BAE5EE5C7605}"/>
    <cellStyle name="Comma 9 4 5 5" xfId="17716" xr:uid="{338B9D00-5164-46BA-95B8-E8B5B2E89C9A}"/>
    <cellStyle name="Comma 9 4 6" xfId="4966" xr:uid="{00000000-0005-0000-0000-0000EF050000}"/>
    <cellStyle name="Comma 9 4 6 2" xfId="28135" xr:uid="{995D0111-AD42-475D-817A-0917B3C90CA3}"/>
    <cellStyle name="Comma 9 4 6 3" xfId="27052" xr:uid="{C33ED33F-FB3A-46AE-9392-083C5E7ED883}"/>
    <cellStyle name="Comma 9 4 6 4" xfId="15488" xr:uid="{D40CCACC-D3BA-4677-8A5C-4A7AC0D501ED}"/>
    <cellStyle name="Comma 9 4 7" xfId="1968" xr:uid="{00000000-0005-0000-0000-0000BC020000}"/>
    <cellStyle name="Comma 9 4 7 2" xfId="26885" xr:uid="{A14F2E44-62CF-44F9-B456-D9A10072BA92}"/>
    <cellStyle name="Comma 9 4 7 3" xfId="28634" xr:uid="{7A055BB8-9F7E-4659-B50F-DC90B1ACF0C5}"/>
    <cellStyle name="Comma 9 4 7 4" xfId="18321" xr:uid="{DA589749-C53A-4A8B-BAEB-96C369C8E196}"/>
    <cellStyle name="Comma 9 4 8" xfId="10845" xr:uid="{4DFCCF74-E0CE-491F-98DA-5065A0EDC91A}"/>
    <cellStyle name="Comma 9 4 8 2" xfId="21154" xr:uid="{9B3BDC66-0827-40CD-B102-0E767D1E9697}"/>
    <cellStyle name="Comma 9 4 9" xfId="24598" xr:uid="{E0532C10-ECEA-4B8C-A0FF-C1B6CDA5F855}"/>
    <cellStyle name="Comma 9 5" xfId="726" xr:uid="{00000000-0005-0000-0000-0000D5020000}"/>
    <cellStyle name="Comma 9 5 10" xfId="14869" xr:uid="{AA0E89E8-1971-491B-B202-B595CCC26F21}"/>
    <cellStyle name="Comma 9 5 2" xfId="727" xr:uid="{00000000-0005-0000-0000-0000D6020000}"/>
    <cellStyle name="Comma 9 5 2 2" xfId="4288" xr:uid="{00000000-0005-0000-0000-0000F2050000}"/>
    <cellStyle name="Comma 9 5 2 3" xfId="3960" xr:uid="{00000000-0005-0000-0000-0000F3050000}"/>
    <cellStyle name="Comma 9 5 2 3 2" xfId="6582" xr:uid="{B83BA7B3-288F-4F85-8484-CE926CBC7B21}"/>
    <cellStyle name="Comma 9 5 2 4" xfId="5852" xr:uid="{00000000-0005-0000-0000-0000F4050000}"/>
    <cellStyle name="Comma 9 5 2 4 2" xfId="6436" xr:uid="{E97DAB7F-0EBD-4B1E-85E7-C887BE1AC3ED}"/>
    <cellStyle name="Comma 9 5 2 5" xfId="2903" xr:uid="{00000000-0005-0000-0000-0000F1050000}"/>
    <cellStyle name="Comma 9 5 2 6" xfId="2067" xr:uid="{00000000-0005-0000-0000-0000C0020000}"/>
    <cellStyle name="Comma 9 5 3" xfId="728" xr:uid="{00000000-0005-0000-0000-0000D7020000}"/>
    <cellStyle name="Comma 9 5 4" xfId="2985" xr:uid="{00000000-0005-0000-0000-0000F6050000}"/>
    <cellStyle name="Comma 9 5 5" xfId="3463" xr:uid="{00000000-0005-0000-0000-0000F7050000}"/>
    <cellStyle name="Comma 9 5 5 2" xfId="10594" xr:uid="{D79E4C08-1E37-4BE5-B2DC-910B35ED790C}"/>
    <cellStyle name="Comma 9 5 5 2 2" xfId="20837" xr:uid="{E8D27715-9BDE-4612-9029-83A821726E21}"/>
    <cellStyle name="Comma 9 5 5 3" xfId="13346" xr:uid="{B7A2EBAB-6C0D-454F-A0E7-C32032BF05C3}"/>
    <cellStyle name="Comma 9 5 5 3 2" xfId="23670" xr:uid="{F5E1BC5A-5003-48B2-B48B-A34F6D1263E1}"/>
    <cellStyle name="Comma 9 5 5 4" xfId="18004" xr:uid="{3069EA0B-DBF5-4565-9A8A-4E6EC3A72931}"/>
    <cellStyle name="Comma 9 5 6" xfId="4569" xr:uid="{00000000-0005-0000-0000-0000F8050000}"/>
    <cellStyle name="Comma 9 5 6 2" xfId="15489" xr:uid="{76D391F2-0773-451C-B5D8-8BF659289A38}"/>
    <cellStyle name="Comma 9 5 7" xfId="8322" xr:uid="{A0102CD6-BCF0-4635-A85B-EA18A26DDD95}"/>
    <cellStyle name="Comma 9 5 7 2" xfId="18322" xr:uid="{E01EF86D-4C92-46B7-B15E-C90617A0C652}"/>
    <cellStyle name="Comma 9 5 8" xfId="10846" xr:uid="{1880DC67-2BBF-4C95-A79C-B699AD4FA5E5}"/>
    <cellStyle name="Comma 9 5 8 2" xfId="21155" xr:uid="{3E3AC6C0-CE1B-4EC7-9E05-E75806F9A808}"/>
    <cellStyle name="Comma 9 5 9" xfId="26612" xr:uid="{C1CC3656-F1D3-4B23-A715-AE9A62B5795E}"/>
    <cellStyle name="Comma 9 6" xfId="729" xr:uid="{00000000-0005-0000-0000-0000D8020000}"/>
    <cellStyle name="Comma 9 6 2" xfId="4289" xr:uid="{00000000-0005-0000-0000-0000FA050000}"/>
    <cellStyle name="Comma 9 6 2 2" xfId="9464" xr:uid="{5E3CF5FE-3C00-4085-A1D1-8F163C439EAA}"/>
    <cellStyle name="Comma 9 6 2 2 2" xfId="29480" xr:uid="{DB1E5D06-F3F9-4BFC-AE4D-F46795B8528F}"/>
    <cellStyle name="Comma 9 6 2 2 3" xfId="29104" xr:uid="{BB855050-A62A-4573-BD7C-D576D2099FBE}"/>
    <cellStyle name="Comma 9 6 2 2 4" xfId="19640" xr:uid="{7A61B676-0482-498F-ADE5-EA7E3C2DEA9F}"/>
    <cellStyle name="Comma 9 6 2 3" xfId="12149" xr:uid="{1460607D-F0AA-4C1F-BCF0-991488CA3E19}"/>
    <cellStyle name="Comma 9 6 2 3 2" xfId="22473" xr:uid="{88CC33DE-AFFE-4312-ADB8-CAA8230D71D1}"/>
    <cellStyle name="Comma 9 6 2 4" xfId="24907" xr:uid="{0275A934-99BA-45FE-9CBD-B9824FC1A9A6}"/>
    <cellStyle name="Comma 9 6 2 5" xfId="16807" xr:uid="{4958F9C4-4A00-4DCE-A6BD-4D64490A393F}"/>
    <cellStyle name="Comma 9 6 2 6" xfId="7056" xr:uid="{935317C9-2842-419A-A17A-E47879FB3E22}"/>
    <cellStyle name="Comma 9 6 3" xfId="3792" xr:uid="{00000000-0005-0000-0000-0000FB050000}"/>
    <cellStyle name="Comma 9 6 3 2" xfId="6672" xr:uid="{A2B36DBB-76C9-42CA-81AF-62D37638452B}"/>
    <cellStyle name="Comma 9 6 4" xfId="5634" xr:uid="{00000000-0005-0000-0000-0000FC050000}"/>
    <cellStyle name="Comma 9 6 4 2" xfId="6646" xr:uid="{2CA07AB8-817B-464A-AF59-84B1E8B8793F}"/>
    <cellStyle name="Comma 9 6 5" xfId="3065" xr:uid="{00000000-0005-0000-0000-0000F9050000}"/>
    <cellStyle name="Comma 9 6 5 2" xfId="25718" xr:uid="{9B943A5A-9BFD-4B3B-8307-A0D567501572}"/>
    <cellStyle name="Comma 9 6 6" xfId="2020" xr:uid="{00000000-0005-0000-0000-0000C1020000}"/>
    <cellStyle name="Comma 9 7" xfId="730" xr:uid="{00000000-0005-0000-0000-0000D9020000}"/>
    <cellStyle name="Comma 9 7 2" xfId="4290" xr:uid="{00000000-0005-0000-0000-0000FE050000}"/>
    <cellStyle name="Comma 9 7 2 2" xfId="9075" xr:uid="{636D15FF-C776-40D2-8B48-472A5BD6976E}"/>
    <cellStyle name="Comma 9 7 2 2 2" xfId="19248" xr:uid="{2432805C-C93C-4D90-A45D-9BFDF89AFD31}"/>
    <cellStyle name="Comma 9 7 2 3" xfId="11757" xr:uid="{3274F8B6-9D73-42A3-98B0-FA8A44B01B48}"/>
    <cellStyle name="Comma 9 7 2 3 2" xfId="22081" xr:uid="{DF5BFA6D-DD03-46E0-B9B3-6804DA1B1651}"/>
    <cellStyle name="Comma 9 7 2 4" xfId="28691" xr:uid="{EE5C7FE1-4A4B-4D86-91F8-DE662832C456}"/>
    <cellStyle name="Comma 9 7 2 5" xfId="28040" xr:uid="{DBBF3D8F-09FA-4C42-B6A4-5D40507E5A09}"/>
    <cellStyle name="Comma 9 7 2 6" xfId="16415" xr:uid="{223417DC-6634-44D7-82D2-C1FDC22A0DDD}"/>
    <cellStyle name="Comma 9 7 2 7" xfId="6982" xr:uid="{17736FCF-18CF-4FAC-A60D-676552C75005}"/>
    <cellStyle name="Comma 9 7 3" xfId="3188" xr:uid="{00000000-0005-0000-0000-0000FF050000}"/>
    <cellStyle name="Comma 9 7 3 2" xfId="7225" xr:uid="{D07BB51F-0477-4A13-9ED0-BFDC8645D68A}"/>
    <cellStyle name="Comma 9 7 4" xfId="5126" xr:uid="{00000000-0005-0000-0000-000000060000}"/>
    <cellStyle name="Comma 9 7 4 2" xfId="8064" xr:uid="{824A9F34-EE5A-4F15-98ED-FAFD4BA960C8}"/>
    <cellStyle name="Comma 9 7 5" xfId="26036" xr:uid="{3FADCAD5-69C3-42DD-A084-E5A811FD01E4}"/>
    <cellStyle name="Comma 9 7 6" xfId="14184" xr:uid="{EAED873F-D85B-40C2-89A4-169C045D64F2}"/>
    <cellStyle name="Comma 9 8" xfId="2821" xr:uid="{00000000-0005-0000-0000-000001060000}"/>
    <cellStyle name="Comma 9 8 2" xfId="6919" xr:uid="{6B786D57-F4FE-4BBF-A415-CC15FFE65C92}"/>
    <cellStyle name="Comma 9 8 2 2" xfId="8796" xr:uid="{204F5F1D-A888-4E18-84EE-26445690F88D}"/>
    <cellStyle name="Comma 9 8 2 2 2" xfId="18944" xr:uid="{5AC0B56D-43D2-4A2D-9CDE-9AFB23CB3519}"/>
    <cellStyle name="Comma 9 8 2 3" xfId="11453" xr:uid="{DC2854C9-F39B-45D2-A829-0DF50A2572FF}"/>
    <cellStyle name="Comma 9 8 2 3 2" xfId="21777" xr:uid="{91F3E348-D307-48D9-8AF9-49150410160C}"/>
    <cellStyle name="Comma 9 8 2 4" xfId="28904" xr:uid="{A10FEC48-8F34-4F84-A40B-377EC6F372EB}"/>
    <cellStyle name="Comma 9 8 2 5" xfId="26993" xr:uid="{9ECDF597-486A-49E7-97C5-89A00CDF3400}"/>
    <cellStyle name="Comma 9 8 2 6" xfId="16111" xr:uid="{B24F3876-96CC-4CEC-96C1-02852CDCAE48}"/>
    <cellStyle name="Comma 9 8 3" xfId="7160" xr:uid="{0218EB9D-1136-43A9-AFD8-F80899CFE38B}"/>
    <cellStyle name="Comma 9 8 4" xfId="26342" xr:uid="{4082E372-3B5E-4DAD-B448-8D78EA2B38FB}"/>
    <cellStyle name="Comma 9 9" xfId="3518" xr:uid="{00000000-0005-0000-0000-000002060000}"/>
    <cellStyle name="Comma 9 9 2" xfId="10172" xr:uid="{37005C03-23E9-4680-BD13-7694A2DCFF76}"/>
    <cellStyle name="Comma 9 9 2 2" xfId="20352" xr:uid="{ACDC874A-5BCD-482D-A852-521026B58469}"/>
    <cellStyle name="Comma 9 9 3" xfId="12861" xr:uid="{D0B93E83-DF0F-4A72-A617-D30DB039D0E9}"/>
    <cellStyle name="Comma 9 9 3 2" xfId="23185" xr:uid="{C208A748-6AC5-40A6-BE39-931E7FD02108}"/>
    <cellStyle name="Comma 9 9 4" xfId="29032" xr:uid="{586ECF61-450E-478D-BD2D-83E42F989C3C}"/>
    <cellStyle name="Comma 9 9 5" xfId="29647" xr:uid="{9E16849C-2D78-451B-BA04-3737FA052EE6}"/>
    <cellStyle name="Comma 9 9 6" xfId="17519" xr:uid="{809CCC3C-C2A8-48E4-A483-ACE36BF026FB}"/>
    <cellStyle name="Currency 10" xfId="10847" xr:uid="{907E26EF-131D-4EC3-82EC-FA6B8CCC4291}"/>
    <cellStyle name="Currency 10 2" xfId="21156" xr:uid="{4CF3705B-3572-4C69-AA6D-140592A0ABD2}"/>
    <cellStyle name="Currency 2" xfId="731" xr:uid="{00000000-0005-0000-0000-0000DA020000}"/>
    <cellStyle name="Currency 2 2" xfId="732" xr:uid="{00000000-0005-0000-0000-0000DB020000}"/>
    <cellStyle name="Currency 2 2 2" xfId="733" xr:uid="{00000000-0005-0000-0000-0000DC020000}"/>
    <cellStyle name="Currency 2 2 2 2" xfId="2984" xr:uid="{00000000-0005-0000-0000-000005060000}"/>
    <cellStyle name="Currency 2 2 2 3" xfId="2021" xr:uid="{00000000-0005-0000-0000-0000C5020000}"/>
    <cellStyle name="Currency 2 2 2 3 2" xfId="6495" xr:uid="{8D6F34EE-7944-490E-AC82-65028E9D8057}"/>
    <cellStyle name="Currency 2 2 2 4" xfId="6498" xr:uid="{759ED918-28AB-43A9-BCA2-4FE724381486}"/>
    <cellStyle name="Currency 2 2 3" xfId="734" xr:uid="{00000000-0005-0000-0000-0000DD020000}"/>
    <cellStyle name="Currency 2 2 4" xfId="2904" xr:uid="{00000000-0005-0000-0000-000007060000}"/>
    <cellStyle name="Currency 2 2 5" xfId="1886" xr:uid="{00000000-0005-0000-0000-0000C4020000}"/>
    <cellStyle name="Currency 2 3" xfId="735" xr:uid="{00000000-0005-0000-0000-0000DE020000}"/>
    <cellStyle name="Currency 2 4" xfId="736" xr:uid="{00000000-0005-0000-0000-0000DF020000}"/>
    <cellStyle name="Currency 2 4 10" xfId="28029" xr:uid="{294896CF-3DE7-4A39-ADDA-E06766D1D715}"/>
    <cellStyle name="Currency 2 4 11" xfId="15491" xr:uid="{F617D8A0-F88C-428F-8DA1-38D67F55C15C}"/>
    <cellStyle name="Currency 2 4 2" xfId="737" xr:uid="{00000000-0005-0000-0000-0000E0020000}"/>
    <cellStyle name="Currency 2 4 2 2" xfId="738" xr:uid="{00000000-0005-0000-0000-0000E1020000}"/>
    <cellStyle name="Currency 2 4 2 2 2" xfId="2885" xr:uid="{00000000-0005-0000-0000-00000B060000}"/>
    <cellStyle name="Currency 2 4 2 2 3" xfId="2081" xr:uid="{00000000-0005-0000-0000-0000CA020000}"/>
    <cellStyle name="Currency 2 4 2 2 3 2" xfId="6527" xr:uid="{562E91E5-09A1-4861-9C77-FC5C1552C37D}"/>
    <cellStyle name="Currency 2 4 2 2 4" xfId="6611" xr:uid="{7C280118-EBDC-4452-BE7E-AC321FF9B35A}"/>
    <cellStyle name="Currency 2 4 2 3" xfId="739" xr:uid="{00000000-0005-0000-0000-0000E2020000}"/>
    <cellStyle name="Currency 2 4 2 4" xfId="2822" xr:uid="{00000000-0005-0000-0000-00000D060000}"/>
    <cellStyle name="Currency 2 4 2 5" xfId="3443" xr:uid="{00000000-0005-0000-0000-00000E060000}"/>
    <cellStyle name="Currency 2 4 2 5 2" xfId="18325" xr:uid="{01372B74-3B97-4692-8F09-D4B20AD4A70C}"/>
    <cellStyle name="Currency 2 4 2 6" xfId="4703" xr:uid="{00000000-0005-0000-0000-00000F060000}"/>
    <cellStyle name="Currency 2 4 2 6 2" xfId="21158" xr:uid="{C1789430-8C82-43D3-888E-3694046D2D0B}"/>
    <cellStyle name="Currency 2 4 2 7" xfId="26277" xr:uid="{C9B1A040-4179-45A9-8CD9-DD137DE502A2}"/>
    <cellStyle name="Currency 2 4 2 8" xfId="15492" xr:uid="{16BA4845-3333-41B5-8229-EB5D6D98C9CF}"/>
    <cellStyle name="Currency 2 4 3" xfId="740" xr:uid="{00000000-0005-0000-0000-0000E3020000}"/>
    <cellStyle name="Currency 2 4 3 2" xfId="3107" xr:uid="{00000000-0005-0000-0000-000010060000}"/>
    <cellStyle name="Currency 2 4 3 3" xfId="2022" xr:uid="{00000000-0005-0000-0000-0000CB020000}"/>
    <cellStyle name="Currency 2 4 3 3 2" xfId="6478" xr:uid="{D0E13968-02C7-4898-AF82-57B6C4CA0E2E}"/>
    <cellStyle name="Currency 2 4 3 4" xfId="6542" xr:uid="{71073AAD-E0F8-41FB-9B67-28C73D1FA279}"/>
    <cellStyle name="Currency 2 4 4" xfId="741" xr:uid="{00000000-0005-0000-0000-0000E4020000}"/>
    <cellStyle name="Currency 2 4 5" xfId="2839" xr:uid="{00000000-0005-0000-0000-000012060000}"/>
    <cellStyle name="Currency 2 4 6" xfId="3515" xr:uid="{00000000-0005-0000-0000-000013060000}"/>
    <cellStyle name="Currency 2 4 6 2" xfId="18324" xr:uid="{EE622D72-C59B-4745-85A3-0F1224D799AF}"/>
    <cellStyle name="Currency 2 4 7" xfId="4406" xr:uid="{00000000-0005-0000-0000-000014060000}"/>
    <cellStyle name="Currency 2 4 7 2" xfId="21157" xr:uid="{E8E901EB-3342-4E25-99C9-97EF5C5F283B}"/>
    <cellStyle name="Currency 2 4 8" xfId="1919" xr:uid="{00000000-0005-0000-0000-0000C8020000}"/>
    <cellStyle name="Currency 2 4 9" xfId="24145" xr:uid="{E7C6D06B-9366-4690-ABF5-18CA99228769}"/>
    <cellStyle name="Currency 2 5" xfId="742" xr:uid="{00000000-0005-0000-0000-0000E5020000}"/>
    <cellStyle name="Currency 2 5 2" xfId="2161" xr:uid="{00000000-0005-0000-0000-0000EE010000}"/>
    <cellStyle name="Currency 2 5 2 2" xfId="2922" xr:uid="{00000000-0005-0000-0000-000015060000}"/>
    <cellStyle name="Currency 2 5 2 3" xfId="30771" xr:uid="{784A0D41-7DE9-4F79-81F2-D1E7AB9D1250}"/>
    <cellStyle name="Currency 2 5 3" xfId="2159" xr:uid="{00000000-0005-0000-0000-0000EE010000}"/>
    <cellStyle name="Currency 2 5 3 2" xfId="6775" xr:uid="{50EC19E0-FDA8-4947-A771-5CE015AB1497}"/>
    <cellStyle name="Currency 2 5 4" xfId="2023" xr:uid="{00000000-0005-0000-0000-0000CD020000}"/>
    <cellStyle name="Currency 2 5 4 2" xfId="6532" xr:uid="{70868C89-A9A0-4D6A-BD2D-9376940107E4}"/>
    <cellStyle name="Currency 2 6" xfId="3516" xr:uid="{00000000-0005-0000-0000-000016060000}"/>
    <cellStyle name="Currency 2 6 2" xfId="30789" xr:uid="{639AFAD6-088A-4131-9D9F-8534067D2087}"/>
    <cellStyle name="Currency 2 7" xfId="4405" xr:uid="{00000000-0005-0000-0000-000017060000}"/>
    <cellStyle name="Currency 2 8" xfId="1880" xr:uid="{00000000-0005-0000-0000-0000C3020000}"/>
    <cellStyle name="Currency 3" xfId="743" xr:uid="{00000000-0005-0000-0000-0000E6020000}"/>
    <cellStyle name="Currency 3 2" xfId="744" xr:uid="{00000000-0005-0000-0000-0000E7020000}"/>
    <cellStyle name="Currency 3 2 2" xfId="745" xr:uid="{00000000-0005-0000-0000-0000E8020000}"/>
    <cellStyle name="Currency 3 2 2 2" xfId="2864" xr:uid="{00000000-0005-0000-0000-00001A060000}"/>
    <cellStyle name="Currency 3 2 2 3" xfId="2024" xr:uid="{00000000-0005-0000-0000-0000D0020000}"/>
    <cellStyle name="Currency 3 2 2 3 2" xfId="6577" xr:uid="{C91D5ED7-B9F2-4440-850D-B54ACC957531}"/>
    <cellStyle name="Currency 3 2 2 4" xfId="6434" xr:uid="{D5C77C64-EA87-4771-A361-015BF3F3AF47}"/>
    <cellStyle name="Currency 3 2 3" xfId="746" xr:uid="{00000000-0005-0000-0000-0000E9020000}"/>
    <cellStyle name="Currency 3 2 4" xfId="3078" xr:uid="{00000000-0005-0000-0000-00001C060000}"/>
    <cellStyle name="Currency 3 2 5" xfId="3514" xr:uid="{00000000-0005-0000-0000-00001D060000}"/>
    <cellStyle name="Currency 3 2 5 2" xfId="18326" xr:uid="{EDBAABF3-2BAB-4410-85F0-13E7110CFCFB}"/>
    <cellStyle name="Currency 3 2 6" xfId="4407" xr:uid="{00000000-0005-0000-0000-00001E060000}"/>
    <cellStyle name="Currency 3 2 6 2" xfId="21159" xr:uid="{4B5A88A3-0665-4F3C-BB6A-CBCED94A0B8E}"/>
    <cellStyle name="Currency 3 2 7" xfId="1921" xr:uid="{00000000-0005-0000-0000-0000CF020000}"/>
    <cellStyle name="Currency 3 2 8" xfId="15493" xr:uid="{5D97BEF1-B9B1-4C6C-9DF3-E1708CA3543F}"/>
    <cellStyle name="Currency 4" xfId="747" xr:uid="{00000000-0005-0000-0000-0000EA020000}"/>
    <cellStyle name="Currency 4 10" xfId="748" xr:uid="{00000000-0005-0000-0000-0000EB020000}"/>
    <cellStyle name="Currency 4 10 10" xfId="14001" xr:uid="{B416937F-5C06-4A35-A785-AA86C0B754CB}"/>
    <cellStyle name="Currency 4 10 2" xfId="749" xr:uid="{00000000-0005-0000-0000-0000EC020000}"/>
    <cellStyle name="Currency 4 10 2 2" xfId="4291" xr:uid="{00000000-0005-0000-0000-000022060000}"/>
    <cellStyle name="Currency 4 10 2 2 2" xfId="9631" xr:uid="{9780E678-68E4-4BF3-BBFB-AF11EF970127}"/>
    <cellStyle name="Currency 4 10 2 2 2 2" xfId="19807" xr:uid="{96212DAA-DD26-43D9-B76C-FD5FAED3150C}"/>
    <cellStyle name="Currency 4 10 2 2 3" xfId="12316" xr:uid="{19141DDE-AD51-43C4-8523-080E5A266D09}"/>
    <cellStyle name="Currency 4 10 2 2 3 2" xfId="22640" xr:uid="{DE922D17-6EFA-48C9-882F-58D79528924D}"/>
    <cellStyle name="Currency 4 10 2 2 4" xfId="29633" xr:uid="{64F2CC3E-39CF-423A-9183-F344A99E2F47}"/>
    <cellStyle name="Currency 4 10 2 2 5" xfId="28981" xr:uid="{D17513E8-14D5-41A1-87D7-91AE1AD981AE}"/>
    <cellStyle name="Currency 4 10 2 2 6" xfId="16974" xr:uid="{C9C8FF7A-D0FB-4D7A-8D09-8F1419903FB9}"/>
    <cellStyle name="Currency 4 10 2 2 7" xfId="7125" xr:uid="{84F90CC2-3620-4BBD-933F-5F424B2F9161}"/>
    <cellStyle name="Currency 4 10 2 3" xfId="3961" xr:uid="{00000000-0005-0000-0000-000023060000}"/>
    <cellStyle name="Currency 4 10 2 3 2" xfId="6504" xr:uid="{32BC48B9-61DD-409A-915C-A024FEB5C9B1}"/>
    <cellStyle name="Currency 4 10 2 4" xfId="5853" xr:uid="{00000000-0005-0000-0000-000024060000}"/>
    <cellStyle name="Currency 4 10 2 4 2" xfId="6695" xr:uid="{70115B1E-2F2D-465C-9441-432FFAF37571}"/>
    <cellStyle name="Currency 4 10 2 5" xfId="2879" xr:uid="{00000000-0005-0000-0000-000021060000}"/>
    <cellStyle name="Currency 4 10 2 5 2" xfId="26490" xr:uid="{7D7A4833-3FAE-445A-B3D7-3222EC4803A4}"/>
    <cellStyle name="Currency 4 10 2 6" xfId="2131" xr:uid="{00000000-0005-0000-0000-0000D4020000}"/>
    <cellStyle name="Currency 4 10 3" xfId="750" xr:uid="{00000000-0005-0000-0000-0000ED020000}"/>
    <cellStyle name="Currency 4 10 3 2" xfId="25859" xr:uid="{975B5D59-C2A5-48C1-B0D9-BEB00E5FE543}"/>
    <cellStyle name="Currency 4 10 3 3" xfId="25671" xr:uid="{991AE57D-14F2-49A8-9C9C-8BE89F56D8C6}"/>
    <cellStyle name="Currency 4 10 4" xfId="2823" xr:uid="{00000000-0005-0000-0000-000026060000}"/>
    <cellStyle name="Currency 4 10 4 2" xfId="25438" xr:uid="{6693A44E-B0BA-4869-B71B-C1FB6909315A}"/>
    <cellStyle name="Currency 4 10 4 3" xfId="24970" xr:uid="{D7573375-80B8-4C60-8079-EFB3276AE252}"/>
    <cellStyle name="Currency 4 10 5" xfId="2989" xr:uid="{00000000-0005-0000-0000-000027060000}"/>
    <cellStyle name="Currency 4 10 5 2" xfId="10369" xr:uid="{F2874288-033F-4E52-8A86-AB711FE75B43}"/>
    <cellStyle name="Currency 4 10 5 2 2" xfId="20551" xr:uid="{993F7D60-805C-44F5-A2BE-5FB0DDAFA1EF}"/>
    <cellStyle name="Currency 4 10 5 3" xfId="13060" xr:uid="{B433A77F-2926-4B1A-B7BE-5E3CA7520807}"/>
    <cellStyle name="Currency 4 10 5 3 2" xfId="23384" xr:uid="{D6EF09DE-C084-4D1C-B6C3-65035956760E}"/>
    <cellStyle name="Currency 4 10 5 4" xfId="26980" xr:uid="{64F444DF-6353-4FCE-91B5-649352A9B95B}"/>
    <cellStyle name="Currency 4 10 5 5" xfId="29183" xr:uid="{566DF448-4770-442C-A287-18A9E4632495}"/>
    <cellStyle name="Currency 4 10 5 6" xfId="17718" xr:uid="{E9CFF183-7341-4F02-83E2-E6B18A4501B0}"/>
    <cellStyle name="Currency 4 10 6" xfId="4956" xr:uid="{00000000-0005-0000-0000-000028060000}"/>
    <cellStyle name="Currency 4 10 6 2" xfId="29016" xr:uid="{0EBDD2D8-1F4E-4A01-8E12-FCCB930D195C}"/>
    <cellStyle name="Currency 4 10 6 3" xfId="29410" xr:uid="{8A407DEE-0116-439F-BEE7-7DEB85C72F1B}"/>
    <cellStyle name="Currency 4 10 6 4" xfId="15495" xr:uid="{CBCDC5B9-42BC-4B58-8D7F-8049EEAFEFB0}"/>
    <cellStyle name="Currency 4 10 7" xfId="1969" xr:uid="{00000000-0005-0000-0000-0000D3020000}"/>
    <cellStyle name="Currency 4 10 7 2" xfId="18328" xr:uid="{D0F8D982-5402-411B-8225-C1F12E765956}"/>
    <cellStyle name="Currency 4 10 8" xfId="10849" xr:uid="{4E71E519-2C14-4119-A8D7-923DD3699866}"/>
    <cellStyle name="Currency 4 10 8 2" xfId="21161" xr:uid="{0C9A40B3-1282-4808-9668-759C302558E6}"/>
    <cellStyle name="Currency 4 10 9" xfId="25436" xr:uid="{1C9F7386-0A6C-4441-AE87-9CCCEDE1AE03}"/>
    <cellStyle name="Currency 4 11" xfId="751" xr:uid="{00000000-0005-0000-0000-0000EE020000}"/>
    <cellStyle name="Currency 4 11 2" xfId="752" xr:uid="{00000000-0005-0000-0000-0000EF020000}"/>
    <cellStyle name="Currency 4 11 2 2" xfId="4292" xr:uid="{00000000-0005-0000-0000-00002B060000}"/>
    <cellStyle name="Currency 4 11 2 3" xfId="3794" xr:uid="{00000000-0005-0000-0000-00002C060000}"/>
    <cellStyle name="Currency 4 11 2 3 2" xfId="6557" xr:uid="{537FE819-C4AA-441F-9960-36D923E0C9B0}"/>
    <cellStyle name="Currency 4 11 2 4" xfId="5636" xr:uid="{00000000-0005-0000-0000-00002D060000}"/>
    <cellStyle name="Currency 4 11 2 4 2" xfId="6621" xr:uid="{6E4B9204-9A2F-4431-9C78-D95BF6995761}"/>
    <cellStyle name="Currency 4 11 2 5" xfId="3044" xr:uid="{00000000-0005-0000-0000-00002A060000}"/>
    <cellStyle name="Currency 4 11 2 6" xfId="2069" xr:uid="{00000000-0005-0000-0000-0000D7020000}"/>
    <cellStyle name="Currency 4 11 3" xfId="753" xr:uid="{00000000-0005-0000-0000-0000F0020000}"/>
    <cellStyle name="Currency 4 11 4" xfId="3108" xr:uid="{00000000-0005-0000-0000-00002F060000}"/>
    <cellStyle name="Currency 4 11 5" xfId="3461" xr:uid="{00000000-0005-0000-0000-000030060000}"/>
    <cellStyle name="Currency 4 11 5 2" xfId="15496" xr:uid="{4C4DFCF9-2B6D-4A4B-8A6B-1AC287E36CED}"/>
    <cellStyle name="Currency 4 11 6" xfId="4571" xr:uid="{00000000-0005-0000-0000-000031060000}"/>
    <cellStyle name="Currency 4 11 6 2" xfId="18329" xr:uid="{997853F4-50D3-4601-9FBC-C50BF7D0EAEF}"/>
    <cellStyle name="Currency 4 11 7" xfId="10850" xr:uid="{9A54B479-C93F-41F4-AAA4-8F08CF4D6CF5}"/>
    <cellStyle name="Currency 4 11 7 2" xfId="21162" xr:uid="{EA362EE2-FF67-4933-9278-69D4A1CFD919}"/>
    <cellStyle name="Currency 4 11 8" xfId="26216" xr:uid="{CAB60D05-B0AA-4611-B6DB-11ACB5B79858}"/>
    <cellStyle name="Currency 4 11 9" xfId="14677" xr:uid="{36E2D590-ECEE-4385-BE9A-D67AC1B5FFB9}"/>
    <cellStyle name="Currency 4 12" xfId="754" xr:uid="{00000000-0005-0000-0000-0000F1020000}"/>
    <cellStyle name="Currency 4 12 2" xfId="4293" xr:uid="{00000000-0005-0000-0000-000033060000}"/>
    <cellStyle name="Currency 4 12 2 2" xfId="9030" xr:uid="{508EB22E-95AE-4973-AB6A-ACD5AAB3AF4D}"/>
    <cellStyle name="Currency 4 12 2 2 2" xfId="19203" xr:uid="{5E7AE849-E34A-4B3F-A4F1-6C71F46D1FE4}"/>
    <cellStyle name="Currency 4 12 2 3" xfId="11712" xr:uid="{4D8EF288-4A88-4017-B841-9191107818DD}"/>
    <cellStyle name="Currency 4 12 2 3 2" xfId="22036" xr:uid="{35C404B9-AA96-4954-927B-5826812DDBC1}"/>
    <cellStyle name="Currency 4 12 2 4" xfId="16370" xr:uid="{CCC55B5B-3C6F-432F-BF2C-C4016A639562}"/>
    <cellStyle name="Currency 4 12 2 5" xfId="6977" xr:uid="{EC2A2047-B0B5-43D5-A97C-B9181E2D14A4}"/>
    <cellStyle name="Currency 4 12 3" xfId="3139" xr:uid="{00000000-0005-0000-0000-000034060000}"/>
    <cellStyle name="Currency 4 12 3 2" xfId="6593" xr:uid="{189C59D0-D81A-4324-B589-1A2B38CF037B}"/>
    <cellStyle name="Currency 4 12 4" xfId="5081" xr:uid="{00000000-0005-0000-0000-000035060000}"/>
    <cellStyle name="Currency 4 12 4 2" xfId="6668" xr:uid="{01F8D2BB-5211-416C-90BF-00ACC2FC14B3}"/>
    <cellStyle name="Currency 4 12 5" xfId="3079" xr:uid="{00000000-0005-0000-0000-000032060000}"/>
    <cellStyle name="Currency 4 12 5 2" xfId="24013" xr:uid="{F0717038-F85C-47C6-8DAA-DFA5B0B6F6A3}"/>
    <cellStyle name="Currency 4 12 6" xfId="2025" xr:uid="{00000000-0005-0000-0000-0000D8020000}"/>
    <cellStyle name="Currency 4 13" xfId="755" xr:uid="{00000000-0005-0000-0000-0000F2020000}"/>
    <cellStyle name="Currency 4 13 2" xfId="6918" xr:uid="{AFB40B08-DE00-411D-B4C9-A689108F8121}"/>
    <cellStyle name="Currency 4 13 2 2" xfId="8787" xr:uid="{10EF0A95-285D-45C9-B474-71313B6D9BBD}"/>
    <cellStyle name="Currency 4 13 2 2 2" xfId="18935" xr:uid="{2FF1FBF1-9F06-41B7-BC78-FC0867F98DEF}"/>
    <cellStyle name="Currency 4 13 2 3" xfId="11444" xr:uid="{F16EE7D4-428D-41A6-8163-E52879541AC0}"/>
    <cellStyle name="Currency 4 13 2 3 2" xfId="21768" xr:uid="{39C6D26D-E9A3-4F01-966D-92E8609EA75B}"/>
    <cellStyle name="Currency 4 13 2 4" xfId="29271" xr:uid="{C196519A-1D4C-4D0A-A855-3FDB1D3EDA15}"/>
    <cellStyle name="Currency 4 13 2 5" xfId="28327" xr:uid="{14E0C51F-A702-4E0A-A517-3D27109506FE}"/>
    <cellStyle name="Currency 4 13 2 6" xfId="16102" xr:uid="{92491DEF-3A86-47FD-8FC7-3A6C11DD7C56}"/>
    <cellStyle name="Currency 4 13 3" xfId="6857" xr:uid="{EF66F05A-EBF1-4980-BCEA-E3FB5DD761BB}"/>
    <cellStyle name="Currency 4 13 4" xfId="24597" xr:uid="{BBD49463-7379-4F13-963B-9B6ACEDD1374}"/>
    <cellStyle name="Currency 4 14" xfId="3001" xr:uid="{00000000-0005-0000-0000-000037060000}"/>
    <cellStyle name="Currency 4 14 2" xfId="26834" xr:uid="{68E63989-94EF-431D-A9E9-A501D08EB5A8}"/>
    <cellStyle name="Currency 4 14 3" xfId="26811" xr:uid="{A2FAE720-7657-4EF7-96E4-5C5CAF01B7B7}"/>
    <cellStyle name="Currency 4 15" xfId="3513" xr:uid="{00000000-0005-0000-0000-000038060000}"/>
    <cellStyle name="Currency 4 15 2" xfId="10176" xr:uid="{7239A5CC-EB79-489C-8BCA-C294BEEAD227}"/>
    <cellStyle name="Currency 4 15 2 2" xfId="20356" xr:uid="{FFE945D2-395F-4605-84F5-808C3931A5AB}"/>
    <cellStyle name="Currency 4 15 3" xfId="12865" xr:uid="{F4520874-4C4C-4D3A-9652-FF568B36CAFD}"/>
    <cellStyle name="Currency 4 15 3 2" xfId="23189" xr:uid="{38DBA4CA-9D11-416A-BCED-A4BDA9F36AB4}"/>
    <cellStyle name="Currency 4 15 4" xfId="28284" xr:uid="{8E6ABB3C-9FAA-459F-BD78-D02CAE85B8D0}"/>
    <cellStyle name="Currency 4 15 5" xfId="27535" xr:uid="{3BC45703-5555-43E3-B58A-91FE081C0BA4}"/>
    <cellStyle name="Currency 4 15 6" xfId="17523" xr:uid="{70BE3B14-565F-4C3E-A288-A8E7D4882520}"/>
    <cellStyle name="Currency 4 16" xfId="4408" xr:uid="{00000000-0005-0000-0000-000039060000}"/>
    <cellStyle name="Currency 4 16 2" xfId="28576" xr:uid="{D0568180-3CF0-4E71-8473-7227D8FE71B3}"/>
    <cellStyle name="Currency 4 16 3" xfId="27844" xr:uid="{39E07D1B-5059-4341-B432-A8C5DD7AF2AD}"/>
    <cellStyle name="Currency 4 16 4" xfId="15494" xr:uid="{77C996F5-A60B-4919-AA34-B6CFBD5BDFBD}"/>
    <cellStyle name="Currency 4 17" xfId="1887" xr:uid="{00000000-0005-0000-0000-0000D2020000}"/>
    <cellStyle name="Currency 4 17 2" xfId="18327" xr:uid="{65F600D8-1855-4FA3-AAEB-1D8F2012596E}"/>
    <cellStyle name="Currency 4 18" xfId="10848" xr:uid="{F3DDEBAB-BC53-4529-B1A4-DBB21056E39A}"/>
    <cellStyle name="Currency 4 18 2" xfId="21160" xr:uid="{7EC77293-D5D2-4E1B-A862-2DA658B3DE33}"/>
    <cellStyle name="Currency 4 19" xfId="24092" xr:uid="{EF48B313-1033-4C53-B31A-0288B0C030C3}"/>
    <cellStyle name="Currency 4 2" xfId="756" xr:uid="{00000000-0005-0000-0000-0000F3020000}"/>
    <cellStyle name="Currency 4 2 10" xfId="4409" xr:uid="{00000000-0005-0000-0000-00003B060000}"/>
    <cellStyle name="Currency 4 2 10 2" xfId="28639" xr:uid="{6E7B3C38-14A5-4847-92C4-5099387218B6}"/>
    <cellStyle name="Currency 4 2 10 3" xfId="27913" xr:uid="{93824474-254C-43C2-8443-7669F6064014}"/>
    <cellStyle name="Currency 4 2 10 4" xfId="15497" xr:uid="{270F9E70-24DD-44DB-858F-2BF93D57FE89}"/>
    <cellStyle name="Currency 4 2 11" xfId="1892" xr:uid="{00000000-0005-0000-0000-0000DA020000}"/>
    <cellStyle name="Currency 4 2 11 2" xfId="18330" xr:uid="{A1488E09-15C2-4DE0-9D1E-222B46A8C37B}"/>
    <cellStyle name="Currency 4 2 12" xfId="10851" xr:uid="{1DCC1A8F-85B3-4810-982B-9C9223DC987B}"/>
    <cellStyle name="Currency 4 2 12 2" xfId="21163" xr:uid="{B489DE3F-5CC5-486C-988D-71AF32428749}"/>
    <cellStyle name="Currency 4 2 13" xfId="24529" xr:uid="{132518BC-7F68-4338-A036-EBF9C54BF20F}"/>
    <cellStyle name="Currency 4 2 14" xfId="13739" xr:uid="{287EB8DC-E45C-4BBF-8104-3CA6C9C9E4AF}"/>
    <cellStyle name="Currency 4 2 2" xfId="757" xr:uid="{00000000-0005-0000-0000-0000F4020000}"/>
    <cellStyle name="Currency 4 2 2 10" xfId="1917" xr:uid="{00000000-0005-0000-0000-0000DB020000}"/>
    <cellStyle name="Currency 4 2 2 10 2" xfId="18331" xr:uid="{017F9397-5D6A-45FB-A7D2-9FB39D41B5ED}"/>
    <cellStyle name="Currency 4 2 2 11" xfId="10852" xr:uid="{9D598C28-0523-47B5-B1AC-493DC1A6C36F}"/>
    <cellStyle name="Currency 4 2 2 11 2" xfId="21164" xr:uid="{AABB176D-59C8-4506-810A-E0E5CAC67DD2}"/>
    <cellStyle name="Currency 4 2 2 12" xfId="25951" xr:uid="{805C1E75-17E9-44E6-840C-7DE9458EC180}"/>
    <cellStyle name="Currency 4 2 2 13" xfId="13799" xr:uid="{7769954D-0ACE-444A-A56F-8D68E6662E86}"/>
    <cellStyle name="Currency 4 2 2 2" xfId="758" xr:uid="{00000000-0005-0000-0000-0000F5020000}"/>
    <cellStyle name="Currency 4 2 2 2 10" xfId="10853" xr:uid="{62AF973F-787B-4D2B-9E44-3D2C71FEF837}"/>
    <cellStyle name="Currency 4 2 2 2 10 2" xfId="21165" xr:uid="{71C2FF66-F72A-462A-92C1-BD5BC4FB8187}"/>
    <cellStyle name="Currency 4 2 2 2 11" xfId="24987" xr:uid="{93E12A0D-749C-4438-95A7-766DD505C7B5}"/>
    <cellStyle name="Currency 4 2 2 2 12" xfId="13845" xr:uid="{7B57D40B-ADBB-4B93-BB82-4DB98C8AE6E8}"/>
    <cellStyle name="Currency 4 2 2 2 2" xfId="759" xr:uid="{00000000-0005-0000-0000-0000F6020000}"/>
    <cellStyle name="Currency 4 2 2 2 2 2" xfId="3963" xr:uid="{00000000-0005-0000-0000-00003F060000}"/>
    <cellStyle name="Currency 4 2 2 2 2 2 2" xfId="5855" xr:uid="{00000000-0005-0000-0000-000040060000}"/>
    <cellStyle name="Currency 4 2 2 2 2 2 2 2" xfId="29250" xr:uid="{A1855B55-1467-44F9-B95E-1ECB641E5456}"/>
    <cellStyle name="Currency 4 2 2 2 2 2 2 3" xfId="29293" xr:uid="{A6FA5ECF-8434-4436-A01E-198C098B809A}"/>
    <cellStyle name="Currency 4 2 2 2 2 2 2 4" xfId="16976" xr:uid="{9058F986-0567-4C4C-BC3D-BE49F7439776}"/>
    <cellStyle name="Currency 4 2 2 2 2 2 3" xfId="6455" xr:uid="{53196E2E-7801-4A60-8D9D-DFDDC5D1E274}"/>
    <cellStyle name="Currency 4 2 2 2 2 2 3 2" xfId="19809" xr:uid="{4778EF6F-1869-4761-8527-81643E737699}"/>
    <cellStyle name="Currency 4 2 2 2 2 2 3 3" xfId="9633" xr:uid="{7E3DAE61-E093-436A-9781-BA3ACAB5121E}"/>
    <cellStyle name="Currency 4 2 2 2 2 2 4" xfId="12318" xr:uid="{4BCE71E1-D703-40AD-A636-E484C96DDEAB}"/>
    <cellStyle name="Currency 4 2 2 2 2 2 4 2" xfId="22642" xr:uid="{47B03337-8D15-44CC-A1A8-0A1E5752A570}"/>
    <cellStyle name="Currency 4 2 2 2 2 2 5" xfId="26371" xr:uid="{F589C325-6660-46F0-8628-EBD508C55DC3}"/>
    <cellStyle name="Currency 4 2 2 2 2 2 6" xfId="28204" xr:uid="{C1A25C37-F893-4F12-AA6F-E3997DDD24D0}"/>
    <cellStyle name="Currency 4 2 2 2 2 2 7" xfId="14871" xr:uid="{6B1117E9-9204-4F94-9BA2-42A97BF7DD91}"/>
    <cellStyle name="Currency 4 2 2 2 2 3" xfId="4296" xr:uid="{00000000-0005-0000-0000-000041060000}"/>
    <cellStyle name="Currency 4 2 2 2 2 3 2" xfId="9287" xr:uid="{E5B6296A-1F47-4ADA-A912-512D173C5BAA}"/>
    <cellStyle name="Currency 4 2 2 2 2 3 2 2" xfId="28984" xr:uid="{FA75213B-63F2-4579-81BF-E3D54BE8974A}"/>
    <cellStyle name="Currency 4 2 2 2 2 3 2 3" xfId="28456" xr:uid="{72B50F52-FEE5-4491-AE80-7F0AE41CCFAE}"/>
    <cellStyle name="Currency 4 2 2 2 2 3 2 4" xfId="19460" xr:uid="{7D7AE32E-F44F-4065-8383-68C8C8D44B9B}"/>
    <cellStyle name="Currency 4 2 2 2 2 3 3" xfId="11969" xr:uid="{3ADFBC6B-54EE-4581-83D5-12FF20BF6871}"/>
    <cellStyle name="Currency 4 2 2 2 2 3 3 2" xfId="22293" xr:uid="{AAB3DDCA-26E4-495B-9585-56260A290314}"/>
    <cellStyle name="Currency 4 2 2 2 2 3 4" xfId="25228" xr:uid="{8A6426DF-F483-440B-A1EF-20E6FF934C21}"/>
    <cellStyle name="Currency 4 2 2 2 2 3 5" xfId="16627" xr:uid="{B57D5B59-9D39-4621-89F6-A3AD350A03C9}"/>
    <cellStyle name="Currency 4 2 2 2 2 3 6" xfId="7029" xr:uid="{A4735A63-0AA4-4DB9-B66E-37CF2EBE7758}"/>
    <cellStyle name="Currency 4 2 2 2 2 4" xfId="3636" xr:uid="{00000000-0005-0000-0000-000042060000}"/>
    <cellStyle name="Currency 4 2 2 2 2 4 2" xfId="6689" xr:uid="{BDBE0DE5-538D-4145-99BC-05F8A4B0E430}"/>
    <cellStyle name="Currency 4 2 2 2 2 4 3" xfId="27884" xr:uid="{6B189779-10C0-452E-B819-19BDC907D824}"/>
    <cellStyle name="Currency 4 2 2 2 2 5" xfId="5364" xr:uid="{00000000-0005-0000-0000-000043060000}"/>
    <cellStyle name="Currency 4 2 2 2 2 5 2" xfId="10491" xr:uid="{CDEEF2CF-A9FE-4CBD-96AF-E358DBA4C618}"/>
    <cellStyle name="Currency 4 2 2 2 2 5 2 2" xfId="20687" xr:uid="{26BD4564-AE30-4E8D-8971-2362EBF591F8}"/>
    <cellStyle name="Currency 4 2 2 2 2 5 3" xfId="13196" xr:uid="{FA83D6CE-52B2-4B6D-A4D9-5E2B18830CC7}"/>
    <cellStyle name="Currency 4 2 2 2 2 5 3 2" xfId="23520" xr:uid="{E12E0568-9E8D-44AD-AABF-1CC2756FFB73}"/>
    <cellStyle name="Currency 4 2 2 2 2 5 4" xfId="28508" xr:uid="{0B8A0D1C-D459-434A-BA26-201604536579}"/>
    <cellStyle name="Currency 4 2 2 2 2 5 5" xfId="28588" xr:uid="{8EF5C947-7A41-436F-B799-71F474BE423A}"/>
    <cellStyle name="Currency 4 2 2 2 2 5 6" xfId="17854" xr:uid="{B21F18AA-FD04-4991-866D-1BB6AA8E05FD}"/>
    <cellStyle name="Currency 4 2 2 2 2 6" xfId="2923" xr:uid="{00000000-0005-0000-0000-00003E060000}"/>
    <cellStyle name="Currency 4 2 2 2 2 7" xfId="2120" xr:uid="{00000000-0005-0000-0000-0000DD020000}"/>
    <cellStyle name="Currency 4 2 2 2 2 8" xfId="14413" xr:uid="{662E423E-6C12-434A-98EF-3B4C2DF574B8}"/>
    <cellStyle name="Currency 4 2 2 2 3" xfId="760" xr:uid="{00000000-0005-0000-0000-0000F7020000}"/>
    <cellStyle name="Currency 4 2 2 2 3 2" xfId="4297" xr:uid="{00000000-0005-0000-0000-000045060000}"/>
    <cellStyle name="Currency 4 2 2 2 3 2 2" xfId="9634" xr:uid="{44ECAE60-3D1B-4FC8-BAF3-0E5A9C2256AB}"/>
    <cellStyle name="Currency 4 2 2 2 3 2 2 2" xfId="29801" xr:uid="{FE296360-373E-43D9-B690-C49D15FF9E9D}"/>
    <cellStyle name="Currency 4 2 2 2 3 2 2 3" xfId="27856" xr:uid="{DF09CD95-7145-41B6-9712-AF247EC83DB9}"/>
    <cellStyle name="Currency 4 2 2 2 3 2 2 4" xfId="19810" xr:uid="{FA26A932-5150-4150-82ED-E319B652CEA6}"/>
    <cellStyle name="Currency 4 2 2 2 3 2 3" xfId="12319" xr:uid="{ED90053F-939B-42DC-894F-5D5C96EF0B16}"/>
    <cellStyle name="Currency 4 2 2 2 3 2 3 2" xfId="22643" xr:uid="{3DDE2E4C-B7E7-4270-89A4-99358F7D2670}"/>
    <cellStyle name="Currency 4 2 2 2 3 2 4" xfId="26706" xr:uid="{AD16B3D6-11A3-4C3A-968C-AFEA8C297F91}"/>
    <cellStyle name="Currency 4 2 2 2 3 2 5" xfId="16977" xr:uid="{583C14D1-DAE9-436A-8256-6A375E15975F}"/>
    <cellStyle name="Currency 4 2 2 2 3 2 6" xfId="7126" xr:uid="{728B6436-2AFA-43F4-AC07-4136E7288D79}"/>
    <cellStyle name="Currency 4 2 2 2 3 3" xfId="3964" xr:uid="{00000000-0005-0000-0000-000046060000}"/>
    <cellStyle name="Currency 4 2 2 2 3 3 2" xfId="6863" xr:uid="{2DE737E6-24F4-475D-B4D9-DF2816F49D9F}"/>
    <cellStyle name="Currency 4 2 2 2 3 4" xfId="5856" xr:uid="{00000000-0005-0000-0000-000047060000}"/>
    <cellStyle name="Currency 4 2 2 2 3 4 2" xfId="10595" xr:uid="{B0198075-DA46-46C1-AED6-86BC022A3238}"/>
    <cellStyle name="Currency 4 2 2 2 3 4 2 2" xfId="20838" xr:uid="{D25DDB0C-F509-48D1-BB12-3B9A0015B7FD}"/>
    <cellStyle name="Currency 4 2 2 2 3 4 3" xfId="13347" xr:uid="{55D7DAF4-783D-4FAE-B9CB-B03636FD7A9C}"/>
    <cellStyle name="Currency 4 2 2 2 3 4 3 2" xfId="23671" xr:uid="{5CB3025D-76FB-4059-9FB9-19F140701EAD}"/>
    <cellStyle name="Currency 4 2 2 2 3 4 4" xfId="18005" xr:uid="{903F3ADE-EEE2-4A44-AAB4-D33ED72F6E93}"/>
    <cellStyle name="Currency 4 2 2 2 3 5" xfId="8067" xr:uid="{667A0FC2-61EC-4682-9AFC-38A4EB1633F3}"/>
    <cellStyle name="Currency 4 2 2 2 3 6" xfId="23928" xr:uid="{76C4C408-3B38-4F0B-924C-46D413D58737}"/>
    <cellStyle name="Currency 4 2 2 2 3 7" xfId="14872" xr:uid="{ED47F1A7-9DD4-402A-A747-7CA9F733CF35}"/>
    <cellStyle name="Currency 4 2 2 2 4" xfId="2824" xr:uid="{00000000-0005-0000-0000-000048060000}"/>
    <cellStyle name="Currency 4 2 2 2 4 2" xfId="3962" xr:uid="{00000000-0005-0000-0000-000049060000}"/>
    <cellStyle name="Currency 4 2 2 2 4 2 2" xfId="9632" xr:uid="{A3576B70-98EE-4967-BA08-8BD2BD712727}"/>
    <cellStyle name="Currency 4 2 2 2 4 2 2 2" xfId="29800" xr:uid="{320A4983-4D38-476F-A1C4-FE817B7B40AB}"/>
    <cellStyle name="Currency 4 2 2 2 4 2 2 3" xfId="28095" xr:uid="{8EBC1A23-8EAD-4DB6-ABD4-2956E07A7721}"/>
    <cellStyle name="Currency 4 2 2 2 4 2 2 4" xfId="19808" xr:uid="{20A73071-907D-41D2-AFBB-E3AF8C4DC60B}"/>
    <cellStyle name="Currency 4 2 2 2 4 2 3" xfId="12317" xr:uid="{CCD641D5-CE49-4351-B0BC-61B2891D9CEE}"/>
    <cellStyle name="Currency 4 2 2 2 4 2 3 2" xfId="22641" xr:uid="{447C7C77-FA3B-4914-AFE8-9CB34EBFBBB0}"/>
    <cellStyle name="Currency 4 2 2 2 4 2 4" xfId="28535" xr:uid="{611203B5-37D4-42D1-AA1F-3C00E022CC89}"/>
    <cellStyle name="Currency 4 2 2 2 4 2 5" xfId="16975" xr:uid="{226FF70F-D1F3-4D06-AC8C-1EB4017C6BD5}"/>
    <cellStyle name="Currency 4 2 2 2 4 3" xfId="5854" xr:uid="{00000000-0005-0000-0000-00004A060000}"/>
    <cellStyle name="Currency 4 2 2 2 4 3 2" xfId="7184" xr:uid="{9AA21499-D48D-4E7A-A8AD-A0C8FF72FB59}"/>
    <cellStyle name="Currency 4 2 2 2 4 4" xfId="8066" xr:uid="{24A17A6B-AD8F-4B06-8116-D5521337FA53}"/>
    <cellStyle name="Currency 4 2 2 2 4 5" xfId="25828" xr:uid="{BF72970A-6065-48C3-A29F-76834A0A61BA}"/>
    <cellStyle name="Currency 4 2 2 2 4 6" xfId="14870" xr:uid="{3728977B-308E-4518-B3CF-FCBBDF628E47}"/>
    <cellStyle name="Currency 4 2 2 2 5" xfId="3567" xr:uid="{00000000-0005-0000-0000-00004B060000}"/>
    <cellStyle name="Currency 4 2 2 2 5 2" xfId="5303" xr:uid="{00000000-0005-0000-0000-00004C060000}"/>
    <cellStyle name="Currency 4 2 2 2 5 2 2" xfId="27309" xr:uid="{8B1C4C5D-A0B4-42D1-B388-BAAC178AA221}"/>
    <cellStyle name="Currency 4 2 2 2 5 2 3" xfId="29149" xr:uid="{F1D4E3B5-105E-4714-9022-EACB8678E6A8}"/>
    <cellStyle name="Currency 4 2 2 2 5 2 4" xfId="16584" xr:uid="{096084DF-2BC0-47CD-B87B-CB77A6AA7513}"/>
    <cellStyle name="Currency 4 2 2 2 5 3" xfId="9244" xr:uid="{F5C04694-7591-4C43-9E1C-4560AA9E6D4B}"/>
    <cellStyle name="Currency 4 2 2 2 5 3 2" xfId="19417" xr:uid="{2186B243-C595-445B-8498-247ACF9D0CE4}"/>
    <cellStyle name="Currency 4 2 2 2 5 4" xfId="11926" xr:uid="{48767830-07F4-475C-BC89-4F61EA8B83E7}"/>
    <cellStyle name="Currency 4 2 2 2 5 4 2" xfId="22250" xr:uid="{67E58B47-9955-4738-83DB-000BCCEF7013}"/>
    <cellStyle name="Currency 4 2 2 2 5 5" xfId="24709" xr:uid="{03BD89FE-42BD-4689-AF81-BFE6300C885D}"/>
    <cellStyle name="Currency 4 2 2 2 5 6" xfId="14356" xr:uid="{4CA48952-2DFB-4499-BF27-7FB9152CEC5F}"/>
    <cellStyle name="Currency 4 2 2 2 6" xfId="4295" xr:uid="{00000000-0005-0000-0000-00004D060000}"/>
    <cellStyle name="Currency 4 2 2 2 6 2" xfId="8914" xr:uid="{183B0CF1-F854-41AB-A133-6F97627B2269}"/>
    <cellStyle name="Currency 4 2 2 2 6 2 2" xfId="19064" xr:uid="{08914F70-A662-4AB7-BDF8-2A5DC5F175A7}"/>
    <cellStyle name="Currency 4 2 2 2 6 3" xfId="11573" xr:uid="{E06C7F58-0F0B-48B4-832C-BD6B63D7D0B7}"/>
    <cellStyle name="Currency 4 2 2 2 6 3 2" xfId="21897" xr:uid="{843CC93F-BDEF-4290-8541-F1C110A62743}"/>
    <cellStyle name="Currency 4 2 2 2 6 4" xfId="24112" xr:uid="{D35DF282-1522-4E28-9B0E-799B7209ED33}"/>
    <cellStyle name="Currency 4 2 2 2 6 5" xfId="27804" xr:uid="{C10A7F24-5E1D-441F-B34A-D14ADC7695B1}"/>
    <cellStyle name="Currency 4 2 2 2 6 6" xfId="16231" xr:uid="{910C2332-B344-4E38-BFC3-551283F927E8}"/>
    <cellStyle name="Currency 4 2 2 2 6 7" xfId="6963" xr:uid="{724656A5-4D49-40C6-8B6C-04FAC4EF2C10}"/>
    <cellStyle name="Currency 4 2 2 2 7" xfId="3404" xr:uid="{00000000-0005-0000-0000-00004E060000}"/>
    <cellStyle name="Currency 4 2 2 2 7 2" xfId="10125" xr:uid="{D3486338-6DA6-449F-B1EE-48A3D0D1688B}"/>
    <cellStyle name="Currency 4 2 2 2 7 2 2" xfId="20305" xr:uid="{B51CA456-41CA-4EF5-8FB8-F98BCA2D976C}"/>
    <cellStyle name="Currency 4 2 2 2 7 3" xfId="12814" xr:uid="{7EDE8131-E28C-4ED2-B09E-6A1D1F0D45BA}"/>
    <cellStyle name="Currency 4 2 2 2 7 3 2" xfId="23138" xr:uid="{E3F12387-3562-4D0D-8BE1-59196F674089}"/>
    <cellStyle name="Currency 4 2 2 2 7 4" xfId="27237" xr:uid="{564A07CD-EBA4-483A-8CC6-9055553EB17C}"/>
    <cellStyle name="Currency 4 2 2 2 7 5" xfId="27313" xr:uid="{EE67B95F-F6A9-43F6-9EE8-605F660A74A4}"/>
    <cellStyle name="Currency 4 2 2 2 7 6" xfId="17472" xr:uid="{45FED996-A817-4647-86DB-2F2369EF1DAF}"/>
    <cellStyle name="Currency 4 2 2 2 8" xfId="4822" xr:uid="{00000000-0005-0000-0000-00004F060000}"/>
    <cellStyle name="Currency 4 2 2 2 8 2" xfId="15499" xr:uid="{21EB3F39-0D00-4782-879A-3C9F500B3AED}"/>
    <cellStyle name="Currency 4 2 2 2 9" xfId="1970" xr:uid="{00000000-0005-0000-0000-0000DC020000}"/>
    <cellStyle name="Currency 4 2 2 2 9 2" xfId="18332" xr:uid="{BE3CDAC5-2383-4F07-B254-DEF693333B6E}"/>
    <cellStyle name="Currency 4 2 2 3" xfId="761" xr:uid="{00000000-0005-0000-0000-0000F8020000}"/>
    <cellStyle name="Currency 4 2 2 3 10" xfId="14003" xr:uid="{56FEE84A-5458-4A76-86F0-F2D9E6769630}"/>
    <cellStyle name="Currency 4 2 2 3 2" xfId="762" xr:uid="{00000000-0005-0000-0000-0000F9020000}"/>
    <cellStyle name="Currency 4 2 2 3 2 2" xfId="4298" xr:uid="{00000000-0005-0000-0000-000052060000}"/>
    <cellStyle name="Currency 4 2 2 3 2 2 2" xfId="9635" xr:uid="{69DDCDFB-262B-4374-A665-233080739E68}"/>
    <cellStyle name="Currency 4 2 2 3 2 2 2 2" xfId="29802" xr:uid="{38656159-BEEB-454D-A897-BA9831F633A2}"/>
    <cellStyle name="Currency 4 2 2 3 2 2 2 3" xfId="29590" xr:uid="{2EF1E93D-7479-4AE3-A8CC-F56696078166}"/>
    <cellStyle name="Currency 4 2 2 3 2 2 2 4" xfId="19811" xr:uid="{F58ACE81-0649-4A4F-ACEF-3598DEA49DB7}"/>
    <cellStyle name="Currency 4 2 2 3 2 2 3" xfId="12320" xr:uid="{FC45954F-F203-435D-86CE-0299CA508028}"/>
    <cellStyle name="Currency 4 2 2 3 2 2 3 2" xfId="22644" xr:uid="{8088F249-21A1-41AA-B49E-936B6FF789E6}"/>
    <cellStyle name="Currency 4 2 2 3 2 2 4" xfId="25360" xr:uid="{B7E594DA-C289-4EAD-9972-7721B6433D66}"/>
    <cellStyle name="Currency 4 2 2 3 2 2 5" xfId="16978" xr:uid="{E28CB3D3-DC51-475B-A434-1763BA3AD5AA}"/>
    <cellStyle name="Currency 4 2 2 3 2 2 6" xfId="7127" xr:uid="{1619FCC8-C54D-4A88-8681-83367B0A095A}"/>
    <cellStyle name="Currency 4 2 2 3 2 3" xfId="3965" xr:uid="{00000000-0005-0000-0000-000053060000}"/>
    <cellStyle name="Currency 4 2 2 3 2 3 2" xfId="6609" xr:uid="{19A6582C-8593-4D11-9617-11D81BEEABE0}"/>
    <cellStyle name="Currency 4 2 2 3 2 4" xfId="5857" xr:uid="{00000000-0005-0000-0000-000054060000}"/>
    <cellStyle name="Currency 4 2 2 3 2 4 2" xfId="6774" xr:uid="{CC84993B-EC9A-4748-8A8E-EF3DBE1116FE}"/>
    <cellStyle name="Currency 4 2 2 3 2 5" xfId="3034" xr:uid="{00000000-0005-0000-0000-000051060000}"/>
    <cellStyle name="Currency 4 2 2 3 2 5 2" xfId="25556" xr:uid="{61009EAC-74F5-40EF-9A2C-0C813C190C0B}"/>
    <cellStyle name="Currency 4 2 2 3 2 6" xfId="2071" xr:uid="{00000000-0005-0000-0000-0000E0020000}"/>
    <cellStyle name="Currency 4 2 2 3 3" xfId="763" xr:uid="{00000000-0005-0000-0000-0000FA020000}"/>
    <cellStyle name="Currency 4 2 2 3 3 2" xfId="4299" xr:uid="{00000000-0005-0000-0000-000056060000}"/>
    <cellStyle name="Currency 4 2 2 3 3 2 2" xfId="9286" xr:uid="{3CD87A9F-A1EF-4916-AD45-6F997BE40F94}"/>
    <cellStyle name="Currency 4 2 2 3 3 2 2 2" xfId="19459" xr:uid="{A58F8BB2-0CD8-4AC7-B0DB-DDA6DDBED6C9}"/>
    <cellStyle name="Currency 4 2 2 3 3 2 3" xfId="11968" xr:uid="{0C573B18-E807-4385-BAB7-284C23ED10D7}"/>
    <cellStyle name="Currency 4 2 2 3 3 2 3 2" xfId="22292" xr:uid="{0ACE262C-F7A0-4870-BD9C-B219E73F4312}"/>
    <cellStyle name="Currency 4 2 2 3 3 2 4" xfId="16626" xr:uid="{631272E9-7E76-49F4-8714-AB470871A68E}"/>
    <cellStyle name="Currency 4 2 2 3 3 2 5" xfId="7028" xr:uid="{8A070890-2EEF-4880-9112-0D1FAB31CC77}"/>
    <cellStyle name="Currency 4 2 2 3 3 3" xfId="3635" xr:uid="{00000000-0005-0000-0000-000057060000}"/>
    <cellStyle name="Currency 4 2 2 3 3 3 2" xfId="7224" xr:uid="{1614E60F-9F4C-4161-BC9A-04505223E306}"/>
    <cellStyle name="Currency 4 2 2 3 3 4" xfId="5363" xr:uid="{00000000-0005-0000-0000-000058060000}"/>
    <cellStyle name="Currency 4 2 2 3 3 4 2" xfId="8068" xr:uid="{13937C85-81BD-44C4-BAF9-D42AF1EFCCCA}"/>
    <cellStyle name="Currency 4 2 2 3 3 5" xfId="25809" xr:uid="{9430809C-E1F9-4584-B6C6-940B8A446DB1}"/>
    <cellStyle name="Currency 4 2 2 3 3 6" xfId="14412" xr:uid="{B482FA60-857C-4794-83D7-832BA43D688B}"/>
    <cellStyle name="Currency 4 2 2 3 4" xfId="2865" xr:uid="{00000000-0005-0000-0000-000059060000}"/>
    <cellStyle name="Currency 4 2 2 3 4 2" xfId="7565" xr:uid="{2D7FCE01-5B15-48E0-B9DD-1693FDCEAE40}"/>
    <cellStyle name="Currency 4 2 2 3 4 2 2" xfId="10756" xr:uid="{1393AD36-7134-4DCC-B33E-EC8E380AFF61}"/>
    <cellStyle name="Currency 4 2 2 3 4 2 2 2" xfId="21052" xr:uid="{BC1D4110-8640-42FB-9F0F-C52A57412BC6}"/>
    <cellStyle name="Currency 4 2 2 3 4 2 3" xfId="13561" xr:uid="{EBCCB32E-96E0-449C-B352-C5F73ACA2DEF}"/>
    <cellStyle name="Currency 4 2 2 3 4 2 3 2" xfId="23885" xr:uid="{FE94CCBA-02C2-4DC8-9138-ADCB491B4F61}"/>
    <cellStyle name="Currency 4 2 2 3 4 2 4" xfId="26954" xr:uid="{0069EF64-C60B-4F66-8C1E-6A5678476DA4}"/>
    <cellStyle name="Currency 4 2 2 3 4 2 5" xfId="27475" xr:uid="{45E38BDD-1255-4B71-B546-53E09F3D23CB}"/>
    <cellStyle name="Currency 4 2 2 3 4 2 6" xfId="18219" xr:uid="{62438AF9-436C-4BF7-BFF1-297147077A86}"/>
    <cellStyle name="Currency 4 2 2 3 4 3" xfId="26361" xr:uid="{756FFF4B-020E-4944-A18D-6FC83FD2F3C6}"/>
    <cellStyle name="Currency 4 2 2 3 5" xfId="3459" xr:uid="{00000000-0005-0000-0000-00005A060000}"/>
    <cellStyle name="Currency 4 2 2 3 5 2" xfId="10371" xr:uid="{76C023BE-838C-4F52-9BFC-5346F63D4D96}"/>
    <cellStyle name="Currency 4 2 2 3 5 2 2" xfId="29978" xr:uid="{7A078216-CE00-4CE5-AA20-967AAAC56C68}"/>
    <cellStyle name="Currency 4 2 2 3 5 2 3" xfId="28977" xr:uid="{BC39C984-DCA8-4EED-A1C6-978127F29C8B}"/>
    <cellStyle name="Currency 4 2 2 3 5 2 4" xfId="20553" xr:uid="{2F51C68E-9D46-40B8-B2A1-0E7B181F7419}"/>
    <cellStyle name="Currency 4 2 2 3 5 3" xfId="13062" xr:uid="{94F3773D-75FD-4020-951D-82068DD616AC}"/>
    <cellStyle name="Currency 4 2 2 3 5 3 2" xfId="23386" xr:uid="{F7A7FBF7-3003-4BF5-869C-0E9985E0059F}"/>
    <cellStyle name="Currency 4 2 2 3 5 4" xfId="27207" xr:uid="{06959A7B-1420-4C11-B0BD-829CA653F027}"/>
    <cellStyle name="Currency 4 2 2 3 5 5" xfId="17720" xr:uid="{875DC7EB-C05E-45F1-86A9-6EBF082EF42E}"/>
    <cellStyle name="Currency 4 2 2 3 6" xfId="4573" xr:uid="{00000000-0005-0000-0000-00005B060000}"/>
    <cellStyle name="Currency 4 2 2 3 6 2" xfId="26961" xr:uid="{07B96989-6AC8-437E-B007-3E9D45569D10}"/>
    <cellStyle name="Currency 4 2 2 3 6 3" xfId="28582" xr:uid="{C7F3E596-68AB-4BC9-8B6C-F619CFBF3107}"/>
    <cellStyle name="Currency 4 2 2 3 6 4" xfId="15500" xr:uid="{2AC64EBA-2F10-45B0-A1BA-7DDB43536C22}"/>
    <cellStyle name="Currency 4 2 2 3 7" xfId="8324" xr:uid="{2E0910A6-CCA3-41C3-8F87-7EBC9E73E1D5}"/>
    <cellStyle name="Currency 4 2 2 3 7 2" xfId="28494" xr:uid="{BF61FC50-E134-4724-8BCD-F74202FB337D}"/>
    <cellStyle name="Currency 4 2 2 3 7 3" xfId="28078" xr:uid="{87C53226-7490-4F56-9D18-D8D9C7365FCD}"/>
    <cellStyle name="Currency 4 2 2 3 7 4" xfId="18333" xr:uid="{8690EC1D-C2B3-4BB3-92DE-49BC2B6EDDA2}"/>
    <cellStyle name="Currency 4 2 2 3 8" xfId="10854" xr:uid="{8D5A9825-AAA2-4816-AEE1-8251D4D3CA71}"/>
    <cellStyle name="Currency 4 2 2 3 8 2" xfId="21166" xr:uid="{660B570C-6B65-4250-B7D3-4EAC44347136}"/>
    <cellStyle name="Currency 4 2 2 3 9" xfId="26306" xr:uid="{4B692A1F-1855-4076-9BA2-33D3ACDAE528}"/>
    <cellStyle name="Currency 4 2 2 4" xfId="764" xr:uid="{00000000-0005-0000-0000-0000FB020000}"/>
    <cellStyle name="Currency 4 2 2 4 2" xfId="4300" xr:uid="{00000000-0005-0000-0000-00005D060000}"/>
    <cellStyle name="Currency 4 2 2 4 2 2" xfId="9636" xr:uid="{19FFF8F5-6FDB-4558-BF68-DA1EA0F2CE4A}"/>
    <cellStyle name="Currency 4 2 2 4 2 2 2" xfId="29803" xr:uid="{3A036214-AE70-4938-ADFB-E6D56E966F6C}"/>
    <cellStyle name="Currency 4 2 2 4 2 2 3" xfId="28648" xr:uid="{4839764A-14E7-4C81-8D8E-539D57C70ADF}"/>
    <cellStyle name="Currency 4 2 2 4 2 2 4" xfId="19812" xr:uid="{51877E3F-0336-4270-A004-3A13A25FA0CD}"/>
    <cellStyle name="Currency 4 2 2 4 2 3" xfId="12321" xr:uid="{27690E47-9F2E-45DB-A72E-A056FD8AA79A}"/>
    <cellStyle name="Currency 4 2 2 4 2 3 2" xfId="22645" xr:uid="{85E8EED1-448E-4434-84BD-9CEE3602EB67}"/>
    <cellStyle name="Currency 4 2 2 4 2 4" xfId="26752" xr:uid="{1705A254-8FAF-4DD0-B668-3C315B174415}"/>
    <cellStyle name="Currency 4 2 2 4 2 5" xfId="16979" xr:uid="{FB35C817-34DC-42E8-908B-63672C1811BC}"/>
    <cellStyle name="Currency 4 2 2 4 2 6" xfId="7128" xr:uid="{889FEC97-6C3C-4B60-BD08-6858C1D374D0}"/>
    <cellStyle name="Currency 4 2 2 4 3" xfId="3966" xr:uid="{00000000-0005-0000-0000-00005E060000}"/>
    <cellStyle name="Currency 4 2 2 4 3 2" xfId="6479" xr:uid="{772DB2D7-0D3F-4A45-910C-52F717B31C90}"/>
    <cellStyle name="Currency 4 2 2 4 4" xfId="5858" xr:uid="{00000000-0005-0000-0000-00005F060000}"/>
    <cellStyle name="Currency 4 2 2 4 4 2" xfId="6433" xr:uid="{44A7F9A3-9B28-47C8-8A15-CE38272CA205}"/>
    <cellStyle name="Currency 4 2 2 4 4 2 2" xfId="20839" xr:uid="{42B11DC7-7166-4060-A027-53F1554057CD}"/>
    <cellStyle name="Currency 4 2 2 4 4 2 3" xfId="10596" xr:uid="{4E9DA4DB-F255-4479-A2ED-F2F3B42AA145}"/>
    <cellStyle name="Currency 4 2 2 4 4 3" xfId="13348" xr:uid="{AF302339-A5A3-4BF7-B71B-E834AD26FA3D}"/>
    <cellStyle name="Currency 4 2 2 4 4 3 2" xfId="23672" xr:uid="{3598B72D-FF72-4A28-B926-A7D6406400A7}"/>
    <cellStyle name="Currency 4 2 2 4 4 4" xfId="27834" xr:uid="{BF1C8037-5061-4C8F-86E3-57A00F81DDFF}"/>
    <cellStyle name="Currency 4 2 2 4 4 5" xfId="28075" xr:uid="{82F8D8BD-CE05-43BB-88E1-32816A57BF2C}"/>
    <cellStyle name="Currency 4 2 2 4 4 6" xfId="18006" xr:uid="{684CA15F-80BE-43B4-9082-55373533D84F}"/>
    <cellStyle name="Currency 4 2 2 4 5" xfId="2825" xr:uid="{00000000-0005-0000-0000-00005C060000}"/>
    <cellStyle name="Currency 4 2 2 4 6" xfId="2026" xr:uid="{00000000-0005-0000-0000-0000E1020000}"/>
    <cellStyle name="Currency 4 2 2 4 7" xfId="14873" xr:uid="{147CB9AC-8BE7-4FF4-8F90-80430354FAC5}"/>
    <cellStyle name="Currency 4 2 2 5" xfId="765" xr:uid="{00000000-0005-0000-0000-0000FC020000}"/>
    <cellStyle name="Currency 4 2 2 5 2" xfId="4301" xr:uid="{00000000-0005-0000-0000-000061060000}"/>
    <cellStyle name="Currency 4 2 2 5 2 2" xfId="9467" xr:uid="{232A95A7-B28D-43A1-9D61-3F8146F6932F}"/>
    <cellStyle name="Currency 4 2 2 5 2 2 2" xfId="29660" xr:uid="{C610EBC3-1601-40AA-A52E-A35575F45B59}"/>
    <cellStyle name="Currency 4 2 2 5 2 2 3" xfId="28626" xr:uid="{6D01AC7C-AD3E-4EF5-BD12-1BF828B1E918}"/>
    <cellStyle name="Currency 4 2 2 5 2 2 4" xfId="19643" xr:uid="{E97EAE52-8DF7-4C39-9BB8-86C76F34AA57}"/>
    <cellStyle name="Currency 4 2 2 5 2 3" xfId="12152" xr:uid="{D711C338-37DF-4BE2-A8CE-7E766DA26516}"/>
    <cellStyle name="Currency 4 2 2 5 2 3 2" xfId="22476" xr:uid="{9E897175-4B14-49D2-B797-5E789C71602F}"/>
    <cellStyle name="Currency 4 2 2 5 2 4" xfId="29481" xr:uid="{6A7ACD1C-DFC3-485D-B3CE-CEA22B0AB32B}"/>
    <cellStyle name="Currency 4 2 2 5 2 5" xfId="16810" xr:uid="{77C763CE-C295-43FB-B2EB-A420EC237478}"/>
    <cellStyle name="Currency 4 2 2 5 2 6" xfId="7059" xr:uid="{564084E2-A947-4383-A853-D1871EFDF6C6}"/>
    <cellStyle name="Currency 4 2 2 5 3" xfId="3796" xr:uid="{00000000-0005-0000-0000-000062060000}"/>
    <cellStyle name="Currency 4 2 2 5 3 2" xfId="7180" xr:uid="{7118A3DF-FDC6-460D-9289-906895C4E374}"/>
    <cellStyle name="Currency 4 2 2 5 4" xfId="5638" xr:uid="{00000000-0005-0000-0000-000063060000}"/>
    <cellStyle name="Currency 4 2 2 5 4 2" xfId="8069" xr:uid="{AB71739F-5DB8-4B3D-86EE-7BC1098E7D7A}"/>
    <cellStyle name="Currency 4 2 2 5 5" xfId="25837" xr:uid="{D271018A-DAA0-4CCB-AA0A-7E3075872FE3}"/>
    <cellStyle name="Currency 4 2 2 5 6" xfId="14678" xr:uid="{25DDD54A-12A4-4C20-BE1C-DF79DC0993A6}"/>
    <cellStyle name="Currency 4 2 2 6" xfId="3002" xr:uid="{00000000-0005-0000-0000-000064060000}"/>
    <cellStyle name="Currency 4 2 2 6 2" xfId="3276" xr:uid="{00000000-0005-0000-0000-000065060000}"/>
    <cellStyle name="Currency 4 2 2 6 2 2" xfId="9149" xr:uid="{476A457A-673C-462F-871B-BDAFC59758E1}"/>
    <cellStyle name="Currency 4 2 2 6 2 2 2" xfId="19322" xr:uid="{DAC59043-7E9B-428C-9106-E903A3F95743}"/>
    <cellStyle name="Currency 4 2 2 6 2 3" xfId="11831" xr:uid="{B5D25F1F-7B88-4D2E-BAB0-64E4123D0DFB}"/>
    <cellStyle name="Currency 4 2 2 6 2 3 2" xfId="22155" xr:uid="{73C71DE8-2ABE-45C9-8800-EB6982EE68CA}"/>
    <cellStyle name="Currency 4 2 2 6 2 4" xfId="29222" xr:uid="{30F37BA6-29D9-433D-ABC1-FD942AE11629}"/>
    <cellStyle name="Currency 4 2 2 6 2 5" xfId="26971" xr:uid="{0A3D2D8F-D00C-478D-93E0-667F715EB061}"/>
    <cellStyle name="Currency 4 2 2 6 2 6" xfId="16489" xr:uid="{6650E34B-A6F6-41FE-B665-A20B5AC5EC24}"/>
    <cellStyle name="Currency 4 2 2 6 3" xfId="5200" xr:uid="{00000000-0005-0000-0000-000066060000}"/>
    <cellStyle name="Currency 4 2 2 6 3 2" xfId="7202" xr:uid="{0F02E988-7B17-44CD-B36D-B1FF3597536E}"/>
    <cellStyle name="Currency 4 2 2 6 4" xfId="8065" xr:uid="{C908C25C-B014-4065-A673-923D654C332E}"/>
    <cellStyle name="Currency 4 2 2 6 5" xfId="26219" xr:uid="{83029D37-9DE3-472C-9362-786F0F7BFD80}"/>
    <cellStyle name="Currency 4 2 2 6 6" xfId="14256" xr:uid="{A678DBB7-2F93-4628-8122-5BF292B17443}"/>
    <cellStyle name="Currency 4 2 2 7" xfId="4294" xr:uid="{00000000-0005-0000-0000-000067060000}"/>
    <cellStyle name="Currency 4 2 2 7 2" xfId="8868" xr:uid="{61F2C1C1-A177-418F-8B92-A15A5A635E49}"/>
    <cellStyle name="Currency 4 2 2 7 2 2" xfId="28445" xr:uid="{41C907CB-20F8-4D9C-A217-6E356A08F63C}"/>
    <cellStyle name="Currency 4 2 2 7 2 3" xfId="28136" xr:uid="{C9C581FC-B889-4407-8A08-ADE4C22E3B28}"/>
    <cellStyle name="Currency 4 2 2 7 2 4" xfId="19018" xr:uid="{4EF36EB4-832F-4565-B770-F258604D80C1}"/>
    <cellStyle name="Currency 4 2 2 7 3" xfId="11527" xr:uid="{53380388-D59A-45D5-B84B-BFD7FE15CB27}"/>
    <cellStyle name="Currency 4 2 2 7 3 2" xfId="21851" xr:uid="{AEA64B21-39A2-423E-ADFB-BCFE1C72A38D}"/>
    <cellStyle name="Currency 4 2 2 7 4" xfId="26234" xr:uid="{56320C4E-C239-408C-817A-BB9D8238F00B}"/>
    <cellStyle name="Currency 4 2 2 7 5" xfId="16185" xr:uid="{D91B5E5D-6DCC-4335-89E0-87A12DAF8C6C}"/>
    <cellStyle name="Currency 4 2 2 7 6" xfId="6936" xr:uid="{C682B584-20EB-4A34-9DD5-10A7649F6B6B}"/>
    <cellStyle name="Currency 4 2 2 8" xfId="3511" xr:uid="{00000000-0005-0000-0000-000068060000}"/>
    <cellStyle name="Currency 4 2 2 8 2" xfId="10178" xr:uid="{94DD2804-23D2-454E-9378-689805C03843}"/>
    <cellStyle name="Currency 4 2 2 8 2 2" xfId="20358" xr:uid="{4A985BFD-4A38-4724-A1A7-E1CFF9B990D7}"/>
    <cellStyle name="Currency 4 2 2 8 3" xfId="12867" xr:uid="{BA6B8FC9-A401-45F0-B9E2-4DA199CD86BF}"/>
    <cellStyle name="Currency 4 2 2 8 3 2" xfId="23191" xr:uid="{9352DEE9-F1F7-4AF1-8162-05E8935B0F50}"/>
    <cellStyle name="Currency 4 2 2 8 4" xfId="28769" xr:uid="{B63C954E-7B29-4678-930B-6C9E40807876}"/>
    <cellStyle name="Currency 4 2 2 8 5" xfId="27753" xr:uid="{C850C347-16B8-4C1B-ABBA-ECF8904CC48B}"/>
    <cellStyle name="Currency 4 2 2 8 6" xfId="17525" xr:uid="{B5FF7118-09E9-40F7-BC13-9F91F936E797}"/>
    <cellStyle name="Currency 4 2 2 9" xfId="4410" xr:uid="{00000000-0005-0000-0000-000069060000}"/>
    <cellStyle name="Currency 4 2 2 9 2" xfId="29341" xr:uid="{6338ECC4-EE1B-4C30-AE0D-4CBA674AA366}"/>
    <cellStyle name="Currency 4 2 2 9 3" xfId="28336" xr:uid="{63416395-6101-4944-A256-54FF1267E5F4}"/>
    <cellStyle name="Currency 4 2 2 9 4" xfId="15498" xr:uid="{FBB59552-DDA3-4FC4-A4EB-7410E6AFEF1A}"/>
    <cellStyle name="Currency 4 2 3" xfId="766" xr:uid="{00000000-0005-0000-0000-0000FD020000}"/>
    <cellStyle name="Currency 4 2 3 10" xfId="10855" xr:uid="{38A5E1B9-2202-45E3-BE2E-082DB32E1A07}"/>
    <cellStyle name="Currency 4 2 3 10 2" xfId="21167" xr:uid="{A3B3B0B8-BB8E-47FA-94AD-8362BDDA799D}"/>
    <cellStyle name="Currency 4 2 3 11" xfId="24500" xr:uid="{9016C94D-AC05-4C46-9BBC-9858501CE6E6}"/>
    <cellStyle name="Currency 4 2 3 12" xfId="13844" xr:uid="{DAFD45A4-C59C-4C17-9AC1-25BB028F5BED}"/>
    <cellStyle name="Currency 4 2 3 2" xfId="767" xr:uid="{00000000-0005-0000-0000-0000FE020000}"/>
    <cellStyle name="Currency 4 2 3 2 2" xfId="3968" xr:uid="{00000000-0005-0000-0000-00006C060000}"/>
    <cellStyle name="Currency 4 2 3 2 2 2" xfId="5860" xr:uid="{00000000-0005-0000-0000-00006D060000}"/>
    <cellStyle name="Currency 4 2 3 2 2 2 2" xfId="26819" xr:uid="{97565227-6FCC-42EB-8E1E-0EF43B5A7E20}"/>
    <cellStyle name="Currency 4 2 3 2 2 2 2 2" xfId="29544" xr:uid="{81251F21-51C0-4F41-91C8-2459895DA091}"/>
    <cellStyle name="Currency 4 2 3 2 2 2 3" xfId="28848" xr:uid="{955C9231-63E7-4A38-A27E-0AE4FF7BCB3D}"/>
    <cellStyle name="Currency 4 2 3 2 2 2 4" xfId="16981" xr:uid="{8203A2F3-7581-474E-B4AE-248C57F79131}"/>
    <cellStyle name="Currency 4 2 3 2 2 3" xfId="6716" xr:uid="{969D82B3-82EE-4525-B345-DCAF9F72C6B5}"/>
    <cellStyle name="Currency 4 2 3 2 2 3 2" xfId="19814" xr:uid="{61C5BD08-EEF5-4766-A986-AA5698414262}"/>
    <cellStyle name="Currency 4 2 3 2 2 3 3" xfId="9638" xr:uid="{B88127F4-2641-4AB1-B798-D87F8BF97ADB}"/>
    <cellStyle name="Currency 4 2 3 2 2 4" xfId="12323" xr:uid="{E999E3B1-A35A-4BE2-A1F1-0578C38B840A}"/>
    <cellStyle name="Currency 4 2 3 2 2 4 2" xfId="22647" xr:uid="{CC31207A-D617-4382-8E04-CE2929EEC7EB}"/>
    <cellStyle name="Currency 4 2 3 2 2 5" xfId="25397" xr:uid="{33E9C08E-725A-49D2-A671-161F8298FA33}"/>
    <cellStyle name="Currency 4 2 3 2 2 6" xfId="27227" xr:uid="{CA41EBC1-EF9B-481F-A5DC-79D889399A41}"/>
    <cellStyle name="Currency 4 2 3 2 2 7" xfId="14875" xr:uid="{0003032C-C3B8-48FC-8FBB-B845BE27A82F}"/>
    <cellStyle name="Currency 4 2 3 2 3" xfId="4303" xr:uid="{00000000-0005-0000-0000-00006E060000}"/>
    <cellStyle name="Currency 4 2 3 2 3 2" xfId="9288" xr:uid="{A5EA3279-0439-4149-9C22-275E2EA0F6C6}"/>
    <cellStyle name="Currency 4 2 3 2 3 2 2" xfId="29158" xr:uid="{7936BEF3-24BB-4EA2-9902-FC11C24B454E}"/>
    <cellStyle name="Currency 4 2 3 2 3 2 3" xfId="28676" xr:uid="{EBB86D3D-4AE3-4104-8E8B-522E001009B6}"/>
    <cellStyle name="Currency 4 2 3 2 3 2 4" xfId="19461" xr:uid="{84D4A96B-B565-438C-8614-0A8456071ED7}"/>
    <cellStyle name="Currency 4 2 3 2 3 3" xfId="11970" xr:uid="{16AA6C0C-0834-4EFD-9BC9-618D0944B705}"/>
    <cellStyle name="Currency 4 2 3 2 3 3 2" xfId="22294" xr:uid="{5E804B2A-DF18-423E-87FA-E9137F6ABC40}"/>
    <cellStyle name="Currency 4 2 3 2 3 4" xfId="25265" xr:uid="{3A293CA3-6063-4CC7-889D-916140E639C8}"/>
    <cellStyle name="Currency 4 2 3 2 3 5" xfId="16628" xr:uid="{2C1BB27F-0A97-4B7E-99AD-828CDFF7874A}"/>
    <cellStyle name="Currency 4 2 3 2 3 6" xfId="7030" xr:uid="{91811D64-4B1E-4865-9A14-549AA165FE16}"/>
    <cellStyle name="Currency 4 2 3 2 4" xfId="3637" xr:uid="{00000000-0005-0000-0000-00006F060000}"/>
    <cellStyle name="Currency 4 2 3 2 4 2" xfId="6511" xr:uid="{9BA70248-1D62-4A5F-B58C-5D38FCA52C36}"/>
    <cellStyle name="Currency 4 2 3 2 4 3" xfId="27252" xr:uid="{091B1219-1ABC-48F1-B1A7-2914C8C8322D}"/>
    <cellStyle name="Currency 4 2 3 2 5" xfId="5365" xr:uid="{00000000-0005-0000-0000-000070060000}"/>
    <cellStyle name="Currency 4 2 3 2 5 2" xfId="10492" xr:uid="{9E1D5C65-7492-4A92-BEE8-9E8D4CC8D9D7}"/>
    <cellStyle name="Currency 4 2 3 2 5 2 2" xfId="20688" xr:uid="{5EAF94DF-5812-4FBA-BCBD-3B8CD6D0A51A}"/>
    <cellStyle name="Currency 4 2 3 2 5 3" xfId="13197" xr:uid="{CD12728E-B565-4D34-95EA-851EB744D797}"/>
    <cellStyle name="Currency 4 2 3 2 5 3 2" xfId="23521" xr:uid="{FAFB2050-31AE-4A61-BBD5-C4A12B3B23BB}"/>
    <cellStyle name="Currency 4 2 3 2 5 4" xfId="29681" xr:uid="{A11BA5A3-B262-4D3D-9787-3B45C87DC2E3}"/>
    <cellStyle name="Currency 4 2 3 2 5 5" xfId="26950" xr:uid="{83286C78-7C50-4D42-AC7A-9432238E11B6}"/>
    <cellStyle name="Currency 4 2 3 2 5 6" xfId="17855" xr:uid="{FFA85048-2C12-422B-B360-2245FC875714}"/>
    <cellStyle name="Currency 4 2 3 2 6" xfId="2866" xr:uid="{00000000-0005-0000-0000-00006B060000}"/>
    <cellStyle name="Currency 4 2 3 2 7" xfId="2119" xr:uid="{00000000-0005-0000-0000-0000E4020000}"/>
    <cellStyle name="Currency 4 2 3 2 8" xfId="14414" xr:uid="{115C501C-2C7C-4F2E-BD9B-11633E0EA5B0}"/>
    <cellStyle name="Currency 4 2 3 3" xfId="768" xr:uid="{00000000-0005-0000-0000-0000FF020000}"/>
    <cellStyle name="Currency 4 2 3 3 2" xfId="4304" xr:uid="{00000000-0005-0000-0000-000072060000}"/>
    <cellStyle name="Currency 4 2 3 3 2 2" xfId="9639" xr:uid="{C12419CB-FB7A-4C03-987C-BFA6D6A757E0}"/>
    <cellStyle name="Currency 4 2 3 3 2 2 2" xfId="29805" xr:uid="{889B5FE5-4B6B-4B35-80C6-ABFCA524524F}"/>
    <cellStyle name="Currency 4 2 3 3 2 2 3" xfId="29336" xr:uid="{00197899-900F-4469-8AF7-073964793749}"/>
    <cellStyle name="Currency 4 2 3 3 2 2 4" xfId="19815" xr:uid="{C5286209-631E-4255-80C4-20EC70237EAC}"/>
    <cellStyle name="Currency 4 2 3 3 2 3" xfId="12324" xr:uid="{2F646857-766A-4B45-A656-DB6424C7A3EF}"/>
    <cellStyle name="Currency 4 2 3 3 2 3 2" xfId="22648" xr:uid="{954EEAC0-D719-4137-8F08-97B67D0E2CE6}"/>
    <cellStyle name="Currency 4 2 3 3 2 4" xfId="26611" xr:uid="{048CCDDC-9227-4C53-A1F0-0AD625A8118B}"/>
    <cellStyle name="Currency 4 2 3 3 2 5" xfId="16982" xr:uid="{7758E560-A307-480A-83FE-413151A0B0A3}"/>
    <cellStyle name="Currency 4 2 3 3 2 6" xfId="7129" xr:uid="{0D196AD8-90E6-4C65-A142-BE7AD29B0895}"/>
    <cellStyle name="Currency 4 2 3 3 3" xfId="3969" xr:uid="{00000000-0005-0000-0000-000073060000}"/>
    <cellStyle name="Currency 4 2 3 3 3 2" xfId="7242" xr:uid="{6B28A745-B131-4B1C-9B6F-317BDB9932B2}"/>
    <cellStyle name="Currency 4 2 3 3 4" xfId="5861" xr:uid="{00000000-0005-0000-0000-000074060000}"/>
    <cellStyle name="Currency 4 2 3 3 4 2" xfId="10597" xr:uid="{3AE144C2-67C5-4C0E-B207-4A27ABCED34B}"/>
    <cellStyle name="Currency 4 2 3 3 4 2 2" xfId="20840" xr:uid="{0B9C65FF-62AF-44F6-959F-64C421F18C57}"/>
    <cellStyle name="Currency 4 2 3 3 4 3" xfId="13349" xr:uid="{BE8BA8C5-055B-48E3-8040-1DC23BA86877}"/>
    <cellStyle name="Currency 4 2 3 3 4 3 2" xfId="23673" xr:uid="{E08F2221-E761-4F6E-91AB-EFF0DCE396E7}"/>
    <cellStyle name="Currency 4 2 3 3 4 4" xfId="18007" xr:uid="{39295F72-E32E-4D85-9939-1260082F0063}"/>
    <cellStyle name="Currency 4 2 3 3 5" xfId="8071" xr:uid="{3D276F0C-FEFA-41BA-9AF5-E00BF4C374E4}"/>
    <cellStyle name="Currency 4 2 3 3 6" xfId="25852" xr:uid="{105ABBC4-75B3-4819-8945-F3E85B35AB56}"/>
    <cellStyle name="Currency 4 2 3 3 7" xfId="14876" xr:uid="{D14EE08F-B1DC-467F-B4FD-6DBC3936C7CD}"/>
    <cellStyle name="Currency 4 2 3 4" xfId="3080" xr:uid="{00000000-0005-0000-0000-000075060000}"/>
    <cellStyle name="Currency 4 2 3 4 2" xfId="3967" xr:uid="{00000000-0005-0000-0000-000076060000}"/>
    <cellStyle name="Currency 4 2 3 4 2 2" xfId="9637" xr:uid="{EDA48590-57CF-4CE6-A1B8-4FD1675BC4C8}"/>
    <cellStyle name="Currency 4 2 3 4 2 2 2" xfId="29804" xr:uid="{8318DDD1-5169-492C-B3DB-6C038FFE4046}"/>
    <cellStyle name="Currency 4 2 3 4 2 2 3" xfId="28337" xr:uid="{75894EFE-3338-4789-A141-72A5DB38CBE5}"/>
    <cellStyle name="Currency 4 2 3 4 2 2 4" xfId="19813" xr:uid="{86192062-4E29-42C4-A870-6B7B3ACC1A40}"/>
    <cellStyle name="Currency 4 2 3 4 2 3" xfId="12322" xr:uid="{61326582-D389-41AC-807D-B32260F3E9C0}"/>
    <cellStyle name="Currency 4 2 3 4 2 3 2" xfId="22646" xr:uid="{617DDD2E-6757-4F0E-80F0-D158C783D23F}"/>
    <cellStyle name="Currency 4 2 3 4 2 4" xfId="25181" xr:uid="{EE66A690-3C72-49CF-A3AB-64ED860EF628}"/>
    <cellStyle name="Currency 4 2 3 4 2 5" xfId="16980" xr:uid="{B6680986-979D-4C82-833E-84B6EEF581BB}"/>
    <cellStyle name="Currency 4 2 3 4 3" xfId="5859" xr:uid="{00000000-0005-0000-0000-000077060000}"/>
    <cellStyle name="Currency 4 2 3 4 3 2" xfId="6858" xr:uid="{FAE7AA6C-87E6-48AA-97E6-A2D41063B680}"/>
    <cellStyle name="Currency 4 2 3 4 4" xfId="8070" xr:uid="{2D032B08-8D89-41AB-A889-82785428C885}"/>
    <cellStyle name="Currency 4 2 3 4 5" xfId="23912" xr:uid="{E7F442F7-59FD-4E25-BD21-809C229CDCA2}"/>
    <cellStyle name="Currency 4 2 3 4 6" xfId="14874" xr:uid="{68F60373-A25E-4968-BA8A-938E2BC5EFDA}"/>
    <cellStyle name="Currency 4 2 3 5" xfId="3322" xr:uid="{00000000-0005-0000-0000-000078060000}"/>
    <cellStyle name="Currency 4 2 3 5 2" xfId="5243" xr:uid="{00000000-0005-0000-0000-000079060000}"/>
    <cellStyle name="Currency 4 2 3 5 2 2" xfId="28974" xr:uid="{57ED9F5C-2AAA-4773-B670-93F3522791EA}"/>
    <cellStyle name="Currency 4 2 3 5 2 3" xfId="29363" xr:uid="{760E373F-882E-4A3B-B750-FE213A95BE7A}"/>
    <cellStyle name="Currency 4 2 3 5 2 4" xfId="16532" xr:uid="{0F27D93B-2553-4210-AD6F-6030EECEE260}"/>
    <cellStyle name="Currency 4 2 3 5 3" xfId="9192" xr:uid="{82269A55-CAA3-49DD-8CAA-1EA3DE97E86E}"/>
    <cellStyle name="Currency 4 2 3 5 3 2" xfId="19365" xr:uid="{80C4300E-6958-4CC4-B2C6-C33B98C3D160}"/>
    <cellStyle name="Currency 4 2 3 5 4" xfId="11874" xr:uid="{0A8B0DF3-5F6B-4CA2-9D47-9E29597A0CD4}"/>
    <cellStyle name="Currency 4 2 3 5 4 2" xfId="22198" xr:uid="{4C75E2B1-1312-44C4-B960-84D3E977398C}"/>
    <cellStyle name="Currency 4 2 3 5 5" xfId="24852" xr:uid="{EA4D4F59-C063-42B7-9780-9A971CA50565}"/>
    <cellStyle name="Currency 4 2 3 5 6" xfId="14296" xr:uid="{3F67CF51-2E48-442F-95E1-B6278B72D705}"/>
    <cellStyle name="Currency 4 2 3 6" xfId="4302" xr:uid="{00000000-0005-0000-0000-00007A060000}"/>
    <cellStyle name="Currency 4 2 3 6 2" xfId="8913" xr:uid="{0C1EF721-FCF5-42A4-BF00-8080713944BD}"/>
    <cellStyle name="Currency 4 2 3 6 2 2" xfId="19063" xr:uid="{E66727D8-DFB3-4136-BBCB-A93F3B5FBD7C}"/>
    <cellStyle name="Currency 4 2 3 6 3" xfId="11572" xr:uid="{42BC51B6-64D2-448D-9E9B-2924C41EC6A2}"/>
    <cellStyle name="Currency 4 2 3 6 3 2" xfId="21896" xr:uid="{6E7282EF-B621-45A1-8072-EF8F90A7BFD7}"/>
    <cellStyle name="Currency 4 2 3 6 4" xfId="25631" xr:uid="{D2632301-D5B3-4EB3-922F-C7E01C72FFFC}"/>
    <cellStyle name="Currency 4 2 3 6 5" xfId="27202" xr:uid="{50EE17E0-674C-416B-A72B-9689AADB3B9D}"/>
    <cellStyle name="Currency 4 2 3 6 6" xfId="16230" xr:uid="{0FB15EA3-E4A5-47B5-AB05-5C8EFD25FD86}"/>
    <cellStyle name="Currency 4 2 3 6 7" xfId="6962" xr:uid="{5EABD1F3-F332-414A-B72A-8D2120B8A964}"/>
    <cellStyle name="Currency 4 2 3 7" xfId="3405" xr:uid="{00000000-0005-0000-0000-00007B060000}"/>
    <cellStyle name="Currency 4 2 3 7 2" xfId="10124" xr:uid="{12B62F24-38E8-4CCE-BFBF-B23331CB37F3}"/>
    <cellStyle name="Currency 4 2 3 7 2 2" xfId="20304" xr:uid="{C19ABF07-CBB2-4D2C-8FDA-EE4045761591}"/>
    <cellStyle name="Currency 4 2 3 7 3" xfId="12813" xr:uid="{9651C2CC-6E2D-4E83-96EF-85359AA77FF6}"/>
    <cellStyle name="Currency 4 2 3 7 3 2" xfId="23137" xr:uid="{F3952E69-E14C-487D-B6EB-1D227A23106D}"/>
    <cellStyle name="Currency 4 2 3 7 4" xfId="28164" xr:uid="{2531712E-214E-429C-B99C-722C8920A76B}"/>
    <cellStyle name="Currency 4 2 3 7 5" xfId="28282" xr:uid="{C49ED3AC-DCAB-4CD0-850B-84C73EC583FE}"/>
    <cellStyle name="Currency 4 2 3 7 6" xfId="17471" xr:uid="{B4CAD885-EBFC-42A2-B540-955D9C665293}"/>
    <cellStyle name="Currency 4 2 3 8" xfId="4821" xr:uid="{00000000-0005-0000-0000-00007C060000}"/>
    <cellStyle name="Currency 4 2 3 8 2" xfId="15501" xr:uid="{A31D5668-9796-4357-949F-406D93F7639F}"/>
    <cellStyle name="Currency 4 2 3 9" xfId="1971" xr:uid="{00000000-0005-0000-0000-0000E3020000}"/>
    <cellStyle name="Currency 4 2 3 9 2" xfId="18334" xr:uid="{1B03804A-A48A-43A4-B8E8-C5195EB3B8AF}"/>
    <cellStyle name="Currency 4 2 4" xfId="769" xr:uid="{00000000-0005-0000-0000-000000030000}"/>
    <cellStyle name="Currency 4 2 4 10" xfId="14002" xr:uid="{D0F36E8B-F1CB-4398-A814-F4A5F9A14F46}"/>
    <cellStyle name="Currency 4 2 4 2" xfId="770" xr:uid="{00000000-0005-0000-0000-000001030000}"/>
    <cellStyle name="Currency 4 2 4 2 2" xfId="4305" xr:uid="{00000000-0005-0000-0000-00007F060000}"/>
    <cellStyle name="Currency 4 2 4 2 2 2" xfId="9640" xr:uid="{CAC15822-B5F1-4262-93BE-39EE5C383095}"/>
    <cellStyle name="Currency 4 2 4 2 2 2 2" xfId="29806" xr:uid="{6FA2E1C3-79BF-4AAB-99CE-8A9F5E175CF4}"/>
    <cellStyle name="Currency 4 2 4 2 2 2 3" xfId="27450" xr:uid="{82DCFE1D-E3B0-4099-8907-38C0FEA5C002}"/>
    <cellStyle name="Currency 4 2 4 2 2 2 4" xfId="19816" xr:uid="{C1A5B27D-1AC7-419C-B6F3-AD618E981ECB}"/>
    <cellStyle name="Currency 4 2 4 2 2 3" xfId="12325" xr:uid="{7BDB0F38-81E3-4FEF-B496-D97EB041F391}"/>
    <cellStyle name="Currency 4 2 4 2 2 3 2" xfId="22649" xr:uid="{E5867130-AAD9-492B-BF6F-7F28C4AF0911}"/>
    <cellStyle name="Currency 4 2 4 2 2 4" xfId="26600" xr:uid="{82CBD453-E037-42FE-8496-10866FBFC4E7}"/>
    <cellStyle name="Currency 4 2 4 2 2 5" xfId="16983" xr:uid="{5C655D13-A87E-40DB-ADD5-845913619894}"/>
    <cellStyle name="Currency 4 2 4 2 2 6" xfId="7130" xr:uid="{69B1777B-6896-4164-9A22-925AB019DE0C}"/>
    <cellStyle name="Currency 4 2 4 2 3" xfId="3970" xr:uid="{00000000-0005-0000-0000-000080060000}"/>
    <cellStyle name="Currency 4 2 4 2 3 2" xfId="6552" xr:uid="{4DE470CC-C815-44B1-B3CF-228C6459730D}"/>
    <cellStyle name="Currency 4 2 4 2 4" xfId="5862" xr:uid="{00000000-0005-0000-0000-000081060000}"/>
    <cellStyle name="Currency 4 2 4 2 4 2" xfId="6625" xr:uid="{E185FD44-01C7-4A54-8ED6-A24EE066C72C}"/>
    <cellStyle name="Currency 4 2 4 2 5" xfId="2919" xr:uid="{00000000-0005-0000-0000-00007E060000}"/>
    <cellStyle name="Currency 4 2 4 2 5 2" xfId="25232" xr:uid="{31E857B3-687E-463D-9312-98973701A726}"/>
    <cellStyle name="Currency 4 2 4 2 6" xfId="2135" xr:uid="{00000000-0005-0000-0000-0000E7020000}"/>
    <cellStyle name="Currency 4 2 4 3" xfId="771" xr:uid="{00000000-0005-0000-0000-000002030000}"/>
    <cellStyle name="Currency 4 2 4 3 2" xfId="4306" xr:uid="{00000000-0005-0000-0000-000083060000}"/>
    <cellStyle name="Currency 4 2 4 3 2 2" xfId="9285" xr:uid="{A4EEBC33-0C40-4A12-9765-267E91815B5F}"/>
    <cellStyle name="Currency 4 2 4 3 2 2 2" xfId="19458" xr:uid="{0741A315-B374-4903-8992-01404EBE318B}"/>
    <cellStyle name="Currency 4 2 4 3 2 3" xfId="11967" xr:uid="{1FB8F23D-E31C-485F-9C2C-2506D07A49D5}"/>
    <cellStyle name="Currency 4 2 4 3 2 3 2" xfId="22291" xr:uid="{A6011995-9989-4840-A56A-07D6552CD152}"/>
    <cellStyle name="Currency 4 2 4 3 2 4" xfId="16625" xr:uid="{22888C29-DBC0-4040-96F4-AB08AD5B7F90}"/>
    <cellStyle name="Currency 4 2 4 3 2 5" xfId="7027" xr:uid="{708A4DB8-730A-4987-B727-9D90EA5DF636}"/>
    <cellStyle name="Currency 4 2 4 3 3" xfId="3634" xr:uid="{00000000-0005-0000-0000-000084060000}"/>
    <cellStyle name="Currency 4 2 4 3 3 2" xfId="7158" xr:uid="{B9F99960-88AC-4CE0-8551-6FEED679B585}"/>
    <cellStyle name="Currency 4 2 4 3 4" xfId="5362" xr:uid="{00000000-0005-0000-0000-000085060000}"/>
    <cellStyle name="Currency 4 2 4 3 4 2" xfId="8072" xr:uid="{1102C14A-0408-4331-A778-E815C9FA0B91}"/>
    <cellStyle name="Currency 4 2 4 3 5" xfId="26427" xr:uid="{F0639515-F410-403F-9464-0FC2B39D1E91}"/>
    <cellStyle name="Currency 4 2 4 3 6" xfId="14411" xr:uid="{D07182C6-ECC6-4080-A76B-A6F6246B229F}"/>
    <cellStyle name="Currency 4 2 4 4" xfId="3003" xr:uid="{00000000-0005-0000-0000-000086060000}"/>
    <cellStyle name="Currency 4 2 4 4 2" xfId="7582" xr:uid="{9DF40A7A-5AB3-426D-9BFF-58C7547E72C5}"/>
    <cellStyle name="Currency 4 2 4 4 2 2" xfId="10761" xr:uid="{8216E207-C4BD-482F-954C-73A5F6EF8E46}"/>
    <cellStyle name="Currency 4 2 4 4 2 2 2" xfId="21057" xr:uid="{D3095BF5-219D-44CD-A154-042A6F8423CC}"/>
    <cellStyle name="Currency 4 2 4 4 2 3" xfId="13566" xr:uid="{CBA3FDCD-99A9-490A-A1B2-37EABE93770B}"/>
    <cellStyle name="Currency 4 2 4 4 2 3 2" xfId="23890" xr:uid="{0EAB37C5-8625-4706-AE4D-66B42F934F3B}"/>
    <cellStyle name="Currency 4 2 4 4 2 4" xfId="28414" xr:uid="{83F6A4FB-09CF-4B8C-B7AE-EA66ABB04D3D}"/>
    <cellStyle name="Currency 4 2 4 4 2 5" xfId="27276" xr:uid="{A7782022-A5C2-480B-918F-F93F4BBA3777}"/>
    <cellStyle name="Currency 4 2 4 4 2 6" xfId="18224" xr:uid="{665AB131-0AD3-4394-9678-41878DD50A0A}"/>
    <cellStyle name="Currency 4 2 4 4 3" xfId="23960" xr:uid="{FB4244C2-19AF-44ED-B504-B91AAE35D7CD}"/>
    <cellStyle name="Currency 4 2 4 5" xfId="2898" xr:uid="{00000000-0005-0000-0000-000087060000}"/>
    <cellStyle name="Currency 4 2 4 5 2" xfId="10370" xr:uid="{17709101-295F-470D-AFCA-3BB9F430D849}"/>
    <cellStyle name="Currency 4 2 4 5 2 2" xfId="29977" xr:uid="{C2693E6D-A6E9-4A92-AFA8-74B23D108720}"/>
    <cellStyle name="Currency 4 2 4 5 2 3" xfId="28973" xr:uid="{FA2CF820-9CF3-4039-BFB8-989465171266}"/>
    <cellStyle name="Currency 4 2 4 5 2 4" xfId="20552" xr:uid="{00D0A0FA-9B4F-45C2-ACA2-218C1D28D1CA}"/>
    <cellStyle name="Currency 4 2 4 5 3" xfId="13061" xr:uid="{3A2DD0E5-92B9-4631-A3B4-21864AB573C7}"/>
    <cellStyle name="Currency 4 2 4 5 3 2" xfId="23385" xr:uid="{7D67F659-07BB-4496-99C8-7CE791705498}"/>
    <cellStyle name="Currency 4 2 4 5 4" xfId="25057" xr:uid="{C2153775-DB0C-47BB-8FAB-A2F19C15E8A5}"/>
    <cellStyle name="Currency 4 2 4 5 5" xfId="17719" xr:uid="{0334E1C7-EA15-42DA-85E4-03AC036DD9F9}"/>
    <cellStyle name="Currency 4 2 4 6" xfId="4973" xr:uid="{00000000-0005-0000-0000-000088060000}"/>
    <cellStyle name="Currency 4 2 4 6 2" xfId="27952" xr:uid="{B0E2A4E8-4411-4E7E-A10A-30672E1A4D9D}"/>
    <cellStyle name="Currency 4 2 4 6 3" xfId="29146" xr:uid="{3CC2775B-7F6E-462C-9BA8-162E61D0DDE5}"/>
    <cellStyle name="Currency 4 2 4 6 4" xfId="15502" xr:uid="{0B2E7414-3C2D-4E2E-9F2D-DD301C51EE47}"/>
    <cellStyle name="Currency 4 2 4 7" xfId="1972" xr:uid="{00000000-0005-0000-0000-0000E6020000}"/>
    <cellStyle name="Currency 4 2 4 7 2" xfId="28778" xr:uid="{07135CA7-6640-40A2-870F-77800ACBA56E}"/>
    <cellStyle name="Currency 4 2 4 7 3" xfId="28051" xr:uid="{A4A3D644-4E92-4245-AC59-B5AE0E44BF8A}"/>
    <cellStyle name="Currency 4 2 4 7 4" xfId="18335" xr:uid="{2D6AF227-30B6-41DF-B85A-3F1B46302139}"/>
    <cellStyle name="Currency 4 2 4 8" xfId="10856" xr:uid="{18FB9D72-6376-4EED-8DA9-BA9CDFF92278}"/>
    <cellStyle name="Currency 4 2 4 8 2" xfId="21168" xr:uid="{3AF374EB-8904-41A9-972A-A2F508780A6C}"/>
    <cellStyle name="Currency 4 2 4 9" xfId="26517" xr:uid="{4C8FB678-932C-48EF-9F5E-D112B9E26687}"/>
    <cellStyle name="Currency 4 2 5" xfId="772" xr:uid="{00000000-0005-0000-0000-000003030000}"/>
    <cellStyle name="Currency 4 2 5 10" xfId="14877" xr:uid="{06CDBB14-9F3F-42D6-896B-5D7BFEEA0DDC}"/>
    <cellStyle name="Currency 4 2 5 2" xfId="773" xr:uid="{00000000-0005-0000-0000-000004030000}"/>
    <cellStyle name="Currency 4 2 5 2 2" xfId="4307" xr:uid="{00000000-0005-0000-0000-00008B060000}"/>
    <cellStyle name="Currency 4 2 5 2 3" xfId="3971" xr:uid="{00000000-0005-0000-0000-00008C060000}"/>
    <cellStyle name="Currency 4 2 5 2 3 2" xfId="6480" xr:uid="{5D36043A-F68C-442D-823A-B9ED7CF9105F}"/>
    <cellStyle name="Currency 4 2 5 2 4" xfId="5863" xr:uid="{00000000-0005-0000-0000-00008D060000}"/>
    <cellStyle name="Currency 4 2 5 2 4 2" xfId="6613" xr:uid="{490B2EF4-8831-44CC-9CBA-5710670B96B1}"/>
    <cellStyle name="Currency 4 2 5 2 5" xfId="2827" xr:uid="{00000000-0005-0000-0000-00008A060000}"/>
    <cellStyle name="Currency 4 2 5 2 6" xfId="2070" xr:uid="{00000000-0005-0000-0000-0000EA020000}"/>
    <cellStyle name="Currency 4 2 5 3" xfId="774" xr:uid="{00000000-0005-0000-0000-000005030000}"/>
    <cellStyle name="Currency 4 2 5 4" xfId="2826" xr:uid="{00000000-0005-0000-0000-00008F060000}"/>
    <cellStyle name="Currency 4 2 5 5" xfId="3460" xr:uid="{00000000-0005-0000-0000-000090060000}"/>
    <cellStyle name="Currency 4 2 5 5 2" xfId="10598" xr:uid="{3A69B81F-2989-406E-A45A-6DB64ED77381}"/>
    <cellStyle name="Currency 4 2 5 5 2 2" xfId="20841" xr:uid="{19A9B357-A271-4E0F-AB8F-A982E0BD32A5}"/>
    <cellStyle name="Currency 4 2 5 5 3" xfId="13350" xr:uid="{7E649F9C-F244-49E1-B120-ECD37DA44ABB}"/>
    <cellStyle name="Currency 4 2 5 5 3 2" xfId="23674" xr:uid="{0B463034-B42D-425A-8EAD-9B4384D78817}"/>
    <cellStyle name="Currency 4 2 5 5 4" xfId="18008" xr:uid="{B1100F4D-3E74-4864-84E1-44AB8F826982}"/>
    <cellStyle name="Currency 4 2 5 6" xfId="4572" xr:uid="{00000000-0005-0000-0000-000091060000}"/>
    <cellStyle name="Currency 4 2 5 6 2" xfId="15503" xr:uid="{E4FC4A44-8F61-4FE6-BB24-90C37DCA64D7}"/>
    <cellStyle name="Currency 4 2 5 7" xfId="8325" xr:uid="{22BC9D98-7861-4798-85B8-B4DE282F0A8A}"/>
    <cellStyle name="Currency 4 2 5 7 2" xfId="18336" xr:uid="{E4166014-F4F6-423B-A852-281B7D8FD47D}"/>
    <cellStyle name="Currency 4 2 5 8" xfId="10857" xr:uid="{54D1506F-2835-477B-941A-69EEEC975A21}"/>
    <cellStyle name="Currency 4 2 5 8 2" xfId="21169" xr:uid="{9BD0E89D-317A-4D08-86AC-139BB6D39CCF}"/>
    <cellStyle name="Currency 4 2 5 9" xfId="25033" xr:uid="{B3672471-3CE8-43D5-9F15-0A8E26DED5A5}"/>
    <cellStyle name="Currency 4 2 6" xfId="775" xr:uid="{00000000-0005-0000-0000-000006030000}"/>
    <cellStyle name="Currency 4 2 6 2" xfId="4308" xr:uid="{00000000-0005-0000-0000-000093060000}"/>
    <cellStyle name="Currency 4 2 6 2 2" xfId="9466" xr:uid="{7FB2A049-415B-4C81-A4FC-93DD8414644E}"/>
    <cellStyle name="Currency 4 2 6 2 2 2" xfId="27403" xr:uid="{53723BE5-5FC3-4468-B16D-EB219789F834}"/>
    <cellStyle name="Currency 4 2 6 2 2 3" xfId="27520" xr:uid="{7BB33461-96BA-4D67-A160-58E3D8D21501}"/>
    <cellStyle name="Currency 4 2 6 2 2 4" xfId="19642" xr:uid="{51CE6EC2-444D-4DB2-BB1F-B0B20E422949}"/>
    <cellStyle name="Currency 4 2 6 2 3" xfId="12151" xr:uid="{5401D366-7F00-4D75-85B2-5B04FD87C5F9}"/>
    <cellStyle name="Currency 4 2 6 2 3 2" xfId="22475" xr:uid="{D11061D2-FCF7-475F-AB4A-43875120F0B5}"/>
    <cellStyle name="Currency 4 2 6 2 4" xfId="26066" xr:uid="{031214AE-097A-48EB-B997-7FBCC4C4F631}"/>
    <cellStyle name="Currency 4 2 6 2 5" xfId="16809" xr:uid="{30AE36D3-DF6E-4F30-81C4-037DCBFE0164}"/>
    <cellStyle name="Currency 4 2 6 2 6" xfId="7058" xr:uid="{14948B6C-F2D9-4893-8253-C42810708E7B}"/>
    <cellStyle name="Currency 4 2 6 3" xfId="3795" xr:uid="{00000000-0005-0000-0000-000094060000}"/>
    <cellStyle name="Currency 4 2 6 3 2" xfId="6744" xr:uid="{0F95800C-054A-453B-9A66-413F5E78DA9F}"/>
    <cellStyle name="Currency 4 2 6 4" xfId="5637" xr:uid="{00000000-0005-0000-0000-000095060000}"/>
    <cellStyle name="Currency 4 2 6 4 2" xfId="6767" xr:uid="{7A471EFB-452C-48BA-B743-0C11EDB47979}"/>
    <cellStyle name="Currency 4 2 6 5" xfId="3082" xr:uid="{00000000-0005-0000-0000-000092060000}"/>
    <cellStyle name="Currency 4 2 6 5 2" xfId="26210" xr:uid="{FC3FEA6E-70C0-4634-A002-C5F596E3A3EB}"/>
    <cellStyle name="Currency 4 2 6 6" xfId="2027" xr:uid="{00000000-0005-0000-0000-0000EB020000}"/>
    <cellStyle name="Currency 4 2 7" xfId="776" xr:uid="{00000000-0005-0000-0000-000007030000}"/>
    <cellStyle name="Currency 4 2 7 2" xfId="4309" xr:uid="{00000000-0005-0000-0000-000097060000}"/>
    <cellStyle name="Currency 4 2 7 2 2" xfId="9089" xr:uid="{87ADD553-8D7D-44D5-86F9-F0468E5CF32B}"/>
    <cellStyle name="Currency 4 2 7 2 2 2" xfId="19262" xr:uid="{D7522525-79A0-44D3-8AE6-BADDD1F032BD}"/>
    <cellStyle name="Currency 4 2 7 2 3" xfId="11771" xr:uid="{BEC8D766-F97D-4D61-8C99-C15C3F09674C}"/>
    <cellStyle name="Currency 4 2 7 2 3 2" xfId="22095" xr:uid="{F18B1BBB-8A3A-4C7D-B933-2AD8AFA7C566}"/>
    <cellStyle name="Currency 4 2 7 2 4" xfId="28923" xr:uid="{2624D5FC-45E9-42EE-927A-DEF4313B4A33}"/>
    <cellStyle name="Currency 4 2 7 2 5" xfId="28868" xr:uid="{7875A482-7E5C-43F5-AAA5-0A93F4AD4A21}"/>
    <cellStyle name="Currency 4 2 7 2 6" xfId="16429" xr:uid="{9AD11872-C708-404A-B789-6D5F58071D2F}"/>
    <cellStyle name="Currency 4 2 7 2 7" xfId="6985" xr:uid="{1F0493B3-9E39-4715-B1A1-18C652F86731}"/>
    <cellStyle name="Currency 4 2 7 3" xfId="3210" xr:uid="{00000000-0005-0000-0000-000098060000}"/>
    <cellStyle name="Currency 4 2 7 3 2" xfId="7192" xr:uid="{184FB415-8C7F-42B7-A575-F61778479DF3}"/>
    <cellStyle name="Currency 4 2 7 4" xfId="5140" xr:uid="{00000000-0005-0000-0000-000099060000}"/>
    <cellStyle name="Currency 4 2 7 4 2" xfId="8073" xr:uid="{C9D36CB9-6082-4412-A9A9-B0C534FEFBEB}"/>
    <cellStyle name="Currency 4 2 7 5" xfId="25076" xr:uid="{8A7F6B77-9F2E-40B9-A30B-1A708E3DE4C3}"/>
    <cellStyle name="Currency 4 2 7 6" xfId="14198" xr:uid="{019221C8-F69F-4EFB-8898-A4A0A610B8E5}"/>
    <cellStyle name="Currency 4 2 8" xfId="3033" xr:uid="{00000000-0005-0000-0000-00009A060000}"/>
    <cellStyle name="Currency 4 2 8 2" xfId="6923" xr:uid="{2FF6FB1D-905B-4520-91E7-45B1120AB6D8}"/>
    <cellStyle name="Currency 4 2 8 2 2" xfId="8810" xr:uid="{1AA4B111-F683-42D1-BB95-90368ED5F988}"/>
    <cellStyle name="Currency 4 2 8 2 2 2" xfId="18958" xr:uid="{B8D30F94-9359-4968-B880-A37D1A667CDD}"/>
    <cellStyle name="Currency 4 2 8 2 3" xfId="11467" xr:uid="{0BB9207D-1CD1-4A7F-BFBC-CA0638E41D88}"/>
    <cellStyle name="Currency 4 2 8 2 3 2" xfId="21791" xr:uid="{78C4557F-3F9E-496C-BC2A-FD3FE3136888}"/>
    <cellStyle name="Currency 4 2 8 2 4" xfId="27708" xr:uid="{4FEDDF06-768B-4FA1-B713-5A4F5224413E}"/>
    <cellStyle name="Currency 4 2 8 2 5" xfId="28833" xr:uid="{49862807-7461-40C2-9A87-0BA6ACDE73EA}"/>
    <cellStyle name="Currency 4 2 8 2 6" xfId="16125" xr:uid="{4C32A4A3-BEEE-4A4F-BE0E-89425AC02610}"/>
    <cellStyle name="Currency 4 2 8 3" xfId="7220" xr:uid="{3B72B95A-FF4E-483D-84D7-818C75597445}"/>
    <cellStyle name="Currency 4 2 8 4" xfId="26071" xr:uid="{7A6FF364-3E63-4167-B87D-8261857B9A09}"/>
    <cellStyle name="Currency 4 2 9" xfId="3512" xr:uid="{00000000-0005-0000-0000-00009B060000}"/>
    <cellStyle name="Currency 4 2 9 2" xfId="10177" xr:uid="{3F554F7E-E0E4-44B2-8A7D-22A0FE01AF72}"/>
    <cellStyle name="Currency 4 2 9 2 2" xfId="20357" xr:uid="{37348371-FBA1-4061-B32C-3B4581B11874}"/>
    <cellStyle name="Currency 4 2 9 3" xfId="12866" xr:uid="{41E3BA0A-B062-40F3-9A0C-F41592A770C7}"/>
    <cellStyle name="Currency 4 2 9 3 2" xfId="23190" xr:uid="{1319C3C2-D76F-4210-A251-87CF7C76B0E9}"/>
    <cellStyle name="Currency 4 2 9 4" xfId="28229" xr:uid="{F0844E5C-61DB-4E8F-9DC3-7E3E6E8B6CD9}"/>
    <cellStyle name="Currency 4 2 9 5" xfId="28197" xr:uid="{3065407F-DCB6-406E-A4E6-BA37105D7E82}"/>
    <cellStyle name="Currency 4 2 9 6" xfId="17524" xr:uid="{34B64540-4D32-43E4-8009-77D6909297D9}"/>
    <cellStyle name="Currency 4 20" xfId="13716" xr:uid="{54609ACA-5596-4CE6-983B-C7A1CBA0023D}"/>
    <cellStyle name="Currency 4 3" xfId="777" xr:uid="{00000000-0005-0000-0000-000008030000}"/>
    <cellStyle name="Currency 4 3 10" xfId="4411" xr:uid="{00000000-0005-0000-0000-00009D060000}"/>
    <cellStyle name="Currency 4 3 10 2" xfId="15504" xr:uid="{315E64C7-CE9C-4853-B36E-DF53B68CEF8B}"/>
    <cellStyle name="Currency 4 3 11" xfId="1911" xr:uid="{00000000-0005-0000-0000-0000ED020000}"/>
    <cellStyle name="Currency 4 3 11 2" xfId="18337" xr:uid="{39750F92-BA5D-4387-88F3-7D9FC026E8EC}"/>
    <cellStyle name="Currency 4 3 12" xfId="10858" xr:uid="{A37B3C88-A7C9-4C8C-A305-302ECC67471D}"/>
    <cellStyle name="Currency 4 3 12 2" xfId="21170" xr:uid="{6E9D5F07-3B06-4C83-9DE9-E5BABF03022D}"/>
    <cellStyle name="Currency 4 3 13" xfId="24955" xr:uid="{E8D84A78-678C-4048-A00C-B01434031856}"/>
    <cellStyle name="Currency 4 3 14" xfId="13776" xr:uid="{005AA912-59E4-4AD7-BF1C-C62C595C2A21}"/>
    <cellStyle name="Currency 4 3 2" xfId="778" xr:uid="{00000000-0005-0000-0000-000009030000}"/>
    <cellStyle name="Currency 4 3 2 10" xfId="10859" xr:uid="{CC27E745-CEC6-4F4A-A179-6C883CBB5447}"/>
    <cellStyle name="Currency 4 3 2 10 2" xfId="21171" xr:uid="{4E7392AC-2566-43E8-BB1F-92C8C5C92780}"/>
    <cellStyle name="Currency 4 3 2 11" xfId="26251" xr:uid="{95AAE3C8-8075-4A34-9E7D-AE0D8FAAC1FB}"/>
    <cellStyle name="Currency 4 3 2 12" xfId="13846" xr:uid="{29984469-2FB3-4D6C-A1AB-8D03C01CDFA7}"/>
    <cellStyle name="Currency 4 3 2 2" xfId="779" xr:uid="{00000000-0005-0000-0000-00000A030000}"/>
    <cellStyle name="Currency 4 3 2 2 10" xfId="14416" xr:uid="{E5FE80D1-353B-47C4-86C8-BB9D7461FCBA}"/>
    <cellStyle name="Currency 4 3 2 2 2" xfId="780" xr:uid="{00000000-0005-0000-0000-00000B030000}"/>
    <cellStyle name="Currency 4 3 2 2 2 2" xfId="4312" xr:uid="{00000000-0005-0000-0000-0000A1060000}"/>
    <cellStyle name="Currency 4 3 2 2 2 2 2" xfId="9642" xr:uid="{ABA0CAE0-82CB-4695-ABE4-16B3C18B8092}"/>
    <cellStyle name="Currency 4 3 2 2 2 2 2 2" xfId="29808" xr:uid="{F11BC83E-68B1-43D4-A7A7-9EB6A082D3B9}"/>
    <cellStyle name="Currency 4 3 2 2 2 2 2 3" xfId="27590" xr:uid="{CC293A92-8101-49F7-80C5-95EC911E41F2}"/>
    <cellStyle name="Currency 4 3 2 2 2 2 2 4" xfId="19818" xr:uid="{73270B05-70CE-44D9-A3D1-CC2B8A8E93A3}"/>
    <cellStyle name="Currency 4 3 2 2 2 2 3" xfId="12327" xr:uid="{AC7D23A2-E07F-4E2A-A904-23AC900FBCD0}"/>
    <cellStyle name="Currency 4 3 2 2 2 2 3 2" xfId="22651" xr:uid="{2B57D23E-30CC-4F29-80B6-D2946FD1853D}"/>
    <cellStyle name="Currency 4 3 2 2 2 2 4" xfId="26417" xr:uid="{E3CFA0E0-F04E-48E0-9554-71B3A91C85C7}"/>
    <cellStyle name="Currency 4 3 2 2 2 2 5" xfId="16985" xr:uid="{76A345F9-A5CC-468C-82A9-4F72F78C566B}"/>
    <cellStyle name="Currency 4 3 2 2 2 2 6" xfId="7132" xr:uid="{576218BC-2766-4094-B1E1-E884282518C3}"/>
    <cellStyle name="Currency 4 3 2 2 2 3" xfId="3973" xr:uid="{00000000-0005-0000-0000-0000A2060000}"/>
    <cellStyle name="Currency 4 3 2 2 2 3 2" xfId="6535" xr:uid="{90B7851B-1815-4D69-98E0-A42DA20D348E}"/>
    <cellStyle name="Currency 4 3 2 2 2 4" xfId="5865" xr:uid="{00000000-0005-0000-0000-0000A3060000}"/>
    <cellStyle name="Currency 4 3 2 2 2 4 2" xfId="6693" xr:uid="{B2831251-C882-422F-A340-0D14914991D3}"/>
    <cellStyle name="Currency 4 3 2 2 2 5" xfId="3081" xr:uid="{00000000-0005-0000-0000-0000A0060000}"/>
    <cellStyle name="Currency 4 3 2 2 2 5 2" xfId="26354" xr:uid="{477EF22A-08DF-4C4A-AEE6-0E3CA9F96AD4}"/>
    <cellStyle name="Currency 4 3 2 2 2 6" xfId="2146" xr:uid="{00000000-0005-0000-0000-0000F0020000}"/>
    <cellStyle name="Currency 4 3 2 2 3" xfId="781" xr:uid="{00000000-0005-0000-0000-00000C030000}"/>
    <cellStyle name="Currency 4 3 2 2 3 2" xfId="4313" xr:uid="{00000000-0005-0000-0000-0000A5060000}"/>
    <cellStyle name="Currency 4 3 2 2 3 2 2" xfId="10765" xr:uid="{55E33CA7-C064-4D4E-9FDC-57C6C6114140}"/>
    <cellStyle name="Currency 4 3 2 2 3 2 2 2" xfId="21061" xr:uid="{648C14F5-490A-46C5-AEB8-6671D81E3878}"/>
    <cellStyle name="Currency 4 3 2 2 3 2 3" xfId="13570" xr:uid="{51AE7AC6-6835-468C-83B3-A5A2DE1F4A63}"/>
    <cellStyle name="Currency 4 3 2 2 3 2 3 2" xfId="23894" xr:uid="{3D64E703-46AC-49F2-8656-1F2A97C1ED30}"/>
    <cellStyle name="Currency 4 3 2 2 3 2 4" xfId="27211" xr:uid="{72631779-D4E2-4935-946E-88514C319421}"/>
    <cellStyle name="Currency 4 3 2 2 3 2 5" xfId="28305" xr:uid="{3B39FCDF-58DD-429B-8A42-3D2C173AFDA7}"/>
    <cellStyle name="Currency 4 3 2 2 3 2 6" xfId="18228" xr:uid="{E6C70678-2D55-4FF0-87E3-D0ABE112FFA9}"/>
    <cellStyle name="Currency 4 3 2 2 3 2 7" xfId="7591" xr:uid="{24DA1495-33F0-4BE7-807E-7C6C6123A947}"/>
    <cellStyle name="Currency 4 3 2 2 3 3" xfId="3639" xr:uid="{00000000-0005-0000-0000-0000A6060000}"/>
    <cellStyle name="Currency 4 3 2 2 3 3 2" xfId="24945" xr:uid="{EBDA87D6-AB38-4720-AFA0-8AD4C9B6B004}"/>
    <cellStyle name="Currency 4 3 2 2 3 4" xfId="5367" xr:uid="{00000000-0005-0000-0000-0000A7060000}"/>
    <cellStyle name="Currency 4 3 2 2 4" xfId="2924" xr:uid="{00000000-0005-0000-0000-0000A8060000}"/>
    <cellStyle name="Currency 4 3 2 2 4 2" xfId="27964" xr:uid="{730D7750-5FA6-46BE-989B-BD6169210E52}"/>
    <cellStyle name="Currency 4 3 2 2 4 3" xfId="27357" xr:uid="{B1A093FE-0BFC-4291-8B81-82A4C500B48C}"/>
    <cellStyle name="Currency 4 3 2 2 5" xfId="3091" xr:uid="{00000000-0005-0000-0000-0000A9060000}"/>
    <cellStyle name="Currency 4 3 2 2 5 2" xfId="10494" xr:uid="{43E3D958-EB24-4C92-BC90-E8B8E8E1EEA1}"/>
    <cellStyle name="Currency 4 3 2 2 5 2 2" xfId="20690" xr:uid="{30D331B7-8F52-46F6-8336-89A4CC623A6A}"/>
    <cellStyle name="Currency 4 3 2 2 5 3" xfId="13199" xr:uid="{3D1DEA52-94BA-48C1-816B-70598406140A}"/>
    <cellStyle name="Currency 4 3 2 2 5 3 2" xfId="23523" xr:uid="{14767AAA-1E08-4DA4-830C-88724427B70C}"/>
    <cellStyle name="Currency 4 3 2 2 5 4" xfId="28622" xr:uid="{6A423A97-0CCA-4D71-AFDE-17938C2582EA}"/>
    <cellStyle name="Currency 4 3 2 2 5 5" xfId="27028" xr:uid="{3A52866C-149D-44D8-93E7-6D953312A74F}"/>
    <cellStyle name="Currency 4 3 2 2 5 6" xfId="17857" xr:uid="{0101FF84-4ABA-46B3-83D4-D08B9C9D69AB}"/>
    <cellStyle name="Currency 4 3 2 2 6" xfId="4986" xr:uid="{00000000-0005-0000-0000-0000AA060000}"/>
    <cellStyle name="Currency 4 3 2 2 6 2" xfId="27290" xr:uid="{B4B60332-093B-4F4C-8021-02A252EF85C4}"/>
    <cellStyle name="Currency 4 3 2 2 6 3" xfId="27046" xr:uid="{9FAF451E-9157-4EAF-A9E0-0827217F5B84}"/>
    <cellStyle name="Currency 4 3 2 2 6 4" xfId="15506" xr:uid="{A70766DD-BA90-4CCB-9D8B-7A6FF6C2E1C6}"/>
    <cellStyle name="Currency 4 3 2 2 7" xfId="1974" xr:uid="{00000000-0005-0000-0000-0000EF020000}"/>
    <cellStyle name="Currency 4 3 2 2 7 2" xfId="18339" xr:uid="{1AFE7566-C128-4E27-8626-23348363F6D9}"/>
    <cellStyle name="Currency 4 3 2 2 8" xfId="10860" xr:uid="{11AC5075-91E1-496D-BE00-8D622A694DEE}"/>
    <cellStyle name="Currency 4 3 2 2 8 2" xfId="21172" xr:uid="{0C27C650-A6E4-465A-842A-3EDBA2A895B3}"/>
    <cellStyle name="Currency 4 3 2 2 9" xfId="24150" xr:uid="{0CA974B6-22CB-436A-8DC7-D303FFB8F8D8}"/>
    <cellStyle name="Currency 4 3 2 3" xfId="782" xr:uid="{00000000-0005-0000-0000-00000D030000}"/>
    <cellStyle name="Currency 4 3 2 3 2" xfId="4314" xr:uid="{00000000-0005-0000-0000-0000AC060000}"/>
    <cellStyle name="Currency 4 3 2 3 2 2" xfId="9643" xr:uid="{5A41E78D-7E21-4DC6-A6D6-57BD2E9F2521}"/>
    <cellStyle name="Currency 4 3 2 3 2 2 2" xfId="29809" xr:uid="{010745DD-BE6B-4621-9CA2-17B69E4D3743}"/>
    <cellStyle name="Currency 4 3 2 3 2 2 3" xfId="29012" xr:uid="{59BEE45D-0D85-48F4-AF2F-5D49D5B48AF2}"/>
    <cellStyle name="Currency 4 3 2 3 2 2 4" xfId="19819" xr:uid="{315D1617-BF7E-4410-ACE4-BD7089F84314}"/>
    <cellStyle name="Currency 4 3 2 3 2 3" xfId="12328" xr:uid="{1DE4C102-AFD3-4406-95C6-CA2F28CCC295}"/>
    <cellStyle name="Currency 4 3 2 3 2 3 2" xfId="22652" xr:uid="{507B8C95-E6A8-42F4-8266-936BD8DB2466}"/>
    <cellStyle name="Currency 4 3 2 3 2 4" xfId="26716" xr:uid="{3479898A-0AEF-4AA0-B470-0BFEA5E58F01}"/>
    <cellStyle name="Currency 4 3 2 3 2 5" xfId="16986" xr:uid="{C0E6AE14-C807-4111-8116-DBBEDE1A4517}"/>
    <cellStyle name="Currency 4 3 2 3 2 6" xfId="7133" xr:uid="{F3BE4F6F-D359-4670-9312-CAC21E881764}"/>
    <cellStyle name="Currency 4 3 2 3 3" xfId="3974" xr:uid="{00000000-0005-0000-0000-0000AD060000}"/>
    <cellStyle name="Currency 4 3 2 3 3 2" xfId="6785" xr:uid="{9FF3960E-99DA-4986-8531-BF6F66AE264F}"/>
    <cellStyle name="Currency 4 3 2 3 4" xfId="5866" xr:uid="{00000000-0005-0000-0000-0000AE060000}"/>
    <cellStyle name="Currency 4 3 2 3 4 2" xfId="6660" xr:uid="{9B335252-A056-49C2-A336-0435B3B97D1A}"/>
    <cellStyle name="Currency 4 3 2 3 4 2 2" xfId="20842" xr:uid="{E23B576C-0A8D-4CD9-8829-742110DC91C7}"/>
    <cellStyle name="Currency 4 3 2 3 4 2 3" xfId="10599" xr:uid="{B06AAB50-91E9-461C-99E0-BB1BB45CF818}"/>
    <cellStyle name="Currency 4 3 2 3 4 3" xfId="13351" xr:uid="{E183AE6D-B519-40DE-81C7-A6A85DBC5BB4}"/>
    <cellStyle name="Currency 4 3 2 3 4 3 2" xfId="23675" xr:uid="{043CD43E-1476-45C1-980C-B90F94D1FE8F}"/>
    <cellStyle name="Currency 4 3 2 3 4 4" xfId="18009" xr:uid="{28C21335-12E1-49BC-A76A-A5E36FFC1016}"/>
    <cellStyle name="Currency 4 3 2 3 5" xfId="3094" xr:uid="{00000000-0005-0000-0000-0000AB060000}"/>
    <cellStyle name="Currency 4 3 2 3 6" xfId="2096" xr:uid="{00000000-0005-0000-0000-0000F2020000}"/>
    <cellStyle name="Currency 4 3 2 3 7" xfId="14879" xr:uid="{32665E05-7347-46F1-9639-8F47FC6573B3}"/>
    <cellStyle name="Currency 4 3 2 4" xfId="783" xr:uid="{00000000-0005-0000-0000-00000E030000}"/>
    <cellStyle name="Currency 4 3 2 4 2" xfId="4315" xr:uid="{00000000-0005-0000-0000-0000B0060000}"/>
    <cellStyle name="Currency 4 3 2 4 2 2" xfId="9641" xr:uid="{F6611315-DA5B-466F-B9B1-FEE3BDABF62B}"/>
    <cellStyle name="Currency 4 3 2 4 2 2 2" xfId="29807" xr:uid="{B4FE272A-5C10-45AF-99D9-4B7456A525A2}"/>
    <cellStyle name="Currency 4 3 2 4 2 2 3" xfId="27386" xr:uid="{763BAB03-1FA7-4DF7-9775-F830954B74C7}"/>
    <cellStyle name="Currency 4 3 2 4 2 2 4" xfId="19817" xr:uid="{D48B3D4C-9418-4C64-95F4-389812FC5549}"/>
    <cellStyle name="Currency 4 3 2 4 2 3" xfId="12326" xr:uid="{ED89B80C-6B41-4110-A49E-C8D8EC723047}"/>
    <cellStyle name="Currency 4 3 2 4 2 3 2" xfId="22650" xr:uid="{C0DA7556-7645-49B8-A098-CCA0DAE37DEA}"/>
    <cellStyle name="Currency 4 3 2 4 2 4" xfId="26787" xr:uid="{65FD4AEC-1F4F-4249-AB78-7CE775D2A282}"/>
    <cellStyle name="Currency 4 3 2 4 2 5" xfId="16984" xr:uid="{337CA90D-4759-4442-8945-EBAEB2461109}"/>
    <cellStyle name="Currency 4 3 2 4 2 6" xfId="7131" xr:uid="{777BD23A-A648-4A45-83A0-E27CA13DF5A9}"/>
    <cellStyle name="Currency 4 3 2 4 3" xfId="3972" xr:uid="{00000000-0005-0000-0000-0000B1060000}"/>
    <cellStyle name="Currency 4 3 2 4 3 2" xfId="7213" xr:uid="{4A35C802-1541-4F5C-B0F0-A5FECFE6CD5A}"/>
    <cellStyle name="Currency 4 3 2 4 4" xfId="5864" xr:uid="{00000000-0005-0000-0000-0000B2060000}"/>
    <cellStyle name="Currency 4 3 2 4 4 2" xfId="8076" xr:uid="{C90F3910-93BE-454E-A88B-B85CE17CABF0}"/>
    <cellStyle name="Currency 4 3 2 4 5" xfId="25581" xr:uid="{20E52538-6B2B-4C0D-87F5-968F7EA2ADF8}"/>
    <cellStyle name="Currency 4 3 2 4 6" xfId="14878" xr:uid="{3FEA8799-FCC8-4F6B-B467-766176BBD686}"/>
    <cellStyle name="Currency 4 3 2 5" xfId="3005" xr:uid="{00000000-0005-0000-0000-0000B3060000}"/>
    <cellStyle name="Currency 4 3 2 5 2" xfId="3250" xr:uid="{00000000-0005-0000-0000-0000B4060000}"/>
    <cellStyle name="Currency 4 3 2 5 2 2" xfId="9126" xr:uid="{DC09F429-9D2F-4E12-8E00-237EFFEEA79E}"/>
    <cellStyle name="Currency 4 3 2 5 2 2 2" xfId="19299" xr:uid="{C9B0DEAC-75FE-4B05-9422-CEA53B3206FD}"/>
    <cellStyle name="Currency 4 3 2 5 2 3" xfId="11808" xr:uid="{3F5F52D2-4074-4DEF-A4B4-C90574363B31}"/>
    <cellStyle name="Currency 4 3 2 5 2 3 2" xfId="22132" xr:uid="{CB9D70C2-33FA-4805-A2BD-F5570FB0F887}"/>
    <cellStyle name="Currency 4 3 2 5 2 4" xfId="27067" xr:uid="{0424A0D9-9F1B-4B06-8A67-756B3103A362}"/>
    <cellStyle name="Currency 4 3 2 5 2 5" xfId="27504" xr:uid="{6F48FE7B-524C-43B8-8B89-901769A26295}"/>
    <cellStyle name="Currency 4 3 2 5 2 6" xfId="16466" xr:uid="{04FCDC4A-639B-4F46-A3DD-C175F8B541BB}"/>
    <cellStyle name="Currency 4 3 2 5 3" xfId="5177" xr:uid="{00000000-0005-0000-0000-0000B5060000}"/>
    <cellStyle name="Currency 4 3 2 5 3 2" xfId="7189" xr:uid="{156FFC5A-897E-4D76-92FC-B206DBD384C7}"/>
    <cellStyle name="Currency 4 3 2 5 4" xfId="8075" xr:uid="{313FC6B3-39D2-4BC7-9D87-CC48B69A1BDB}"/>
    <cellStyle name="Currency 4 3 2 5 5" xfId="26602" xr:uid="{ABA32EFE-37C6-4CF3-A691-213C31A8977D}"/>
    <cellStyle name="Currency 4 3 2 5 6" xfId="14233" xr:uid="{AEF41BCD-C91F-4411-A65F-0BF6EDDF7E5E}"/>
    <cellStyle name="Currency 4 3 2 6" xfId="4311" xr:uid="{00000000-0005-0000-0000-0000B6060000}"/>
    <cellStyle name="Currency 4 3 2 6 2" xfId="8915" xr:uid="{D530D95D-259B-495A-BB8F-27EFA9F82198}"/>
    <cellStyle name="Currency 4 3 2 6 2 2" xfId="19065" xr:uid="{48445D06-14BD-4257-93DE-C57D8B837855}"/>
    <cellStyle name="Currency 4 3 2 6 3" xfId="11574" xr:uid="{F0297200-6603-4B88-A7EE-BAEEAD1F1550}"/>
    <cellStyle name="Currency 4 3 2 6 3 2" xfId="21898" xr:uid="{31E352EB-FF4D-4423-A6C5-B58349B40BE7}"/>
    <cellStyle name="Currency 4 3 2 6 4" xfId="25380" xr:uid="{31AA1E7B-C463-4CF3-B800-477FF9EB30A9}"/>
    <cellStyle name="Currency 4 3 2 6 5" xfId="29419" xr:uid="{FB0D5941-2801-43B5-887C-D7DE4AFF3317}"/>
    <cellStyle name="Currency 4 3 2 6 6" xfId="16232" xr:uid="{DB7F4596-A7E9-4E23-9BDF-A878EF4A2381}"/>
    <cellStyle name="Currency 4 3 2 6 7" xfId="6964" xr:uid="{3FCB7EFB-7DE0-4B62-B556-47D9A70F7B3D}"/>
    <cellStyle name="Currency 4 3 2 7" xfId="3428" xr:uid="{00000000-0005-0000-0000-0000B7060000}"/>
    <cellStyle name="Currency 4 3 2 7 2" xfId="10126" xr:uid="{E16FE47D-7ED9-49C3-91A4-3C9BF4B58FB3}"/>
    <cellStyle name="Currency 4 3 2 7 2 2" xfId="20306" xr:uid="{D61E3BD2-2E15-47A2-AA0D-1228A3C21819}"/>
    <cellStyle name="Currency 4 3 2 7 3" xfId="12815" xr:uid="{D1F7D58D-C03D-400E-9999-F292AB66B3FD}"/>
    <cellStyle name="Currency 4 3 2 7 3 2" xfId="23139" xr:uid="{F0EAB074-1A82-4CCE-9E0E-E247A3DC1FAC}"/>
    <cellStyle name="Currency 4 3 2 7 4" xfId="28419" xr:uid="{CE14A31D-2A32-433E-8CD1-F76A5CD7852D}"/>
    <cellStyle name="Currency 4 3 2 7 5" xfId="29278" xr:uid="{D7FC0FEF-F61F-451B-856B-E9088891BA76}"/>
    <cellStyle name="Currency 4 3 2 7 6" xfId="17473" xr:uid="{8860825E-FAB1-4226-9F49-905EE146DFA2}"/>
    <cellStyle name="Currency 4 3 2 8" xfId="4778" xr:uid="{00000000-0005-0000-0000-0000B8060000}"/>
    <cellStyle name="Currency 4 3 2 8 2" xfId="15505" xr:uid="{264228BF-C2A4-4C2C-8EB1-85CAC23B96AA}"/>
    <cellStyle name="Currency 4 3 2 9" xfId="1973" xr:uid="{00000000-0005-0000-0000-0000EE020000}"/>
    <cellStyle name="Currency 4 3 2 9 2" xfId="18338" xr:uid="{5214FEE9-64C9-439D-BD6B-CAD2A0D57324}"/>
    <cellStyle name="Currency 4 3 3" xfId="784" xr:uid="{00000000-0005-0000-0000-00000F030000}"/>
    <cellStyle name="Currency 4 3 3 10" xfId="25415" xr:uid="{C0A743F4-8553-483B-9383-4D229C8CEDE1}"/>
    <cellStyle name="Currency 4 3 3 11" xfId="14004" xr:uid="{EB6033BA-38DE-477C-9DDB-AF91985926BA}"/>
    <cellStyle name="Currency 4 3 3 2" xfId="785" xr:uid="{00000000-0005-0000-0000-000010030000}"/>
    <cellStyle name="Currency 4 3 3 2 2" xfId="3976" xr:uid="{00000000-0005-0000-0000-0000BB060000}"/>
    <cellStyle name="Currency 4 3 3 2 2 2" xfId="5868" xr:uid="{00000000-0005-0000-0000-0000BC060000}"/>
    <cellStyle name="Currency 4 3 3 2 2 2 2" xfId="24396" xr:uid="{FC4A8BC5-55A1-416E-B3FD-B7986CF9F6F0}"/>
    <cellStyle name="Currency 4 3 3 2 2 2 2 2" xfId="27376" xr:uid="{5D96D93B-338B-4BDA-903C-536A4A6CCBCE}"/>
    <cellStyle name="Currency 4 3 3 2 2 2 3" xfId="27945" xr:uid="{8A5F0740-688F-4F3B-9452-FE51B5CDD319}"/>
    <cellStyle name="Currency 4 3 3 2 2 2 4" xfId="16988" xr:uid="{461DECD6-250D-4A33-916D-09E1C887DCC3}"/>
    <cellStyle name="Currency 4 3 3 2 2 3" xfId="6683" xr:uid="{F3246727-125F-420C-9F86-02C7C4F1C2A9}"/>
    <cellStyle name="Currency 4 3 3 2 2 3 2" xfId="29811" xr:uid="{56F7C953-81B9-4B87-ACAC-E0553F684FA9}"/>
    <cellStyle name="Currency 4 3 3 2 2 3 3" xfId="29026" xr:uid="{2A072783-3518-425D-9CEB-5916DACFBA98}"/>
    <cellStyle name="Currency 4 3 3 2 2 3 4" xfId="19821" xr:uid="{57A63628-6162-4645-AACE-42557C904824}"/>
    <cellStyle name="Currency 4 3 3 2 2 3 5" xfId="9645" xr:uid="{F367DAA4-DFE2-4F99-8B13-C4B1284AB3AB}"/>
    <cellStyle name="Currency 4 3 3 2 2 4" xfId="12330" xr:uid="{F99F19AD-8A0E-4A00-9F8F-A0304E566801}"/>
    <cellStyle name="Currency 4 3 3 2 2 4 2" xfId="22654" xr:uid="{06818213-2875-44DB-8338-7C88A900266A}"/>
    <cellStyle name="Currency 4 3 3 2 2 5" xfId="26209" xr:uid="{4ECAA26D-BB10-442B-A605-0B7F563F8B6A}"/>
    <cellStyle name="Currency 4 3 3 2 2 6" xfId="14881" xr:uid="{32660DD8-B222-4EC2-8904-F0941815DF7E}"/>
    <cellStyle name="Currency 4 3 3 2 3" xfId="4317" xr:uid="{00000000-0005-0000-0000-0000BD060000}"/>
    <cellStyle name="Currency 4 3 3 2 3 2" xfId="9289" xr:uid="{7874DC28-02BF-4733-BCD1-94491128665A}"/>
    <cellStyle name="Currency 4 3 3 2 3 2 2" xfId="29018" xr:uid="{496690E0-1EA1-431D-BC48-DA1D2E9A5F1B}"/>
    <cellStyle name="Currency 4 3 3 2 3 2 3" xfId="27345" xr:uid="{1EF6A336-2E51-42C8-9BCE-5715CBFDB79B}"/>
    <cellStyle name="Currency 4 3 3 2 3 2 4" xfId="19462" xr:uid="{9533CE16-B6DA-432A-98E9-333B99E1DC53}"/>
    <cellStyle name="Currency 4 3 3 2 3 3" xfId="11971" xr:uid="{8FFE990A-79F1-47F1-B49C-1C35EF1D8D8F}"/>
    <cellStyle name="Currency 4 3 3 2 3 3 2" xfId="22295" xr:uid="{97240B4A-F715-4576-BC5E-CF42C373E74C}"/>
    <cellStyle name="Currency 4 3 3 2 3 4" xfId="24157" xr:uid="{51250F9F-AB8C-42AF-8947-12F66C207444}"/>
    <cellStyle name="Currency 4 3 3 2 3 5" xfId="16629" xr:uid="{0681A6A5-61A3-4358-8C53-80312357608E}"/>
    <cellStyle name="Currency 4 3 3 2 3 6" xfId="7031" xr:uid="{72D967D0-935D-48BD-B493-2C1746D9A987}"/>
    <cellStyle name="Currency 4 3 3 2 4" xfId="3640" xr:uid="{00000000-0005-0000-0000-0000BE060000}"/>
    <cellStyle name="Currency 4 3 3 2 4 2" xfId="6719" xr:uid="{6916AAEE-B3DC-4A65-B0AE-BD1A9F31ABE8}"/>
    <cellStyle name="Currency 4 3 3 2 5" xfId="5368" xr:uid="{00000000-0005-0000-0000-0000BF060000}"/>
    <cellStyle name="Currency 4 3 3 2 5 2" xfId="10495" xr:uid="{CB145B38-E62C-47CD-AEC2-651F6CFE64E2}"/>
    <cellStyle name="Currency 4 3 3 2 5 2 2" xfId="20691" xr:uid="{8E2080DA-B064-4037-9484-21B8E1C82DFC}"/>
    <cellStyle name="Currency 4 3 3 2 5 3" xfId="13200" xr:uid="{4BE468EF-9792-465D-8EDC-BAB2C92541DC}"/>
    <cellStyle name="Currency 4 3 3 2 5 3 2" xfId="23524" xr:uid="{516DD68E-2207-4A1E-AA26-C3DEE579758A}"/>
    <cellStyle name="Currency 4 3 3 2 5 4" xfId="28048" xr:uid="{A0A88C4C-E7A5-46F3-865D-F75C3AD7780C}"/>
    <cellStyle name="Currency 4 3 3 2 5 5" xfId="27093" xr:uid="{B0F42F15-1360-44A3-879E-E4804D0EE135}"/>
    <cellStyle name="Currency 4 3 3 2 5 6" xfId="17858" xr:uid="{5EB10C2C-0811-4B77-BFF4-56794DE71393}"/>
    <cellStyle name="Currency 4 3 3 2 6" xfId="3004" xr:uid="{00000000-0005-0000-0000-0000BA060000}"/>
    <cellStyle name="Currency 4 3 3 2 7" xfId="2121" xr:uid="{00000000-0005-0000-0000-0000F5020000}"/>
    <cellStyle name="Currency 4 3 3 2 8" xfId="14417" xr:uid="{C123476B-FFA8-4824-8496-31F93A66958D}"/>
    <cellStyle name="Currency 4 3 3 3" xfId="786" xr:uid="{00000000-0005-0000-0000-000011030000}"/>
    <cellStyle name="Currency 4 3 3 3 2" xfId="4318" xr:uid="{00000000-0005-0000-0000-0000C1060000}"/>
    <cellStyle name="Currency 4 3 3 3 2 2" xfId="9646" xr:uid="{2CB72B71-E0FB-4D6D-ABED-D9EC68F5E5C8}"/>
    <cellStyle name="Currency 4 3 3 3 2 2 2" xfId="29812" xr:uid="{DEB446C0-F78D-4137-9DA9-23FB98D7DD4A}"/>
    <cellStyle name="Currency 4 3 3 3 2 2 3" xfId="28241" xr:uid="{C5152672-6284-48B1-A244-D379134D25F0}"/>
    <cellStyle name="Currency 4 3 3 3 2 2 4" xfId="19822" xr:uid="{432D5FE8-1AA9-42D5-AF96-66FC7ED0EC9F}"/>
    <cellStyle name="Currency 4 3 3 3 2 3" xfId="12331" xr:uid="{97A12121-7E45-48C1-82FD-1C1C4181EF37}"/>
    <cellStyle name="Currency 4 3 3 3 2 3 2" xfId="22655" xr:uid="{464969D7-3ED8-482A-97E5-578F63F8C9DA}"/>
    <cellStyle name="Currency 4 3 3 3 2 4" xfId="26278" xr:uid="{38A508D4-EE53-4828-9B72-3C7AA57DD4FF}"/>
    <cellStyle name="Currency 4 3 3 3 2 5" xfId="16989" xr:uid="{C585637D-5952-4EB2-B687-857274AF5297}"/>
    <cellStyle name="Currency 4 3 3 3 2 6" xfId="7134" xr:uid="{544326EB-1A6B-4F4D-A789-49F8B911F939}"/>
    <cellStyle name="Currency 4 3 3 3 3" xfId="3977" xr:uid="{00000000-0005-0000-0000-0000C2060000}"/>
    <cellStyle name="Currency 4 3 3 3 3 2" xfId="7228" xr:uid="{1384C78E-6CF5-46AB-89CB-C517671BD53B}"/>
    <cellStyle name="Currency 4 3 3 3 4" xfId="5869" xr:uid="{00000000-0005-0000-0000-0000C3060000}"/>
    <cellStyle name="Currency 4 3 3 3 4 2" xfId="10600" xr:uid="{8151B756-0C37-4D9D-ABA1-D6CC62B979CB}"/>
    <cellStyle name="Currency 4 3 3 3 4 2 2" xfId="20843" xr:uid="{9EDDF696-7BF0-4EEC-8436-7498E0A31DE6}"/>
    <cellStyle name="Currency 4 3 3 3 4 3" xfId="13352" xr:uid="{C6FD4824-537B-4DA0-ACAA-34F15A372A5E}"/>
    <cellStyle name="Currency 4 3 3 3 4 3 2" xfId="23676" xr:uid="{4BC3CE94-DED8-4202-950F-ABBD8C446AE4}"/>
    <cellStyle name="Currency 4 3 3 3 4 4" xfId="18010" xr:uid="{B05DAC5A-504C-460F-A053-9A91FE118EE7}"/>
    <cellStyle name="Currency 4 3 3 3 5" xfId="8078" xr:uid="{21F3DA45-2C80-4765-9898-CE2348D9F9C2}"/>
    <cellStyle name="Currency 4 3 3 3 6" xfId="24363" xr:uid="{1F4DC0ED-0629-4513-B3BD-50DAF19B514D}"/>
    <cellStyle name="Currency 4 3 3 3 7" xfId="14882" xr:uid="{DF88777C-6424-4B4B-8025-1B3CFC9499B4}"/>
    <cellStyle name="Currency 4 3 3 4" xfId="3035" xr:uid="{00000000-0005-0000-0000-0000C4060000}"/>
    <cellStyle name="Currency 4 3 3 4 2" xfId="3975" xr:uid="{00000000-0005-0000-0000-0000C5060000}"/>
    <cellStyle name="Currency 4 3 3 4 2 2" xfId="9644" xr:uid="{25E695C7-1884-45E8-8DBF-75CBCC72555E}"/>
    <cellStyle name="Currency 4 3 3 4 2 2 2" xfId="29810" xr:uid="{719711ED-07C1-49F7-B1B5-B12A157CEA14}"/>
    <cellStyle name="Currency 4 3 3 4 2 2 3" xfId="28692" xr:uid="{F302E598-7826-42DB-9FEA-1340706736A8}"/>
    <cellStyle name="Currency 4 3 3 4 2 2 4" xfId="19820" xr:uid="{EE0EC050-74BC-417A-8085-90C4A766AB7F}"/>
    <cellStyle name="Currency 4 3 3 4 2 3" xfId="12329" xr:uid="{F5745BFE-CB2F-4A0A-9E6F-330E20831AAE}"/>
    <cellStyle name="Currency 4 3 3 4 2 3 2" xfId="22653" xr:uid="{DA062E79-DF70-47ED-866B-E9321D303C3F}"/>
    <cellStyle name="Currency 4 3 3 4 2 4" xfId="26590" xr:uid="{4EC10B4B-DC4A-4837-ADBA-6179960F0D6D}"/>
    <cellStyle name="Currency 4 3 3 4 2 5" xfId="16987" xr:uid="{49803434-BFA7-420F-8F44-FDA1C363F5E8}"/>
    <cellStyle name="Currency 4 3 3 4 3" xfId="5867" xr:uid="{00000000-0005-0000-0000-0000C6060000}"/>
    <cellStyle name="Currency 4 3 3 4 3 2" xfId="7240" xr:uid="{48404823-3B0A-4E64-A7B3-9C9BFAEEF369}"/>
    <cellStyle name="Currency 4 3 3 4 4" xfId="8077" xr:uid="{126423E8-42AF-481B-AB01-8238CBB051D8}"/>
    <cellStyle name="Currency 4 3 3 4 5" xfId="25993" xr:uid="{D95B578D-D5F8-4FBB-BE97-6E96F139828C}"/>
    <cellStyle name="Currency 4 3 3 4 6" xfId="14880" xr:uid="{4E80950D-B73E-49D7-BAEC-C074C1FCB2E5}"/>
    <cellStyle name="Currency 4 3 3 5" xfId="3372" xr:uid="{00000000-0005-0000-0000-0000C7060000}"/>
    <cellStyle name="Currency 4 3 3 5 2" xfId="5280" xr:uid="{00000000-0005-0000-0000-0000C8060000}"/>
    <cellStyle name="Currency 4 3 3 5 2 2" xfId="29507" xr:uid="{30911CBE-562E-4806-BEB2-33868655429A}"/>
    <cellStyle name="Currency 4 3 3 5 2 3" xfId="27529" xr:uid="{12EC57DA-CA02-4651-B271-902FF9D380F8}"/>
    <cellStyle name="Currency 4 3 3 5 2 4" xfId="16569" xr:uid="{244143BB-23DB-4428-836A-F455899CF16C}"/>
    <cellStyle name="Currency 4 3 3 5 3" xfId="9229" xr:uid="{F324232D-838B-444A-92B1-64FA405F6A58}"/>
    <cellStyle name="Currency 4 3 3 5 3 2" xfId="19402" xr:uid="{F013C091-EE32-45C5-AA63-9E4B8947C85E}"/>
    <cellStyle name="Currency 4 3 3 5 4" xfId="11911" xr:uid="{47BF2D8D-DE06-46A4-BE5A-D5198801E936}"/>
    <cellStyle name="Currency 4 3 3 5 4 2" xfId="22235" xr:uid="{8E7F2567-F465-425E-B37D-05D33799A255}"/>
    <cellStyle name="Currency 4 3 3 5 5" xfId="24623" xr:uid="{D4FC9D1B-9B8E-4C42-83E2-3CC49F3AB2A0}"/>
    <cellStyle name="Currency 4 3 3 5 6" xfId="14333" xr:uid="{D1029313-1DBD-41AD-98CE-41A7BA537591}"/>
    <cellStyle name="Currency 4 3 3 6" xfId="4316" xr:uid="{00000000-0005-0000-0000-0000C9060000}"/>
    <cellStyle name="Currency 4 3 3 6 2" xfId="10372" xr:uid="{08196EC9-F185-4035-9D72-4220B0686197}"/>
    <cellStyle name="Currency 4 3 3 6 2 2" xfId="20554" xr:uid="{863095BD-AD82-4E6D-BF54-27A4B3E3CC32}"/>
    <cellStyle name="Currency 4 3 3 6 3" xfId="13063" xr:uid="{18FF1C4A-27BC-4942-AB1B-8ADF3EE26B40}"/>
    <cellStyle name="Currency 4 3 3 6 3 2" xfId="23387" xr:uid="{D8429EAC-FD1D-497A-A05A-6E3ECC1183B8}"/>
    <cellStyle name="Currency 4 3 3 6 4" xfId="25834" xr:uid="{A07F2810-58D7-40E7-B53B-C8F586460630}"/>
    <cellStyle name="Currency 4 3 3 6 5" xfId="27027" xr:uid="{D1DFA55B-85DF-40A7-AF5D-1696114ADD8C}"/>
    <cellStyle name="Currency 4 3 3 6 6" xfId="17721" xr:uid="{59ADBC59-B204-48E8-9CC5-BE8BCA89B7A3}"/>
    <cellStyle name="Currency 4 3 3 6 7" xfId="7522" xr:uid="{582BBB79-6D41-4C6F-9A0B-6C21EAA323DE}"/>
    <cellStyle name="Currency 4 3 3 7" xfId="3403" xr:uid="{00000000-0005-0000-0000-0000CA060000}"/>
    <cellStyle name="Currency 4 3 3 7 2" xfId="28563" xr:uid="{B3540F7A-9F53-4D6D-A2C4-355F1D71012C}"/>
    <cellStyle name="Currency 4 3 3 7 3" xfId="28138" xr:uid="{A690712D-0604-4020-BA72-079C5F421687}"/>
    <cellStyle name="Currency 4 3 3 7 4" xfId="15507" xr:uid="{89AB8877-DFF5-449E-8FAC-0B651F60D62B}"/>
    <cellStyle name="Currency 4 3 3 8" xfId="4823" xr:uid="{00000000-0005-0000-0000-0000CB060000}"/>
    <cellStyle name="Currency 4 3 3 8 2" xfId="18340" xr:uid="{8992A545-B91C-4B43-A560-667FDD2A70DA}"/>
    <cellStyle name="Currency 4 3 3 9" xfId="1975" xr:uid="{00000000-0005-0000-0000-0000F4020000}"/>
    <cellStyle name="Currency 4 3 3 9 2" xfId="21173" xr:uid="{F9FB7877-B03F-4533-B02B-D6A47131A44F}"/>
    <cellStyle name="Currency 4 3 4" xfId="787" xr:uid="{00000000-0005-0000-0000-000012030000}"/>
    <cellStyle name="Currency 4 3 4 10" xfId="14415" xr:uid="{6D3E0ACE-3F21-416A-B802-F83785D0EF6F}"/>
    <cellStyle name="Currency 4 3 4 2" xfId="788" xr:uid="{00000000-0005-0000-0000-000013030000}"/>
    <cellStyle name="Currency 4 3 4 2 2" xfId="4319" xr:uid="{00000000-0005-0000-0000-0000CE060000}"/>
    <cellStyle name="Currency 4 3 4 2 2 2" xfId="9647" xr:uid="{73900B0C-9762-4D8F-B8B6-BB5362C57747}"/>
    <cellStyle name="Currency 4 3 4 2 2 2 2" xfId="29813" xr:uid="{FC663A27-9E8F-465F-8F43-4BB02536A989}"/>
    <cellStyle name="Currency 4 3 4 2 2 2 3" xfId="28423" xr:uid="{DE2A3381-1F3F-4FA2-8C29-411FF6E83914}"/>
    <cellStyle name="Currency 4 3 4 2 2 2 4" xfId="19823" xr:uid="{073C455B-69E1-4D79-BFE7-020EF07FC456}"/>
    <cellStyle name="Currency 4 3 4 2 2 3" xfId="12332" xr:uid="{306286DB-89F3-47FB-B005-68ECD2E8D0EA}"/>
    <cellStyle name="Currency 4 3 4 2 2 3 2" xfId="22656" xr:uid="{150728AE-43BB-4C2C-ACE8-356DBFCFF9AE}"/>
    <cellStyle name="Currency 4 3 4 2 2 4" xfId="25064" xr:uid="{78039F25-1081-4A80-935D-0AB2B960D2AB}"/>
    <cellStyle name="Currency 4 3 4 2 2 5" xfId="16990" xr:uid="{E3554BE6-39CD-44E0-B7F7-AAD29AE41800}"/>
    <cellStyle name="Currency 4 3 4 2 2 6" xfId="7135" xr:uid="{1E6ECB95-7B9D-4B0C-B2F3-463414A35BD7}"/>
    <cellStyle name="Currency 4 3 4 2 3" xfId="3978" xr:uid="{00000000-0005-0000-0000-0000CF060000}"/>
    <cellStyle name="Currency 4 3 4 2 3 2" xfId="6612" xr:uid="{30C30815-64D7-49DB-A9AB-383C9E58AD7B}"/>
    <cellStyle name="Currency 4 3 4 2 4" xfId="5870" xr:uid="{00000000-0005-0000-0000-0000D0060000}"/>
    <cellStyle name="Currency 4 3 4 2 4 2" xfId="6624" xr:uid="{FBF3A8F8-91A6-4960-93E6-B17F96187DF9}"/>
    <cellStyle name="Currency 4 3 4 2 5" xfId="2730" xr:uid="{00000000-0005-0000-0000-0000CD060000}"/>
    <cellStyle name="Currency 4 3 4 2 5 2" xfId="24422" xr:uid="{3D4AC465-6FE9-468B-A038-1E668237F8FD}"/>
    <cellStyle name="Currency 4 3 4 2 6" xfId="2072" xr:uid="{00000000-0005-0000-0000-0000F8020000}"/>
    <cellStyle name="Currency 4 3 4 3" xfId="789" xr:uid="{00000000-0005-0000-0000-000014030000}"/>
    <cellStyle name="Currency 4 3 4 3 2" xfId="4320" xr:uid="{00000000-0005-0000-0000-0000D2060000}"/>
    <cellStyle name="Currency 4 3 4 3 2 2" xfId="10760" xr:uid="{BE1EDAF1-F536-4F72-A874-3813E5303497}"/>
    <cellStyle name="Currency 4 3 4 3 2 2 2" xfId="21056" xr:uid="{5FB863D3-34AE-4E06-A1B3-532ADCCF2D67}"/>
    <cellStyle name="Currency 4 3 4 3 2 3" xfId="13565" xr:uid="{204F4D4D-00DD-4E70-912C-CF842A033333}"/>
    <cellStyle name="Currency 4 3 4 3 2 3 2" xfId="23889" xr:uid="{4ED7F238-BAD4-4346-A0CD-CAC9EDA7850C}"/>
    <cellStyle name="Currency 4 3 4 3 2 4" xfId="28556" xr:uid="{130280B6-DE67-4EB6-9511-97A6F4BB37E7}"/>
    <cellStyle name="Currency 4 3 4 3 2 5" xfId="28074" xr:uid="{A96E47DC-A232-48B6-B0BA-4890E823EACA}"/>
    <cellStyle name="Currency 4 3 4 3 2 6" xfId="18223" xr:uid="{D015C44E-7E2A-40A1-86D0-2868541C97A2}"/>
    <cellStyle name="Currency 4 3 4 3 2 7" xfId="7581" xr:uid="{8CD59AE1-0BC4-4307-A2C3-83077C4E995A}"/>
    <cellStyle name="Currency 4 3 4 3 3" xfId="3638" xr:uid="{00000000-0005-0000-0000-0000D3060000}"/>
    <cellStyle name="Currency 4 3 4 3 3 2" xfId="25913" xr:uid="{FBC6C620-81E1-42B9-B2D9-29117CC574FC}"/>
    <cellStyle name="Currency 4 3 4 3 4" xfId="5366" xr:uid="{00000000-0005-0000-0000-0000D4060000}"/>
    <cellStyle name="Currency 4 3 4 4" xfId="2723" xr:uid="{00000000-0005-0000-0000-0000D5060000}"/>
    <cellStyle name="Currency 4 3 4 5" xfId="3458" xr:uid="{00000000-0005-0000-0000-0000D6060000}"/>
    <cellStyle name="Currency 4 3 4 5 2" xfId="10493" xr:uid="{2E7308A9-ED41-41B9-B1DB-944006DD8634}"/>
    <cellStyle name="Currency 4 3 4 5 2 2" xfId="20689" xr:uid="{B2B8A4FF-F262-4781-B42B-1FF88E29ADD4}"/>
    <cellStyle name="Currency 4 3 4 5 3" xfId="13198" xr:uid="{8CB1FD44-6A2F-4C6D-B3A1-F4F9E45201D3}"/>
    <cellStyle name="Currency 4 3 4 5 3 2" xfId="23522" xr:uid="{9CE73995-EBCC-410F-8FBA-147F43857E3F}"/>
    <cellStyle name="Currency 4 3 4 5 4" xfId="28810" xr:uid="{79195046-987E-47EF-A512-B2E413A79973}"/>
    <cellStyle name="Currency 4 3 4 5 5" xfId="29523" xr:uid="{7A508E97-6180-46FD-A561-186983B2ED9F}"/>
    <cellStyle name="Currency 4 3 4 5 6" xfId="17856" xr:uid="{5B3606B7-9655-4B72-BD08-44CE8988D1A8}"/>
    <cellStyle name="Currency 4 3 4 6" xfId="4574" xr:uid="{00000000-0005-0000-0000-0000D7060000}"/>
    <cellStyle name="Currency 4 3 4 6 2" xfId="15508" xr:uid="{E5D8619E-8C4F-4E21-BA74-8EC83BFFFB81}"/>
    <cellStyle name="Currency 4 3 4 7" xfId="8326" xr:uid="{E399A4ED-E986-460E-80F4-3B3C4214565C}"/>
    <cellStyle name="Currency 4 3 4 7 2" xfId="18341" xr:uid="{4E5F7624-0E81-4A6D-9F45-12165A568741}"/>
    <cellStyle name="Currency 4 3 4 8" xfId="10861" xr:uid="{417657DB-E8B3-4202-A4C7-C03D8F931FDD}"/>
    <cellStyle name="Currency 4 3 4 8 2" xfId="21174" xr:uid="{02D38EBC-0B11-4DF1-BF67-C4A4FA359601}"/>
    <cellStyle name="Currency 4 3 4 9" xfId="25194" xr:uid="{61FD9095-D447-44F5-B3B5-AF2C2CAED0B0}"/>
    <cellStyle name="Currency 4 3 5" xfId="790" xr:uid="{00000000-0005-0000-0000-000015030000}"/>
    <cellStyle name="Currency 4 3 5 2" xfId="4321" xr:uid="{00000000-0005-0000-0000-0000D9060000}"/>
    <cellStyle name="Currency 4 3 5 2 2" xfId="9648" xr:uid="{8137F0FF-6037-4AA1-A212-8794E6FE25EB}"/>
    <cellStyle name="Currency 4 3 5 2 2 2" xfId="29814" xr:uid="{394AA584-E0F3-4212-93D7-4E6D678C5D3A}"/>
    <cellStyle name="Currency 4 3 5 2 2 3" xfId="28801" xr:uid="{836D704C-B0A0-4087-AEDE-23FC2496F748}"/>
    <cellStyle name="Currency 4 3 5 2 2 4" xfId="19824" xr:uid="{7BE078B2-B8C5-4008-8B4D-98997F1CA4A9}"/>
    <cellStyle name="Currency 4 3 5 2 3" xfId="12333" xr:uid="{86293110-CB6B-4B99-ABAD-BFAFDAE9818E}"/>
    <cellStyle name="Currency 4 3 5 2 3 2" xfId="22657" xr:uid="{68CFCCCB-A6A2-425A-9F02-AED8F43CA20A}"/>
    <cellStyle name="Currency 4 3 5 2 4" xfId="24782" xr:uid="{2E7114B2-F3AD-44B2-A913-C6A24C08CC65}"/>
    <cellStyle name="Currency 4 3 5 2 5" xfId="16991" xr:uid="{089B798F-6792-4027-9F8F-CD9BA674607B}"/>
    <cellStyle name="Currency 4 3 5 2 6" xfId="7136" xr:uid="{BFD59995-B859-454D-B069-0A579192A25A}"/>
    <cellStyle name="Currency 4 3 5 3" xfId="3979" xr:uid="{00000000-0005-0000-0000-0000DA060000}"/>
    <cellStyle name="Currency 4 3 5 3 2" xfId="6584" xr:uid="{265CE838-CE75-47EC-A282-0F45CE185DBC}"/>
    <cellStyle name="Currency 4 3 5 4" xfId="5871" xr:uid="{00000000-0005-0000-0000-0000DB060000}"/>
    <cellStyle name="Currency 4 3 5 4 2" xfId="6750" xr:uid="{92541CED-B89F-42BC-9167-BC2B50C7C68C}"/>
    <cellStyle name="Currency 4 3 5 4 2 2" xfId="20844" xr:uid="{0BDE5312-7E9C-4569-8667-E1EAFD0E90D6}"/>
    <cellStyle name="Currency 4 3 5 4 2 3" xfId="10601" xr:uid="{8086455F-F652-42E0-BDA7-7B97E2B9B287}"/>
    <cellStyle name="Currency 4 3 5 4 3" xfId="13353" xr:uid="{D0F8D0DD-D493-446D-992F-27C1222259C7}"/>
    <cellStyle name="Currency 4 3 5 4 3 2" xfId="23677" xr:uid="{261EE4E0-FED8-4625-835E-FDC1157FD37B}"/>
    <cellStyle name="Currency 4 3 5 4 4" xfId="18011" xr:uid="{13E72355-D996-40F2-9896-8DCE8C3477E6}"/>
    <cellStyle name="Currency 4 3 5 5" xfId="2729" xr:uid="{00000000-0005-0000-0000-0000D8060000}"/>
    <cellStyle name="Currency 4 3 5 6" xfId="2028" xr:uid="{00000000-0005-0000-0000-0000F9020000}"/>
    <cellStyle name="Currency 4 3 5 7" xfId="14883" xr:uid="{36DEE8DE-D0FD-43EA-BE08-2E0F3EC9B3E1}"/>
    <cellStyle name="Currency 4 3 6" xfId="791" xr:uid="{00000000-0005-0000-0000-000016030000}"/>
    <cellStyle name="Currency 4 3 6 2" xfId="4322" xr:uid="{00000000-0005-0000-0000-0000DD060000}"/>
    <cellStyle name="Currency 4 3 6 2 2" xfId="9468" xr:uid="{4104E8F2-B4AB-4CAF-B331-3ECCF9B6C886}"/>
    <cellStyle name="Currency 4 3 6 2 2 2" xfId="26866" xr:uid="{48E12009-AF71-4931-81FC-C3601FBC16F7}"/>
    <cellStyle name="Currency 4 3 6 2 2 3" xfId="29200" xr:uid="{AD4C3364-48F6-416E-B299-113BE55A64AD}"/>
    <cellStyle name="Currency 4 3 6 2 2 4" xfId="19644" xr:uid="{868053BB-900D-4C3A-8078-2FF47739F414}"/>
    <cellStyle name="Currency 4 3 6 2 3" xfId="12153" xr:uid="{F58215F8-E480-4024-AD9F-B9956DD45D68}"/>
    <cellStyle name="Currency 4 3 6 2 3 2" xfId="22477" xr:uid="{F794AD3A-6CE7-4ECC-9A29-E56A92C81AB5}"/>
    <cellStyle name="Currency 4 3 6 2 4" xfId="24096" xr:uid="{15548428-D127-4374-BB5F-2082299A94A5}"/>
    <cellStyle name="Currency 4 3 6 2 5" xfId="16811" xr:uid="{476B501A-BCF7-4E7C-9B1C-D1C8E88D6C83}"/>
    <cellStyle name="Currency 4 3 6 2 6" xfId="7060" xr:uid="{3E8B4D76-E05A-471E-94BD-AEC1215143BE}"/>
    <cellStyle name="Currency 4 3 6 3" xfId="3797" xr:uid="{00000000-0005-0000-0000-0000DE060000}"/>
    <cellStyle name="Currency 4 3 6 3 2" xfId="7185" xr:uid="{9CA56E49-2D1D-42E3-B5FD-EB3DEC499147}"/>
    <cellStyle name="Currency 4 3 6 4" xfId="5639" xr:uid="{00000000-0005-0000-0000-0000DF060000}"/>
    <cellStyle name="Currency 4 3 6 4 2" xfId="8079" xr:uid="{7FAE658F-1C18-43F8-A98E-66EB5E4AE672}"/>
    <cellStyle name="Currency 4 3 6 5" xfId="26309" xr:uid="{D73557CD-E3CD-4940-9AF2-58F7DBBDDF2E}"/>
    <cellStyle name="Currency 4 3 6 6" xfId="14679" xr:uid="{2655DD4A-9C99-4BFD-B447-450FA8F460A1}"/>
    <cellStyle name="Currency 4 3 7" xfId="3036" xr:uid="{00000000-0005-0000-0000-0000E0060000}"/>
    <cellStyle name="Currency 4 3 7 2" xfId="3179" xr:uid="{00000000-0005-0000-0000-0000E1060000}"/>
    <cellStyle name="Currency 4 3 7 2 2" xfId="9066" xr:uid="{9CB6D6EC-1EC9-48BD-89FC-131823195701}"/>
    <cellStyle name="Currency 4 3 7 2 2 2" xfId="19239" xr:uid="{D01AFBD3-4F9A-4A72-B7B6-89004F8ACE1B}"/>
    <cellStyle name="Currency 4 3 7 2 3" xfId="11748" xr:uid="{EFC780C0-717F-4857-99A5-F40887893B32}"/>
    <cellStyle name="Currency 4 3 7 2 3 2" xfId="22072" xr:uid="{791783DA-4BB3-44E9-A0BA-D8C409C3DC1B}"/>
    <cellStyle name="Currency 4 3 7 2 4" xfId="28159" xr:uid="{B342754D-E368-484F-9FE7-E68A091DEA04}"/>
    <cellStyle name="Currency 4 3 7 2 5" xfId="29640" xr:uid="{47BAC302-80C0-4941-BF6C-1FB23C303C2C}"/>
    <cellStyle name="Currency 4 3 7 2 6" xfId="16406" xr:uid="{A1ED75F3-4E64-4C03-9D1D-10652CDEBB78}"/>
    <cellStyle name="Currency 4 3 7 3" xfId="5117" xr:uid="{00000000-0005-0000-0000-0000E2060000}"/>
    <cellStyle name="Currency 4 3 7 3 2" xfId="7245" xr:uid="{F2A65956-52BE-4131-8DB5-6BC312BABE0B}"/>
    <cellStyle name="Currency 4 3 7 4" xfId="8074" xr:uid="{9C004666-6797-4942-A050-8E27B38E4454}"/>
    <cellStyle name="Currency 4 3 7 5" xfId="26167" xr:uid="{ACE66299-172B-48D1-AE53-A150BF06A7F0}"/>
    <cellStyle name="Currency 4 3 7 6" xfId="14175" xr:uid="{6DD9BAC5-51CD-477C-9AAD-ABFE30CF905C}"/>
    <cellStyle name="Currency 4 3 8" xfId="4310" xr:uid="{00000000-0005-0000-0000-0000E3060000}"/>
    <cellStyle name="Currency 4 3 8 2" xfId="8845" xr:uid="{9159D7FB-009B-4F7B-8089-9CFC7302B3A6}"/>
    <cellStyle name="Currency 4 3 8 2 2" xfId="18995" xr:uid="{89B0E2F4-E1CB-4B05-A802-3B4AF701DF5C}"/>
    <cellStyle name="Currency 4 3 8 3" xfId="11504" xr:uid="{52173CB7-6F7D-4F6E-86A1-54E8C899C14D}"/>
    <cellStyle name="Currency 4 3 8 3 2" xfId="21828" xr:uid="{27079EBB-8673-4780-9EF5-91B8209F1E9E}"/>
    <cellStyle name="Currency 4 3 8 4" xfId="25755" xr:uid="{369EE299-C814-4EE4-B35D-9217848606E6}"/>
    <cellStyle name="Currency 4 3 8 5" xfId="28269" xr:uid="{5B25A3C3-B750-4920-BA51-38EF8FE5C7A1}"/>
    <cellStyle name="Currency 4 3 8 6" xfId="16162" xr:uid="{6F6855A2-B636-4D4E-B395-ADD45DD4E9F3}"/>
    <cellStyle name="Currency 4 3 8 7" xfId="6931" xr:uid="{CBB6673B-C33B-4BB1-B1D8-57B81BD95E34}"/>
    <cellStyle name="Currency 4 3 9" xfId="3510" xr:uid="{00000000-0005-0000-0000-0000E4060000}"/>
    <cellStyle name="Currency 4 3 9 2" xfId="10179" xr:uid="{EDCE2B7B-BFA7-4255-ABDA-BF785AAF5AE2}"/>
    <cellStyle name="Currency 4 3 9 2 2" xfId="20359" xr:uid="{0BBE75A2-51C3-4BE9-9C57-8AF260EDE84F}"/>
    <cellStyle name="Currency 4 3 9 3" xfId="12868" xr:uid="{6D9F0584-01F1-4298-A949-99696C109E10}"/>
    <cellStyle name="Currency 4 3 9 3 2" xfId="23192" xr:uid="{011FE721-D3AF-40A7-8C29-EB9BA12C081D}"/>
    <cellStyle name="Currency 4 3 9 4" xfId="28022" xr:uid="{E2F01BBA-49C2-425A-B77C-4BB8C187DBC3}"/>
    <cellStyle name="Currency 4 3 9 5" xfId="26962" xr:uid="{76345F51-6A2A-43EA-86A6-E4CE6C0253A2}"/>
    <cellStyle name="Currency 4 3 9 6" xfId="17526" xr:uid="{62B667C4-2728-4D2F-BD9F-3DC988E85ED8}"/>
    <cellStyle name="Currency 4 4" xfId="792" xr:uid="{00000000-0005-0000-0000-000017030000}"/>
    <cellStyle name="Currency 4 4 10" xfId="1907" xr:uid="{00000000-0005-0000-0000-0000FB020000}"/>
    <cellStyle name="Currency 4 4 10 2" xfId="18342" xr:uid="{4E26F7D7-4FD9-4A0E-8588-276D8DAB1126}"/>
    <cellStyle name="Currency 4 4 11" xfId="10862" xr:uid="{553DE8AB-A776-4838-BCE8-1F15BFD12E60}"/>
    <cellStyle name="Currency 4 4 11 2" xfId="21175" xr:uid="{A7011229-EE10-4562-99AD-0EE63334B030}"/>
    <cellStyle name="Currency 4 4 12" xfId="26196" xr:uid="{3288A887-8EA9-406E-BAA0-D2F175540A31}"/>
    <cellStyle name="Currency 4 4 13" xfId="13756" xr:uid="{234A5C36-3152-46E0-8303-5B95FC68494D}"/>
    <cellStyle name="Currency 4 4 2" xfId="793" xr:uid="{00000000-0005-0000-0000-000018030000}"/>
    <cellStyle name="Currency 4 4 2 10" xfId="10863" xr:uid="{197B4127-78D0-479F-A2D6-A052433D9296}"/>
    <cellStyle name="Currency 4 4 2 10 2" xfId="21176" xr:uid="{61983AAA-E2C8-4799-B9F4-E3724DC8E009}"/>
    <cellStyle name="Currency 4 4 2 11" xfId="24431" xr:uid="{94FDCC59-B59D-4BEC-8420-E667C30143C7}"/>
    <cellStyle name="Currency 4 4 2 12" xfId="13847" xr:uid="{0BF31326-9645-4513-8F58-03394C35D889}"/>
    <cellStyle name="Currency 4 4 2 2" xfId="794" xr:uid="{00000000-0005-0000-0000-000019030000}"/>
    <cellStyle name="Currency 4 4 2 2 10" xfId="14419" xr:uid="{9882BFD9-48BD-43BF-9629-43E8E0D5F2D1}"/>
    <cellStyle name="Currency 4 4 2 2 2" xfId="795" xr:uid="{00000000-0005-0000-0000-00001A030000}"/>
    <cellStyle name="Currency 4 4 2 2 2 2" xfId="4324" xr:uid="{00000000-0005-0000-0000-0000E9060000}"/>
    <cellStyle name="Currency 4 4 2 2 2 2 2" xfId="9650" xr:uid="{F6C618E3-A4A1-4B29-B7FA-1302FC83E160}"/>
    <cellStyle name="Currency 4 4 2 2 2 2 2 2" xfId="29816" xr:uid="{C4D03A86-D664-4615-BE1C-DF107657D1B6}"/>
    <cellStyle name="Currency 4 4 2 2 2 2 2 3" xfId="27230" xr:uid="{43531395-A2AE-462A-8B0C-FCD82EB08159}"/>
    <cellStyle name="Currency 4 4 2 2 2 2 2 4" xfId="19826" xr:uid="{CFCD13ED-0E31-4E09-A2E6-934C5EFC197D}"/>
    <cellStyle name="Currency 4 4 2 2 2 2 3" xfId="12335" xr:uid="{DB38D33D-4E62-4CA8-AAC5-FBF2953BCDD6}"/>
    <cellStyle name="Currency 4 4 2 2 2 2 3 2" xfId="22659" xr:uid="{3B132BC5-F2C1-4BFF-87BD-8765B6F742E1}"/>
    <cellStyle name="Currency 4 4 2 2 2 2 4" xfId="26805" xr:uid="{FA5F5E7D-EFC3-447F-AF40-9CC0775593CF}"/>
    <cellStyle name="Currency 4 4 2 2 2 2 5" xfId="16993" xr:uid="{F1933CD1-BAD8-4ADE-89A7-8A55D526A352}"/>
    <cellStyle name="Currency 4 4 2 2 2 2 6" xfId="7138" xr:uid="{D463ECD8-0256-4B88-96D7-575DE1127103}"/>
    <cellStyle name="Currency 4 4 2 2 2 3" xfId="3981" xr:uid="{00000000-0005-0000-0000-0000EA060000}"/>
    <cellStyle name="Currency 4 4 2 2 2 3 2" xfId="6483" xr:uid="{C6F00376-739D-4426-87AF-2CDC0A97647E}"/>
    <cellStyle name="Currency 4 4 2 2 2 4" xfId="5873" xr:uid="{00000000-0005-0000-0000-0000EB060000}"/>
    <cellStyle name="Currency 4 4 2 2 2 4 2" xfId="6769" xr:uid="{56EB4286-2549-47F2-911A-B24CDF0033C1}"/>
    <cellStyle name="Currency 4 4 2 2 2 5" xfId="3045" xr:uid="{00000000-0005-0000-0000-0000E8060000}"/>
    <cellStyle name="Currency 4 4 2 2 2 5 2" xfId="26577" xr:uid="{C0369653-405D-4138-96DD-5758EEF2D189}"/>
    <cellStyle name="Currency 4 4 2 2 2 6" xfId="2147" xr:uid="{00000000-0005-0000-0000-0000FE020000}"/>
    <cellStyle name="Currency 4 4 2 2 3" xfId="796" xr:uid="{00000000-0005-0000-0000-00001B030000}"/>
    <cellStyle name="Currency 4 4 2 2 3 2" xfId="4325" xr:uid="{00000000-0005-0000-0000-0000ED060000}"/>
    <cellStyle name="Currency 4 4 2 2 3 2 2" xfId="10748" xr:uid="{BC375102-F308-4BDB-9EB1-4CDCAF52A345}"/>
    <cellStyle name="Currency 4 4 2 2 3 2 2 2" xfId="21044" xr:uid="{F9386F15-06F6-4587-8EFA-EE6AF6A4EDBD}"/>
    <cellStyle name="Currency 4 4 2 2 3 2 3" xfId="13553" xr:uid="{8C8C2737-0979-45CF-81A2-B7ADE3BFE4C1}"/>
    <cellStyle name="Currency 4 4 2 2 3 2 3 2" xfId="23877" xr:uid="{642C2F3D-0EEF-4C24-B522-8517E03447D8}"/>
    <cellStyle name="Currency 4 4 2 2 3 2 4" xfId="29501" xr:uid="{FDF4264A-792D-43AD-9E61-1CC73DB80EE0}"/>
    <cellStyle name="Currency 4 4 2 2 3 2 5" xfId="28725" xr:uid="{50606F79-BC1C-4211-98D2-A91D220A6418}"/>
    <cellStyle name="Currency 4 4 2 2 3 2 6" xfId="18211" xr:uid="{7CE65236-0B7E-4ED1-88B5-AD7B553DF73D}"/>
    <cellStyle name="Currency 4 4 2 2 3 2 7" xfId="7546" xr:uid="{DA567B90-919A-4AEB-9741-C89B046806F2}"/>
    <cellStyle name="Currency 4 4 2 2 3 3" xfId="3642" xr:uid="{00000000-0005-0000-0000-0000EE060000}"/>
    <cellStyle name="Currency 4 4 2 2 3 3 2" xfId="26261" xr:uid="{07B2D588-FD24-4944-A0AB-65D1605581FF}"/>
    <cellStyle name="Currency 4 4 2 2 3 4" xfId="5370" xr:uid="{00000000-0005-0000-0000-0000EF060000}"/>
    <cellStyle name="Currency 4 4 2 2 4" xfId="2886" xr:uid="{00000000-0005-0000-0000-0000F0060000}"/>
    <cellStyle name="Currency 4 4 2 2 4 2" xfId="27968" xr:uid="{9F1CDAB4-12B7-4A84-A6C1-45EB602BA860}"/>
    <cellStyle name="Currency 4 4 2 2 4 3" xfId="27358" xr:uid="{6EEE3491-4772-43C7-9B09-9571898BD1F8}"/>
    <cellStyle name="Currency 4 4 2 2 5" xfId="2888" xr:uid="{00000000-0005-0000-0000-0000F1060000}"/>
    <cellStyle name="Currency 4 4 2 2 5 2" xfId="10496" xr:uid="{82266198-4473-463B-87A6-2FEF2F7BFBDE}"/>
    <cellStyle name="Currency 4 4 2 2 5 2 2" xfId="20692" xr:uid="{9425EA58-AF66-45A2-BC58-9F6510E2CBE9}"/>
    <cellStyle name="Currency 4 4 2 2 5 3" xfId="13201" xr:uid="{67C13CF8-CC32-4723-931A-3507DF2F06D2}"/>
    <cellStyle name="Currency 4 4 2 2 5 3 2" xfId="23525" xr:uid="{113391D9-C1FE-404D-9B66-BD3CF4382FC8}"/>
    <cellStyle name="Currency 4 4 2 2 5 4" xfId="29101" xr:uid="{5DFDEE82-F7A2-4F72-84D8-A3B37F4D55EF}"/>
    <cellStyle name="Currency 4 4 2 2 5 5" xfId="28295" xr:uid="{D4F518B2-3CEE-4739-AB3E-7E2524DF6CBB}"/>
    <cellStyle name="Currency 4 4 2 2 5 6" xfId="17859" xr:uid="{B021CC54-A1E7-4DE4-ABF2-4F5CA185EBB1}"/>
    <cellStyle name="Currency 4 4 2 2 6" xfId="4987" xr:uid="{00000000-0005-0000-0000-0000F2060000}"/>
    <cellStyle name="Currency 4 4 2 2 6 2" xfId="26918" xr:uid="{1B4C3E91-C2EA-401D-B476-B893A6D54DCB}"/>
    <cellStyle name="Currency 4 4 2 2 6 3" xfId="29535" xr:uid="{501CA159-970E-42D6-9A8A-E5069898C692}"/>
    <cellStyle name="Currency 4 4 2 2 6 4" xfId="15511" xr:uid="{FEB7A304-53AC-4E9A-8BAB-86551BCA37AF}"/>
    <cellStyle name="Currency 4 4 2 2 7" xfId="1977" xr:uid="{00000000-0005-0000-0000-0000FD020000}"/>
    <cellStyle name="Currency 4 4 2 2 7 2" xfId="18344" xr:uid="{13234504-B4E6-4CF7-B17B-B5A5A14A9BBC}"/>
    <cellStyle name="Currency 4 4 2 2 8" xfId="10864" xr:uid="{60B0FD95-1616-4869-9627-8B6323CD8680}"/>
    <cellStyle name="Currency 4 4 2 2 8 2" xfId="21177" xr:uid="{E219550B-8EBB-4B0C-BCD0-9C0C00E9C4B7}"/>
    <cellStyle name="Currency 4 4 2 2 9" xfId="24280" xr:uid="{5E20B484-249A-49DC-AECB-8A8A382D17B1}"/>
    <cellStyle name="Currency 4 4 2 3" xfId="797" xr:uid="{00000000-0005-0000-0000-00001C030000}"/>
    <cellStyle name="Currency 4 4 2 3 2" xfId="4326" xr:uid="{00000000-0005-0000-0000-0000F4060000}"/>
    <cellStyle name="Currency 4 4 2 3 2 2" xfId="9651" xr:uid="{CF59A543-9E81-428D-B955-8330E3F08E01}"/>
    <cellStyle name="Currency 4 4 2 3 2 2 2" xfId="29817" xr:uid="{3C35274A-227E-412B-82FD-4CCFDC8042B4}"/>
    <cellStyle name="Currency 4 4 2 3 2 2 3" xfId="27588" xr:uid="{D6105B2D-3882-40D9-9742-A7AFDEE652CC}"/>
    <cellStyle name="Currency 4 4 2 3 2 2 4" xfId="19827" xr:uid="{BF18B879-3EB8-4739-8ABB-9F00321156F1}"/>
    <cellStyle name="Currency 4 4 2 3 2 3" xfId="12336" xr:uid="{6E050141-5B61-4B7B-AEFB-390BAD157FF2}"/>
    <cellStyle name="Currency 4 4 2 3 2 3 2" xfId="22660" xr:uid="{13B6E4F0-DE7D-4DD2-AF30-21851893758E}"/>
    <cellStyle name="Currency 4 4 2 3 2 4" xfId="24487" xr:uid="{DED8A0D9-FD1B-49EA-87B1-FBDC54B15F24}"/>
    <cellStyle name="Currency 4 4 2 3 2 5" xfId="16994" xr:uid="{C3F83600-83F6-4D1F-AC54-2EF62B08EAA3}"/>
    <cellStyle name="Currency 4 4 2 3 2 6" xfId="7139" xr:uid="{809A27A5-632D-4493-9DCB-2DAFEB0BE90A}"/>
    <cellStyle name="Currency 4 4 2 3 3" xfId="3982" xr:uid="{00000000-0005-0000-0000-0000F5060000}"/>
    <cellStyle name="Currency 4 4 2 3 3 2" xfId="6565" xr:uid="{8DCC061C-F51B-4AF9-AF34-88EA733ECB16}"/>
    <cellStyle name="Currency 4 4 2 3 4" xfId="5874" xr:uid="{00000000-0005-0000-0000-0000F6060000}"/>
    <cellStyle name="Currency 4 4 2 3 4 2" xfId="6432" xr:uid="{22026B7E-4F2C-4A2E-B186-AF3AE5B0CBF6}"/>
    <cellStyle name="Currency 4 4 2 3 4 2 2" xfId="20845" xr:uid="{D6C03FEA-E946-4C6E-A60C-AF97F9299ED0}"/>
    <cellStyle name="Currency 4 4 2 3 4 2 3" xfId="10602" xr:uid="{0A70D6B9-BE2D-4235-9EB8-B77C00D1EA0A}"/>
    <cellStyle name="Currency 4 4 2 3 4 3" xfId="13354" xr:uid="{2FFDE8E0-C264-4A3D-B848-FFC06AB8B551}"/>
    <cellStyle name="Currency 4 4 2 3 4 3 2" xfId="23678" xr:uid="{09BD77E6-87D5-45DE-8BF9-E2F2631E9B1F}"/>
    <cellStyle name="Currency 4 4 2 3 4 4" xfId="18012" xr:uid="{55BDBD00-681E-4E5A-ABA2-3E1E66872B88}"/>
    <cellStyle name="Currency 4 4 2 3 5" xfId="2902" xr:uid="{00000000-0005-0000-0000-0000F3060000}"/>
    <cellStyle name="Currency 4 4 2 3 6" xfId="2092" xr:uid="{00000000-0005-0000-0000-000000030000}"/>
    <cellStyle name="Currency 4 4 2 3 7" xfId="14885" xr:uid="{A7BD19ED-5D04-4D30-8F4D-9EEE28DB16CB}"/>
    <cellStyle name="Currency 4 4 2 4" xfId="798" xr:uid="{00000000-0005-0000-0000-00001D030000}"/>
    <cellStyle name="Currency 4 4 2 4 2" xfId="4327" xr:uid="{00000000-0005-0000-0000-0000F8060000}"/>
    <cellStyle name="Currency 4 4 2 4 2 2" xfId="9649" xr:uid="{B15758E4-2A9B-40AE-A2CA-96C0DABE6621}"/>
    <cellStyle name="Currency 4 4 2 4 2 2 2" xfId="29815" xr:uid="{21DA9056-A736-483A-83CB-7FD4D53EE655}"/>
    <cellStyle name="Currency 4 4 2 4 2 2 3" xfId="29594" xr:uid="{16DE47C6-D31B-44BF-8085-A872A7640FF3}"/>
    <cellStyle name="Currency 4 4 2 4 2 2 4" xfId="19825" xr:uid="{72F084B4-62A3-47C7-A58B-F17CAEC3488B}"/>
    <cellStyle name="Currency 4 4 2 4 2 3" xfId="12334" xr:uid="{4F74C3C0-6236-4526-930A-6421479AF7FA}"/>
    <cellStyle name="Currency 4 4 2 4 2 3 2" xfId="22658" xr:uid="{24718838-EC48-499D-AB18-7C6EB19831D6}"/>
    <cellStyle name="Currency 4 4 2 4 2 4" xfId="24877" xr:uid="{8886124F-6636-47CE-BB8D-D49D54556530}"/>
    <cellStyle name="Currency 4 4 2 4 2 5" xfId="16992" xr:uid="{EE2454BF-23C6-462B-ACC2-FE37013E7AA5}"/>
    <cellStyle name="Currency 4 4 2 4 2 6" xfId="7137" xr:uid="{3383A246-1135-4E76-9B88-BD60264B44B2}"/>
    <cellStyle name="Currency 4 4 2 4 3" xfId="3980" xr:uid="{00000000-0005-0000-0000-0000F9060000}"/>
    <cellStyle name="Currency 4 4 2 4 3 2" xfId="7167" xr:uid="{AEF366DB-F56A-4D4B-88D8-5752EE27361D}"/>
    <cellStyle name="Currency 4 4 2 4 4" xfId="5872" xr:uid="{00000000-0005-0000-0000-0000FA060000}"/>
    <cellStyle name="Currency 4 4 2 4 4 2" xfId="8081" xr:uid="{B40F3221-2870-4B5F-AF3C-D3FF68E7E592}"/>
    <cellStyle name="Currency 4 4 2 4 5" xfId="26331" xr:uid="{DBB5DD04-290B-426A-B01B-FAD228D3CC5B}"/>
    <cellStyle name="Currency 4 4 2 4 6" xfId="14884" xr:uid="{0CA52701-017E-404B-909D-A46F4E20A4D2}"/>
    <cellStyle name="Currency 4 4 2 5" xfId="3097" xr:uid="{00000000-0005-0000-0000-0000FB060000}"/>
    <cellStyle name="Currency 4 4 2 5 2" xfId="3342" xr:uid="{00000000-0005-0000-0000-0000FC060000}"/>
    <cellStyle name="Currency 4 4 2 5 2 2" xfId="9209" xr:uid="{394FB929-9125-411C-97B4-6AFD0765CC9A}"/>
    <cellStyle name="Currency 4 4 2 5 2 2 2" xfId="19382" xr:uid="{5F454E98-8909-42BB-8D54-80DCE7989608}"/>
    <cellStyle name="Currency 4 4 2 5 2 3" xfId="11891" xr:uid="{E9820E08-417C-4790-9852-4B44DA616E95}"/>
    <cellStyle name="Currency 4 4 2 5 2 3 2" xfId="22215" xr:uid="{DE229579-56CC-4659-A7C3-147C80E0B70F}"/>
    <cellStyle name="Currency 4 4 2 5 2 4" xfId="29584" xr:uid="{1F8C8165-9842-4AFB-800C-151BFB072B19}"/>
    <cellStyle name="Currency 4 4 2 5 2 5" xfId="29669" xr:uid="{545939AD-5484-4853-B75A-AB63559E07B8}"/>
    <cellStyle name="Currency 4 4 2 5 2 6" xfId="16549" xr:uid="{23B6F016-8F66-4D20-AA67-8F9EB2C750EF}"/>
    <cellStyle name="Currency 4 4 2 5 3" xfId="5260" xr:uid="{00000000-0005-0000-0000-0000FD060000}"/>
    <cellStyle name="Currency 4 4 2 5 3 2" xfId="7227" xr:uid="{0E22D8AE-0C62-4E8A-BE30-A1BF609B754B}"/>
    <cellStyle name="Currency 4 4 2 5 4" xfId="8080" xr:uid="{C82531F9-70A9-4C5E-865D-C664ED4C2085}"/>
    <cellStyle name="Currency 4 4 2 5 5" xfId="26041" xr:uid="{8D6A6C37-E7BF-4B5F-9FF8-0FAFB3E4B4B7}"/>
    <cellStyle name="Currency 4 4 2 5 6" xfId="14313" xr:uid="{5086D6AA-0B37-4C32-9E69-B04B8F3428B3}"/>
    <cellStyle name="Currency 4 4 2 6" xfId="4323" xr:uid="{00000000-0005-0000-0000-0000FE060000}"/>
    <cellStyle name="Currency 4 4 2 6 2" xfId="8916" xr:uid="{7FFCE293-43BF-45E7-9B35-ED042BD35B98}"/>
    <cellStyle name="Currency 4 4 2 6 2 2" xfId="19066" xr:uid="{99A84FE5-5A0B-4A7D-8BB9-21912CF6CE69}"/>
    <cellStyle name="Currency 4 4 2 6 3" xfId="11575" xr:uid="{7CD19FBC-ED61-47F6-A0E0-5B0DBEB32212}"/>
    <cellStyle name="Currency 4 4 2 6 3 2" xfId="21899" xr:uid="{8E7BC3E4-1AE9-4B7E-BC6C-027A08115656}"/>
    <cellStyle name="Currency 4 4 2 6 4" xfId="25867" xr:uid="{C9CFFBF4-B261-45F4-ACDA-56028F8965B7}"/>
    <cellStyle name="Currency 4 4 2 6 5" xfId="29433" xr:uid="{F5DFB65F-0020-42A4-9D6F-F52FACE191DB}"/>
    <cellStyle name="Currency 4 4 2 6 6" xfId="16233" xr:uid="{8E0E2D9F-5AB8-40EE-AAB9-0FB9109CA5A3}"/>
    <cellStyle name="Currency 4 4 2 6 7" xfId="6965" xr:uid="{53A0D3F8-BCEC-4A0B-A2EE-B23894B08AC9}"/>
    <cellStyle name="Currency 4 4 2 7" xfId="3432" xr:uid="{00000000-0005-0000-0000-0000FF060000}"/>
    <cellStyle name="Currency 4 4 2 7 2" xfId="10127" xr:uid="{89705A48-438B-4189-96AD-324668485CE2}"/>
    <cellStyle name="Currency 4 4 2 7 2 2" xfId="20307" xr:uid="{35D69E76-E5CF-49D3-8185-6FD85369D3A3}"/>
    <cellStyle name="Currency 4 4 2 7 3" xfId="12816" xr:uid="{7F2FDB7A-355B-49A4-9888-3B424F94F0E7}"/>
    <cellStyle name="Currency 4 4 2 7 3 2" xfId="23140" xr:uid="{E7F8E342-71B4-45E6-B9FF-87442AF41DC8}"/>
    <cellStyle name="Currency 4 4 2 7 4" xfId="28613" xr:uid="{56E3AF4D-29E3-412D-9E52-9B9F9D9F5CB9}"/>
    <cellStyle name="Currency 4 4 2 7 5" xfId="29482" xr:uid="{2B64C262-B58F-4EF7-BA32-8964AC70AA88}"/>
    <cellStyle name="Currency 4 4 2 7 6" xfId="17474" xr:uid="{612C5889-4EEF-43DC-8158-5CBCA2F22756}"/>
    <cellStyle name="Currency 4 4 2 8" xfId="4758" xr:uid="{00000000-0005-0000-0000-000000070000}"/>
    <cellStyle name="Currency 4 4 2 8 2" xfId="15510" xr:uid="{A0FFE728-6CBB-496D-B6AC-91B55BB26DAA}"/>
    <cellStyle name="Currency 4 4 2 9" xfId="1976" xr:uid="{00000000-0005-0000-0000-0000FC020000}"/>
    <cellStyle name="Currency 4 4 2 9 2" xfId="18343" xr:uid="{0A136D02-A79C-4CEC-9B02-3FA3D320E8BF}"/>
    <cellStyle name="Currency 4 4 3" xfId="799" xr:uid="{00000000-0005-0000-0000-00001E030000}"/>
    <cellStyle name="Currency 4 4 3 10" xfId="14005" xr:uid="{58E24BB7-82B0-4398-83F3-B94F9E48C1EB}"/>
    <cellStyle name="Currency 4 4 3 2" xfId="800" xr:uid="{00000000-0005-0000-0000-00001F030000}"/>
    <cellStyle name="Currency 4 4 3 2 2" xfId="4328" xr:uid="{00000000-0005-0000-0000-000003070000}"/>
    <cellStyle name="Currency 4 4 3 2 2 2" xfId="9652" xr:uid="{648D504D-3624-4424-A9A4-703C3C14A272}"/>
    <cellStyle name="Currency 4 4 3 2 2 2 2" xfId="29818" xr:uid="{0207A1E4-5AA2-4F10-8E7A-D608FFB5B4AE}"/>
    <cellStyle name="Currency 4 4 3 2 2 2 3" xfId="29437" xr:uid="{ADF7648B-499D-4AED-8798-9A5A4BB637B2}"/>
    <cellStyle name="Currency 4 4 3 2 2 2 4" xfId="19828" xr:uid="{940AB25A-B0D0-4D6B-A12B-4F1158B3BC0A}"/>
    <cellStyle name="Currency 4 4 3 2 2 3" xfId="12337" xr:uid="{1C2FBA14-1A60-478E-BE15-26A6E9FB3EFB}"/>
    <cellStyle name="Currency 4 4 3 2 2 3 2" xfId="22661" xr:uid="{E5E17A21-457D-4BBF-B40B-164478641577}"/>
    <cellStyle name="Currency 4 4 3 2 2 4" xfId="25603" xr:uid="{F8749FC1-D594-4648-8369-8DFC622F5DC8}"/>
    <cellStyle name="Currency 4 4 3 2 2 5" xfId="16995" xr:uid="{46C989D3-4134-4BD7-9D2D-72726B386C0E}"/>
    <cellStyle name="Currency 4 4 3 2 2 6" xfId="7140" xr:uid="{E19AE1C5-C56E-46AA-A6FB-4584C967120A}"/>
    <cellStyle name="Currency 4 4 3 2 3" xfId="3983" xr:uid="{00000000-0005-0000-0000-000004070000}"/>
    <cellStyle name="Currency 4 4 3 2 3 2" xfId="6481" xr:uid="{F0AB102E-3DE2-479E-9621-D041A9AE3CD8}"/>
    <cellStyle name="Currency 4 4 3 2 4" xfId="5875" xr:uid="{00000000-0005-0000-0000-000005070000}"/>
    <cellStyle name="Currency 4 4 3 2 4 2" xfId="6666" xr:uid="{CCADA85F-76ED-4500-9E7C-84E768C66F2B}"/>
    <cellStyle name="Currency 4 4 3 2 5" xfId="3062" xr:uid="{00000000-0005-0000-0000-000002070000}"/>
    <cellStyle name="Currency 4 4 3 2 5 2" xfId="24980" xr:uid="{D86F56DA-906D-418B-B50F-240988442A39}"/>
    <cellStyle name="Currency 4 4 3 2 6" xfId="2122" xr:uid="{00000000-0005-0000-0000-000003030000}"/>
    <cellStyle name="Currency 4 4 3 3" xfId="801" xr:uid="{00000000-0005-0000-0000-000020030000}"/>
    <cellStyle name="Currency 4 4 3 3 2" xfId="4329" xr:uid="{00000000-0005-0000-0000-000007070000}"/>
    <cellStyle name="Currency 4 4 3 3 2 2" xfId="9290" xr:uid="{0D97154C-EE01-4120-B698-7921EB23BA42}"/>
    <cellStyle name="Currency 4 4 3 3 2 2 2" xfId="19463" xr:uid="{7648D6B9-21F4-44B5-9845-32ED9945BCD5}"/>
    <cellStyle name="Currency 4 4 3 3 2 3" xfId="11972" xr:uid="{208528F6-E283-43B3-BB90-9C77D97FEBC1}"/>
    <cellStyle name="Currency 4 4 3 3 2 3 2" xfId="22296" xr:uid="{A659430D-16FA-4A68-8126-4BE3886A7514}"/>
    <cellStyle name="Currency 4 4 3 3 2 4" xfId="16630" xr:uid="{1584E645-A5C3-401C-A360-73BAB285F541}"/>
    <cellStyle name="Currency 4 4 3 3 2 5" xfId="7032" xr:uid="{2C0ABB36-C537-46DE-BE39-AC3DA7F5A92C}"/>
    <cellStyle name="Currency 4 4 3 3 3" xfId="3641" xr:uid="{00000000-0005-0000-0000-000008070000}"/>
    <cellStyle name="Currency 4 4 3 3 3 2" xfId="7182" xr:uid="{E9EE7F7B-0FE1-4A65-8727-09B664E0E136}"/>
    <cellStyle name="Currency 4 4 3 3 4" xfId="5369" xr:uid="{00000000-0005-0000-0000-000009070000}"/>
    <cellStyle name="Currency 4 4 3 3 4 2" xfId="8082" xr:uid="{91E8D0C4-E07F-4588-8DDF-81538EEB3023}"/>
    <cellStyle name="Currency 4 4 3 3 5" xfId="24057" xr:uid="{89784F1C-74BE-45FB-864A-E6215D431088}"/>
    <cellStyle name="Currency 4 4 3 3 6" xfId="14418" xr:uid="{561C7DB2-F509-40AE-9D44-FA964B778B8E}"/>
    <cellStyle name="Currency 4 4 3 4" xfId="3064" xr:uid="{00000000-0005-0000-0000-00000A070000}"/>
    <cellStyle name="Currency 4 4 3 4 2" xfId="7258" xr:uid="{1843D871-2B86-4149-A87F-2264A81C7109}"/>
    <cellStyle name="Currency 4 4 3 4 2 2" xfId="10080" xr:uid="{472051D9-C8D1-48CE-A191-87D3ADDC72DE}"/>
    <cellStyle name="Currency 4 4 3 4 2 2 2" xfId="20258" xr:uid="{A2236865-E12E-47FB-936C-68733D19E30F}"/>
    <cellStyle name="Currency 4 4 3 4 2 3" xfId="12767" xr:uid="{6365609D-A053-47CA-AE68-50118DEDD17D}"/>
    <cellStyle name="Currency 4 4 3 4 2 3 2" xfId="23091" xr:uid="{09E60503-EEAE-4664-AB18-AABDC35FD29A}"/>
    <cellStyle name="Currency 4 4 3 4 2 4" xfId="27002" xr:uid="{C766FFF5-67F4-4B3B-8D47-87911CE089BB}"/>
    <cellStyle name="Currency 4 4 3 4 2 5" xfId="28409" xr:uid="{1DB6A800-8D02-4E70-AD8B-F541692D18C9}"/>
    <cellStyle name="Currency 4 4 3 4 2 6" xfId="17425" xr:uid="{E1A83FF2-18BA-4425-A8AD-ACA7556ACABD}"/>
    <cellStyle name="Currency 4 4 3 4 3" xfId="24110" xr:uid="{DFDE4F47-A6AA-4F36-8536-4F07D2197C47}"/>
    <cellStyle name="Currency 4 4 3 5" xfId="3402" xr:uid="{00000000-0005-0000-0000-00000B070000}"/>
    <cellStyle name="Currency 4 4 3 5 2" xfId="10373" xr:uid="{DC9586DC-D667-4435-B609-0FD3F513A0EB}"/>
    <cellStyle name="Currency 4 4 3 5 2 2" xfId="29979" xr:uid="{83F24D20-EC5E-48AC-8E45-E548387393FB}"/>
    <cellStyle name="Currency 4 4 3 5 2 3" xfId="27759" xr:uid="{81B63F5B-ED16-4504-9F62-EABB67CC47EC}"/>
    <cellStyle name="Currency 4 4 3 5 2 4" xfId="20555" xr:uid="{CDE62A01-BFFF-4F68-816C-06AB10667065}"/>
    <cellStyle name="Currency 4 4 3 5 3" xfId="13064" xr:uid="{10D4CECB-DCB4-4917-8186-FFFA4182BEA3}"/>
    <cellStyle name="Currency 4 4 3 5 3 2" xfId="23388" xr:uid="{CDF735DD-79C2-444C-9629-61B45838A1E5}"/>
    <cellStyle name="Currency 4 4 3 5 4" xfId="26614" xr:uid="{08AF4E43-F6F8-4678-96BB-6823F5FAA288}"/>
    <cellStyle name="Currency 4 4 3 5 5" xfId="17722" xr:uid="{12684386-68BD-4C52-A401-F4E302C99070}"/>
    <cellStyle name="Currency 4 4 3 6" xfId="4824" xr:uid="{00000000-0005-0000-0000-00000C070000}"/>
    <cellStyle name="Currency 4 4 3 6 2" xfId="28066" xr:uid="{ADD8E4B3-07C8-4E6D-AC89-7C6BB6B81F84}"/>
    <cellStyle name="Currency 4 4 3 6 3" xfId="27854" xr:uid="{726A2A35-784E-45A2-8A70-46E20EAFD9DC}"/>
    <cellStyle name="Currency 4 4 3 6 4" xfId="15512" xr:uid="{17431F75-4A2A-4CEF-AF77-9F905696BB80}"/>
    <cellStyle name="Currency 4 4 3 7" xfId="1978" xr:uid="{00000000-0005-0000-0000-000002030000}"/>
    <cellStyle name="Currency 4 4 3 7 2" xfId="27060" xr:uid="{21492354-4E7C-4576-A1D2-A19160BBC287}"/>
    <cellStyle name="Currency 4 4 3 7 3" xfId="28021" xr:uid="{7430B736-C1D4-417C-A36A-3A10921B7422}"/>
    <cellStyle name="Currency 4 4 3 7 4" xfId="18345" xr:uid="{F03597AC-FE49-4446-B4B9-34E07E3305D3}"/>
    <cellStyle name="Currency 4 4 3 8" xfId="10865" xr:uid="{E24F7A6D-B954-4642-B5E4-AE6777477514}"/>
    <cellStyle name="Currency 4 4 3 8 2" xfId="21178" xr:uid="{7335CE7A-30D5-4129-A817-EA614098BE62}"/>
    <cellStyle name="Currency 4 4 3 9" xfId="26579" xr:uid="{4B0CA416-716D-41DD-8484-AD3ABECBD601}"/>
    <cellStyle name="Currency 4 4 4" xfId="802" xr:uid="{00000000-0005-0000-0000-000021030000}"/>
    <cellStyle name="Currency 4 4 4 10" xfId="14886" xr:uid="{2053659A-A9A2-4EB9-A349-5FB23DA50EC4}"/>
    <cellStyle name="Currency 4 4 4 2" xfId="803" xr:uid="{00000000-0005-0000-0000-000022030000}"/>
    <cellStyle name="Currency 4 4 4 2 2" xfId="4330" xr:uid="{00000000-0005-0000-0000-00000F070000}"/>
    <cellStyle name="Currency 4 4 4 2 3" xfId="3984" xr:uid="{00000000-0005-0000-0000-000010070000}"/>
    <cellStyle name="Currency 4 4 4 2 3 2" xfId="6772" xr:uid="{B9283AAD-7CCC-4250-9196-0B75997028A4}"/>
    <cellStyle name="Currency 4 4 4 2 4" xfId="5876" xr:uid="{00000000-0005-0000-0000-000011070000}"/>
    <cellStyle name="Currency 4 4 4 2 4 2" xfId="6725" xr:uid="{569902B5-E9ED-4AE2-9B58-E424EBED61E7}"/>
    <cellStyle name="Currency 4 4 4 2 5" xfId="2953" xr:uid="{00000000-0005-0000-0000-00000E070000}"/>
    <cellStyle name="Currency 4 4 4 2 6" xfId="2073" xr:uid="{00000000-0005-0000-0000-000006030000}"/>
    <cellStyle name="Currency 4 4 4 3" xfId="804" xr:uid="{00000000-0005-0000-0000-000023030000}"/>
    <cellStyle name="Currency 4 4 4 4" xfId="2901" xr:uid="{00000000-0005-0000-0000-000013070000}"/>
    <cellStyle name="Currency 4 4 4 5" xfId="3457" xr:uid="{00000000-0005-0000-0000-000014070000}"/>
    <cellStyle name="Currency 4 4 4 5 2" xfId="10603" xr:uid="{653A26D3-E736-497A-9371-7BB79DF34866}"/>
    <cellStyle name="Currency 4 4 4 5 2 2" xfId="20846" xr:uid="{AE617C9E-1026-44FF-B19C-D3A30FCBA0E9}"/>
    <cellStyle name="Currency 4 4 4 5 3" xfId="13355" xr:uid="{863B2286-0C17-4C9D-B740-53AC01E305B8}"/>
    <cellStyle name="Currency 4 4 4 5 3 2" xfId="23679" xr:uid="{CE434D53-FC57-4C68-B8B8-92A40C235B39}"/>
    <cellStyle name="Currency 4 4 4 5 4" xfId="18013" xr:uid="{5185AC8C-263B-4843-BE73-1062EB1926D7}"/>
    <cellStyle name="Currency 4 4 4 6" xfId="4575" xr:uid="{00000000-0005-0000-0000-000015070000}"/>
    <cellStyle name="Currency 4 4 4 6 2" xfId="15513" xr:uid="{53F9D744-0B11-4E32-B690-46AB1F273F12}"/>
    <cellStyle name="Currency 4 4 4 7" xfId="8327" xr:uid="{82D08981-02F5-4E51-8910-1BF2F20A3465}"/>
    <cellStyle name="Currency 4 4 4 7 2" xfId="18346" xr:uid="{66EC0C03-AADE-4E53-9162-4AFDA4590E6B}"/>
    <cellStyle name="Currency 4 4 4 8" xfId="10866" xr:uid="{631A60C9-1C88-4818-A39F-6239BF5D5A81}"/>
    <cellStyle name="Currency 4 4 4 8 2" xfId="21179" xr:uid="{45CF9E4E-BAD5-44A1-80C8-36349ABB266E}"/>
    <cellStyle name="Currency 4 4 4 9" xfId="24029" xr:uid="{3CF5AAFD-2FD3-4E35-9555-AEFC84EA7CBB}"/>
    <cellStyle name="Currency 4 4 5" xfId="805" xr:uid="{00000000-0005-0000-0000-000024030000}"/>
    <cellStyle name="Currency 4 4 5 2" xfId="4331" xr:uid="{00000000-0005-0000-0000-000017070000}"/>
    <cellStyle name="Currency 4 4 5 2 2" xfId="9469" xr:uid="{26147D7D-99A8-4077-90FC-DA9ACFBA96F4}"/>
    <cellStyle name="Currency 4 4 5 2 2 2" xfId="27476" xr:uid="{BAEF697F-AC68-44D4-819B-55AF8A99164F}"/>
    <cellStyle name="Currency 4 4 5 2 2 3" xfId="29338" xr:uid="{A2C05CDE-7BE7-4FC6-BA90-1911B3D11274}"/>
    <cellStyle name="Currency 4 4 5 2 2 4" xfId="19645" xr:uid="{7E7F3691-37A4-4A82-AEF6-C5238E17C39A}"/>
    <cellStyle name="Currency 4 4 5 2 3" xfId="12154" xr:uid="{2851E5A0-250B-4429-AC84-514E1DBD9B74}"/>
    <cellStyle name="Currency 4 4 5 2 3 2" xfId="22478" xr:uid="{C7B00289-0F43-4F8B-8766-748374EECE3F}"/>
    <cellStyle name="Currency 4 4 5 2 4" xfId="26297" xr:uid="{F291EAFB-8B61-4FF5-9E1E-20C63B8AE727}"/>
    <cellStyle name="Currency 4 4 5 2 5" xfId="16812" xr:uid="{9ED49A35-08E0-488A-9A0D-BB14A6088E08}"/>
    <cellStyle name="Currency 4 4 5 2 6" xfId="7061" xr:uid="{2FFBF601-39A0-436D-B384-BD53A52F4033}"/>
    <cellStyle name="Currency 4 4 5 3" xfId="3798" xr:uid="{00000000-0005-0000-0000-000018070000}"/>
    <cellStyle name="Currency 4 4 5 3 2" xfId="6667" xr:uid="{09D114AA-EFBD-451D-883C-5D4DC599A5EA}"/>
    <cellStyle name="Currency 4 4 5 4" xfId="5640" xr:uid="{00000000-0005-0000-0000-000019070000}"/>
    <cellStyle name="Currency 4 4 5 4 2" xfId="6563" xr:uid="{EC20E634-C160-41F7-A1F7-2937172BAD21}"/>
    <cellStyle name="Currency 4 4 5 5" xfId="3020" xr:uid="{00000000-0005-0000-0000-000016070000}"/>
    <cellStyle name="Currency 4 4 5 5 2" xfId="24211" xr:uid="{DD15B8E9-2B71-4EC0-975E-B0414062A06F}"/>
    <cellStyle name="Currency 4 4 5 6" xfId="2029" xr:uid="{00000000-0005-0000-0000-000007030000}"/>
    <cellStyle name="Currency 4 4 6" xfId="806" xr:uid="{00000000-0005-0000-0000-000025030000}"/>
    <cellStyle name="Currency 4 4 6 2" xfId="4332" xr:uid="{00000000-0005-0000-0000-00001B070000}"/>
    <cellStyle name="Currency 4 4 6 2 2" xfId="9046" xr:uid="{6447EB79-C01B-4578-83D0-96B15D1AC3BD}"/>
    <cellStyle name="Currency 4 4 6 2 2 2" xfId="19219" xr:uid="{1ADE799C-8A16-4961-987B-7872BC3D75CC}"/>
    <cellStyle name="Currency 4 4 6 2 3" xfId="11728" xr:uid="{D4C6788F-7702-47B8-A68C-2739D5D8353D}"/>
    <cellStyle name="Currency 4 4 6 2 3 2" xfId="22052" xr:uid="{78B5E907-B60C-4BB3-AA1E-70494735F2AB}"/>
    <cellStyle name="Currency 4 4 6 2 4" xfId="28406" xr:uid="{DD1407E1-5B71-4892-8E53-D717E589E017}"/>
    <cellStyle name="Currency 4 4 6 2 5" xfId="27289" xr:uid="{03005255-8766-45E8-AE6B-F636746451E1}"/>
    <cellStyle name="Currency 4 4 6 2 6" xfId="16386" xr:uid="{81801D8A-C9BC-40EA-A503-8B187C8AAA1C}"/>
    <cellStyle name="Currency 4 4 6 2 7" xfId="6980" xr:uid="{7D91C1FC-7911-47D0-9CC4-83140D48988F}"/>
    <cellStyle name="Currency 4 4 6 3" xfId="3150" xr:uid="{00000000-0005-0000-0000-00001C070000}"/>
    <cellStyle name="Currency 4 4 6 3 2" xfId="7187" xr:uid="{FDDE2D16-9FED-42A0-960D-B7BBEA239BF0}"/>
    <cellStyle name="Currency 4 4 6 4" xfId="5097" xr:uid="{00000000-0005-0000-0000-00001D070000}"/>
    <cellStyle name="Currency 4 4 6 4 2" xfId="8083" xr:uid="{6058294E-EC74-4AB9-87C4-9954CF053AC7}"/>
    <cellStyle name="Currency 4 4 6 5" xfId="26433" xr:uid="{E27C263B-3E06-49A0-83EB-8B5002B87C16}"/>
    <cellStyle name="Currency 4 4 6 6" xfId="14155" xr:uid="{855874B7-4C6D-4D9A-8219-C74EBCC3812F}"/>
    <cellStyle name="Currency 4 4 7" xfId="2894" xr:uid="{00000000-0005-0000-0000-00001E070000}"/>
    <cellStyle name="Currency 4 4 7 2" xfId="6927" xr:uid="{D4AC0DAB-91BB-47AB-AD2D-2597729F9D77}"/>
    <cellStyle name="Currency 4 4 7 2 2" xfId="8825" xr:uid="{3A0B567F-A265-4427-9C57-3B8CE9E3044B}"/>
    <cellStyle name="Currency 4 4 7 2 2 2" xfId="18975" xr:uid="{4A042C16-2D8C-407F-A81B-F711E11D6BE7}"/>
    <cellStyle name="Currency 4 4 7 2 3" xfId="11484" xr:uid="{8BEE00EB-752B-4ED3-9248-82ED8DBC09DC}"/>
    <cellStyle name="Currency 4 4 7 2 3 2" xfId="21808" xr:uid="{01718845-0990-4164-9D01-ABDE665836F6}"/>
    <cellStyle name="Currency 4 4 7 2 4" xfId="28679" xr:uid="{5C599B52-E43B-4DE4-A9FE-9D77AAEB5E72}"/>
    <cellStyle name="Currency 4 4 7 2 5" xfId="27548" xr:uid="{81E6D7A0-1745-4E38-B53A-726CC23C7DFE}"/>
    <cellStyle name="Currency 4 4 7 2 6" xfId="16142" xr:uid="{DC187DE8-EC48-44DA-880D-38D5E3B29E62}"/>
    <cellStyle name="Currency 4 4 7 3" xfId="7164" xr:uid="{89530E12-5EB2-4D7C-85D9-6ED2EEAC78A9}"/>
    <cellStyle name="Currency 4 4 7 4" xfId="25174" xr:uid="{A52B95A0-1352-4703-B45F-81520535970B}"/>
    <cellStyle name="Currency 4 4 8" xfId="3509" xr:uid="{00000000-0005-0000-0000-00001F070000}"/>
    <cellStyle name="Currency 4 4 8 2" xfId="10180" xr:uid="{04D99629-4C03-42CF-BD28-F4FDB7553436}"/>
    <cellStyle name="Currency 4 4 8 2 2" xfId="20360" xr:uid="{71015E9C-EF43-4457-B38E-B37605FCB5AD}"/>
    <cellStyle name="Currency 4 4 8 3" xfId="12869" xr:uid="{EFF97B4C-D7BB-48EF-8704-9BECCA22F648}"/>
    <cellStyle name="Currency 4 4 8 3 2" xfId="23193" xr:uid="{6FA0117E-C93D-465E-9834-A8B5B6071F2E}"/>
    <cellStyle name="Currency 4 4 8 4" xfId="27466" xr:uid="{B65DDB85-3216-45EC-8940-08ADC6CF3592}"/>
    <cellStyle name="Currency 4 4 8 5" xfId="29702" xr:uid="{4620F3BB-68FD-4527-A61E-EBFF7B3C44DA}"/>
    <cellStyle name="Currency 4 4 8 6" xfId="17527" xr:uid="{1A438AEB-E786-437F-8546-9FEBC1D81258}"/>
    <cellStyle name="Currency 4 4 9" xfId="4412" xr:uid="{00000000-0005-0000-0000-000020070000}"/>
    <cellStyle name="Currency 4 4 9 2" xfId="27503" xr:uid="{1211E43F-09EB-4DBF-B3A9-885F8BA55F74}"/>
    <cellStyle name="Currency 4 4 9 3" xfId="29353" xr:uid="{AC7A018C-9B20-4C61-8C60-1D13FF5CCCA7}"/>
    <cellStyle name="Currency 4 4 9 4" xfId="15509" xr:uid="{294EF613-89A9-48D9-A882-D17DCFD3158A}"/>
    <cellStyle name="Currency 4 5" xfId="807" xr:uid="{00000000-0005-0000-0000-000026030000}"/>
    <cellStyle name="Currency 4 5 10" xfId="1904" xr:uid="{00000000-0005-0000-0000-000009030000}"/>
    <cellStyle name="Currency 4 5 10 2" xfId="18347" xr:uid="{E6AFA509-25D9-44D0-AA54-46528155E3BE}"/>
    <cellStyle name="Currency 4 5 11" xfId="10867" xr:uid="{C0035102-DAAF-4E65-90CF-ADF3DDD5CB48}"/>
    <cellStyle name="Currency 4 5 11 2" xfId="21180" xr:uid="{E1B23FBE-64A4-4767-8F8E-91CDCFCDC9C2}"/>
    <cellStyle name="Currency 4 5 12" xfId="24346" xr:uid="{FB10A51F-4F88-4B2F-ADB7-000EF4C03453}"/>
    <cellStyle name="Currency 4 5 13" xfId="13848" xr:uid="{483E49EB-FB2C-492E-84C7-F8DE51D48421}"/>
    <cellStyle name="Currency 4 5 2" xfId="808" xr:uid="{00000000-0005-0000-0000-000027030000}"/>
    <cellStyle name="Currency 4 5 2 10" xfId="25761" xr:uid="{F539CB1C-674E-4E10-9B17-3FDA25031766}"/>
    <cellStyle name="Currency 4 5 2 11" xfId="14006" xr:uid="{F0831423-F084-4A7F-A091-64008F64AA8F}"/>
    <cellStyle name="Currency 4 5 2 2" xfId="809" xr:uid="{00000000-0005-0000-0000-000028030000}"/>
    <cellStyle name="Currency 4 5 2 2 2" xfId="810" xr:uid="{00000000-0005-0000-0000-000029030000}"/>
    <cellStyle name="Currency 4 5 2 2 2 2" xfId="4333" xr:uid="{00000000-0005-0000-0000-000025070000}"/>
    <cellStyle name="Currency 4 5 2 2 2 3" xfId="3985" xr:uid="{00000000-0005-0000-0000-000026070000}"/>
    <cellStyle name="Currency 4 5 2 2 2 3 2" xfId="6494" xr:uid="{9C94B322-7858-4171-A2E5-8524390D0A09}"/>
    <cellStyle name="Currency 4 5 2 2 2 4" xfId="5877" xr:uid="{00000000-0005-0000-0000-000027070000}"/>
    <cellStyle name="Currency 4 5 2 2 2 4 2" xfId="6509" xr:uid="{C9B102FE-B85D-4FF4-8619-7C9C78799878}"/>
    <cellStyle name="Currency 4 5 2 2 2 5" xfId="2867" xr:uid="{00000000-0005-0000-0000-000024070000}"/>
    <cellStyle name="Currency 4 5 2 2 2 6" xfId="2148" xr:uid="{00000000-0005-0000-0000-00000C030000}"/>
    <cellStyle name="Currency 4 5 2 2 3" xfId="811" xr:uid="{00000000-0005-0000-0000-00002A030000}"/>
    <cellStyle name="Currency 4 5 2 2 3 2" xfId="29253" xr:uid="{56C61899-3328-4BB1-9BE8-76E18EFD35A1}"/>
    <cellStyle name="Currency 4 5 2 2 3 3" xfId="28732" xr:uid="{E965A341-5394-4A14-ADBA-C10D94BECEF9}"/>
    <cellStyle name="Currency 4 5 2 2 4" xfId="3083" xr:uid="{00000000-0005-0000-0000-000029070000}"/>
    <cellStyle name="Currency 4 5 2 2 5" xfId="2745" xr:uid="{00000000-0005-0000-0000-00002A070000}"/>
    <cellStyle name="Currency 4 5 2 2 5 2" xfId="29370" xr:uid="{4BF46744-0B39-472C-AFD7-B044C9E7FA1E}"/>
    <cellStyle name="Currency 4 5 2 2 5 3" xfId="27364" xr:uid="{127F8E75-6CBA-4ECA-8DA6-E91EBE9FAB13}"/>
    <cellStyle name="Currency 4 5 2 2 5 4" xfId="15516" xr:uid="{71C7930B-5611-40DE-9B0A-D664EFDD499B}"/>
    <cellStyle name="Currency 4 5 2 2 6" xfId="4988" xr:uid="{00000000-0005-0000-0000-00002B070000}"/>
    <cellStyle name="Currency 4 5 2 2 6 2" xfId="18349" xr:uid="{53A61A88-E81A-4E8A-8EA4-50DB2A91F4D2}"/>
    <cellStyle name="Currency 4 5 2 2 7" xfId="1980" xr:uid="{00000000-0005-0000-0000-00000B030000}"/>
    <cellStyle name="Currency 4 5 2 2 7 2" xfId="21182" xr:uid="{063C72D1-38E0-401D-8C23-0B7EFE5DC8EA}"/>
    <cellStyle name="Currency 4 5 2 2 8" xfId="26053" xr:uid="{542FA4A6-BAD6-423D-AE52-93649C78A025}"/>
    <cellStyle name="Currency 4 5 2 2 9" xfId="14887" xr:uid="{8C2C5E72-413C-49DC-91FA-E5139F53079E}"/>
    <cellStyle name="Currency 4 5 2 3" xfId="812" xr:uid="{00000000-0005-0000-0000-00002B030000}"/>
    <cellStyle name="Currency 4 5 2 3 2" xfId="4334" xr:uid="{00000000-0005-0000-0000-00002D070000}"/>
    <cellStyle name="Currency 4 5 2 3 2 2" xfId="9291" xr:uid="{5AD90B41-7ECC-4179-81BE-B29EA56C0E10}"/>
    <cellStyle name="Currency 4 5 2 3 2 2 2" xfId="19464" xr:uid="{84B697F5-82F0-481B-9130-2ACEA23FB661}"/>
    <cellStyle name="Currency 4 5 2 3 2 3" xfId="11973" xr:uid="{BFF17A55-EB4E-4939-991D-E89C7E512FC2}"/>
    <cellStyle name="Currency 4 5 2 3 2 3 2" xfId="22297" xr:uid="{AA469C41-ABDD-4FB1-B90E-53D69B494402}"/>
    <cellStyle name="Currency 4 5 2 3 2 4" xfId="16631" xr:uid="{B0EBD2F9-609E-42C1-82BA-97998D04F5DA}"/>
    <cellStyle name="Currency 4 5 2 3 2 5" xfId="7033" xr:uid="{C3803053-6783-490F-BD88-4FA65D3A7B25}"/>
    <cellStyle name="Currency 4 5 2 3 3" xfId="3643" xr:uid="{00000000-0005-0000-0000-00002E070000}"/>
    <cellStyle name="Currency 4 5 2 3 3 2" xfId="6427" xr:uid="{E1093DC1-F18F-48C1-B6EA-D349B521D739}"/>
    <cellStyle name="Currency 4 5 2 3 4" xfId="5371" xr:uid="{00000000-0005-0000-0000-00002F070000}"/>
    <cellStyle name="Currency 4 5 2 3 4 2" xfId="6568" xr:uid="{FE1B7265-1003-4330-BE15-560064EE8DC1}"/>
    <cellStyle name="Currency 4 5 2 3 5" xfId="3006" xr:uid="{00000000-0005-0000-0000-00002C070000}"/>
    <cellStyle name="Currency 4 5 2 3 5 2" xfId="26280" xr:uid="{887175F9-9387-4C76-A86A-490F9A6B6D55}"/>
    <cellStyle name="Currency 4 5 2 3 6" xfId="2089" xr:uid="{00000000-0005-0000-0000-00000E030000}"/>
    <cellStyle name="Currency 4 5 2 4" xfId="813" xr:uid="{00000000-0005-0000-0000-00002C030000}"/>
    <cellStyle name="Currency 4 5 2 4 2" xfId="7540" xr:uid="{1F2AA4FA-1C19-41C2-B3A6-323B2842C3E2}"/>
    <cellStyle name="Currency 4 5 2 4 2 2" xfId="10746" xr:uid="{0C4C869F-A7E1-43EF-A2DA-F08F1EC46029}"/>
    <cellStyle name="Currency 4 5 2 4 2 2 2" xfId="21042" xr:uid="{A7605871-FC5B-49B3-9F83-63B0B5E68239}"/>
    <cellStyle name="Currency 4 5 2 4 2 3" xfId="13551" xr:uid="{07696326-FA7C-4309-B51B-D17BFDA1CE93}"/>
    <cellStyle name="Currency 4 5 2 4 2 3 2" xfId="23875" xr:uid="{05298D96-1A04-444D-B278-1D92F763EFCF}"/>
    <cellStyle name="Currency 4 5 2 4 2 4" xfId="28707" xr:uid="{27C9AB81-4510-45B5-9CA0-D683505B5D0F}"/>
    <cellStyle name="Currency 4 5 2 4 2 5" xfId="29387" xr:uid="{15C526DB-D6F6-4177-ACCC-DE61741A1E91}"/>
    <cellStyle name="Currency 4 5 2 4 2 6" xfId="18209" xr:uid="{7A0C857E-A27E-4D51-BFC7-DEC3096F016E}"/>
    <cellStyle name="Currency 4 5 2 4 3" xfId="23927" xr:uid="{B4FC26A4-B0CB-4ADB-982E-27D63CB14CD9}"/>
    <cellStyle name="Currency 4 5 2 5" xfId="2925" xr:uid="{00000000-0005-0000-0000-000031070000}"/>
    <cellStyle name="Currency 4 5 2 5 2" xfId="25217" xr:uid="{FA68898A-678E-4BD2-A708-E1E62C887C0A}"/>
    <cellStyle name="Currency 4 5 2 5 3" xfId="26851" xr:uid="{C2A11CDD-9ED8-4EC8-A33A-BD711DA239EC}"/>
    <cellStyle name="Currency 4 5 2 6" xfId="3435" xr:uid="{00000000-0005-0000-0000-000032070000}"/>
    <cellStyle name="Currency 4 5 2 6 2" xfId="10374" xr:uid="{A06E8946-3CFE-45B8-816B-BC7EC3E13784}"/>
    <cellStyle name="Currency 4 5 2 6 2 2" xfId="20556" xr:uid="{5231A651-F9C1-4F0E-A782-EC5176FFF44F}"/>
    <cellStyle name="Currency 4 5 2 6 3" xfId="13065" xr:uid="{119B249F-B688-4D6D-B07E-3914A44A7673}"/>
    <cellStyle name="Currency 4 5 2 6 3 2" xfId="23389" xr:uid="{B8E295D7-7285-4E0E-97E8-CD17346C04FB}"/>
    <cellStyle name="Currency 4 5 2 6 4" xfId="28882" xr:uid="{65FC1BA8-9BC5-4DEB-9D40-BBAAF89CF5C1}"/>
    <cellStyle name="Currency 4 5 2 6 5" xfId="28762" xr:uid="{208E69C1-34D4-49B0-96E9-30111341525E}"/>
    <cellStyle name="Currency 4 5 2 6 6" xfId="17723" xr:uid="{CBEBF9E8-D63C-47F2-BC45-1BB82A834762}"/>
    <cellStyle name="Currency 4 5 2 7" xfId="4740" xr:uid="{00000000-0005-0000-0000-000033070000}"/>
    <cellStyle name="Currency 4 5 2 7 2" xfId="28016" xr:uid="{DE4D482E-897C-4C02-931F-AED9AC28E026}"/>
    <cellStyle name="Currency 4 5 2 7 3" xfId="27140" xr:uid="{54F728CD-FD0F-4561-B020-E7148F6900B6}"/>
    <cellStyle name="Currency 4 5 2 7 4" xfId="15515" xr:uid="{F8D04639-F901-42AE-8018-5B12D03EF79A}"/>
    <cellStyle name="Currency 4 5 2 8" xfId="1979" xr:uid="{00000000-0005-0000-0000-00000A030000}"/>
    <cellStyle name="Currency 4 5 2 8 2" xfId="18348" xr:uid="{CFD0B2F4-1B42-496A-BB48-F1BD8584D3D8}"/>
    <cellStyle name="Currency 4 5 2 9" xfId="10868" xr:uid="{B375DF1C-B629-4E68-8B13-15BB8CE0AB2E}"/>
    <cellStyle name="Currency 4 5 2 9 2" xfId="21181" xr:uid="{7B2BAB44-338B-4130-A217-977492FB0FE7}"/>
    <cellStyle name="Currency 4 5 3" xfId="814" xr:uid="{00000000-0005-0000-0000-00002D030000}"/>
    <cellStyle name="Currency 4 5 3 10" xfId="14888" xr:uid="{B06927D1-C149-4BAB-B37B-588C26422066}"/>
    <cellStyle name="Currency 4 5 3 2" xfId="815" xr:uid="{00000000-0005-0000-0000-00002E030000}"/>
    <cellStyle name="Currency 4 5 3 2 2" xfId="4335" xr:uid="{00000000-0005-0000-0000-000036070000}"/>
    <cellStyle name="Currency 4 5 3 2 3" xfId="3986" xr:uid="{00000000-0005-0000-0000-000037070000}"/>
    <cellStyle name="Currency 4 5 3 2 3 2" xfId="6482" xr:uid="{B5154CA1-31E5-49E7-BBE2-E12FB3DF2D89}"/>
    <cellStyle name="Currency 4 5 3 2 4" xfId="5878" xr:uid="{00000000-0005-0000-0000-000038070000}"/>
    <cellStyle name="Currency 4 5 3 2 4 2" xfId="6687" xr:uid="{3588D106-EE20-4612-99E9-8372F13311D2}"/>
    <cellStyle name="Currency 4 5 3 2 5" xfId="2954" xr:uid="{00000000-0005-0000-0000-000035070000}"/>
    <cellStyle name="Currency 4 5 3 2 6" xfId="2123" xr:uid="{00000000-0005-0000-0000-000011030000}"/>
    <cellStyle name="Currency 4 5 3 3" xfId="816" xr:uid="{00000000-0005-0000-0000-00002F030000}"/>
    <cellStyle name="Currency 4 5 3 4" xfId="2891" xr:uid="{00000000-0005-0000-0000-00003A070000}"/>
    <cellStyle name="Currency 4 5 3 4 2" xfId="24179" xr:uid="{7C55FD60-007C-4015-A547-AF4415B718EA}"/>
    <cellStyle name="Currency 4 5 3 4 3" xfId="24417" xr:uid="{0E0CFA90-72A6-46E5-A654-1EEBB5F5EBE6}"/>
    <cellStyle name="Currency 4 5 3 5" xfId="3401" xr:uid="{00000000-0005-0000-0000-00003B070000}"/>
    <cellStyle name="Currency 4 5 3 5 2" xfId="10604" xr:uid="{E7A079C1-169E-4162-976F-3191450C1DA5}"/>
    <cellStyle name="Currency 4 5 3 5 2 2" xfId="20847" xr:uid="{97F410C6-DD69-41DE-8C7B-D0061C5262BF}"/>
    <cellStyle name="Currency 4 5 3 5 3" xfId="13356" xr:uid="{029630F7-3D30-452B-8FAF-5DB6F1369E57}"/>
    <cellStyle name="Currency 4 5 3 5 3 2" xfId="23680" xr:uid="{EAF53DC9-7522-4560-A1D7-34E101FC7B29}"/>
    <cellStyle name="Currency 4 5 3 5 4" xfId="29355" xr:uid="{B87D37AA-0A5D-46F4-B23C-F81E063BD9B2}"/>
    <cellStyle name="Currency 4 5 3 5 5" xfId="29256" xr:uid="{42359D48-C629-490E-9FC6-E08A319DC8D3}"/>
    <cellStyle name="Currency 4 5 3 5 6" xfId="18014" xr:uid="{C53C472E-40F9-4475-BFE2-DDFD0E7D9898}"/>
    <cellStyle name="Currency 4 5 3 6" xfId="4825" xr:uid="{00000000-0005-0000-0000-00003C070000}"/>
    <cellStyle name="Currency 4 5 3 6 2" xfId="26886" xr:uid="{D9C3BC70-59D5-4842-93DB-A632BFE499A9}"/>
    <cellStyle name="Currency 4 5 3 6 3" xfId="26987" xr:uid="{D4733151-78E9-420D-B21E-F4B7D3F0BE13}"/>
    <cellStyle name="Currency 4 5 3 6 4" xfId="15517" xr:uid="{29F4A3AF-6E42-4BD2-8291-AAC1BCA727BF}"/>
    <cellStyle name="Currency 4 5 3 7" xfId="1981" xr:uid="{00000000-0005-0000-0000-000010030000}"/>
    <cellStyle name="Currency 4 5 3 7 2" xfId="18350" xr:uid="{A6BF32B0-478C-49E7-B971-02B8A5334044}"/>
    <cellStyle name="Currency 4 5 3 8" xfId="10869" xr:uid="{42C9DBEA-412B-4EE9-B355-32B67B1B28D1}"/>
    <cellStyle name="Currency 4 5 3 8 2" xfId="21183" xr:uid="{6D42CE5C-CA41-4AF8-BB49-A055BDCD328E}"/>
    <cellStyle name="Currency 4 5 3 9" xfId="25147" xr:uid="{9696C96C-BE88-4F8C-999F-A550EAA7CA74}"/>
    <cellStyle name="Currency 4 5 4" xfId="817" xr:uid="{00000000-0005-0000-0000-000030030000}"/>
    <cellStyle name="Currency 4 5 4 2" xfId="818" xr:uid="{00000000-0005-0000-0000-000031030000}"/>
    <cellStyle name="Currency 4 5 4 2 2" xfId="4336" xr:uid="{00000000-0005-0000-0000-00003F070000}"/>
    <cellStyle name="Currency 4 5 4 2 3" xfId="3799" xr:uid="{00000000-0005-0000-0000-000040070000}"/>
    <cellStyle name="Currency 4 5 4 2 3 2" xfId="6531" xr:uid="{85D88BE1-BC2C-4187-B032-CDDF7C0F43A4}"/>
    <cellStyle name="Currency 4 5 4 2 4" xfId="5641" xr:uid="{00000000-0005-0000-0000-000041070000}"/>
    <cellStyle name="Currency 4 5 4 2 4 2" xfId="6431" xr:uid="{B2F0462F-C95B-4565-80E5-9411518E4DD0}"/>
    <cellStyle name="Currency 4 5 4 2 5" xfId="2926" xr:uid="{00000000-0005-0000-0000-00003E070000}"/>
    <cellStyle name="Currency 4 5 4 2 6" xfId="2074" xr:uid="{00000000-0005-0000-0000-000014030000}"/>
    <cellStyle name="Currency 4 5 4 3" xfId="819" xr:uid="{00000000-0005-0000-0000-000032030000}"/>
    <cellStyle name="Currency 4 5 4 4" xfId="3053" xr:uid="{00000000-0005-0000-0000-000043070000}"/>
    <cellStyle name="Currency 4 5 4 5" xfId="3456" xr:uid="{00000000-0005-0000-0000-000044070000}"/>
    <cellStyle name="Currency 4 5 4 5 2" xfId="15518" xr:uid="{F6A30FD4-BCDA-46F2-954C-A5B4D12D767B}"/>
    <cellStyle name="Currency 4 5 4 6" xfId="4576" xr:uid="{00000000-0005-0000-0000-000045070000}"/>
    <cellStyle name="Currency 4 5 4 6 2" xfId="18351" xr:uid="{8DF48A3C-7C43-4820-AE53-F42B57E27D98}"/>
    <cellStyle name="Currency 4 5 4 7" xfId="10870" xr:uid="{A5464D2B-8909-4695-B6E9-A6759E6F9BFC}"/>
    <cellStyle name="Currency 4 5 4 7 2" xfId="21184" xr:uid="{78F125F1-103E-4375-A5CD-F0EA38147C34}"/>
    <cellStyle name="Currency 4 5 4 8" xfId="23945" xr:uid="{0CB09582-1D9E-49E4-9ED6-C7DBA0A5F36E}"/>
    <cellStyle name="Currency 4 5 4 9" xfId="14680" xr:uid="{5F3D3049-775F-4393-9EAA-829F0BB47221}"/>
    <cellStyle name="Currency 4 5 5" xfId="820" xr:uid="{00000000-0005-0000-0000-000033030000}"/>
    <cellStyle name="Currency 4 5 5 2" xfId="4337" xr:uid="{00000000-0005-0000-0000-000047070000}"/>
    <cellStyle name="Currency 4 5 5 2 2" xfId="9106" xr:uid="{06F34EB2-A0D7-4185-864E-DACF9308EEDA}"/>
    <cellStyle name="Currency 4 5 5 2 2 2" xfId="19279" xr:uid="{59E7AFEE-53AF-4E2E-BA53-237D0A6EAD93}"/>
    <cellStyle name="Currency 4 5 5 2 3" xfId="11788" xr:uid="{0ED30886-8D8D-4359-9168-12C7A5D3E951}"/>
    <cellStyle name="Currency 4 5 5 2 3 2" xfId="22112" xr:uid="{20CCF66B-21A3-4F6B-B9C5-39EFE0143A97}"/>
    <cellStyle name="Currency 4 5 5 2 4" xfId="16446" xr:uid="{CB47153F-1D18-428C-9DB5-D608CB464EDF}"/>
    <cellStyle name="Currency 4 5 5 2 5" xfId="6990" xr:uid="{13396D5E-F838-47C0-91F1-2B8AF3BDFBDF}"/>
    <cellStyle name="Currency 4 5 5 3" xfId="3227" xr:uid="{00000000-0005-0000-0000-000048070000}"/>
    <cellStyle name="Currency 4 5 5 3 2" xfId="6700" xr:uid="{2E1AAD53-3E3A-4294-8DB2-044C58193B67}"/>
    <cellStyle name="Currency 4 5 5 4" xfId="5157" xr:uid="{00000000-0005-0000-0000-000049070000}"/>
    <cellStyle name="Currency 4 5 5 4 2" xfId="6502" xr:uid="{8BC14D6A-77EA-4F76-B31A-A946306C9F60}"/>
    <cellStyle name="Currency 4 5 5 5" xfId="2868" xr:uid="{00000000-0005-0000-0000-000046070000}"/>
    <cellStyle name="Currency 4 5 5 5 2" xfId="23982" xr:uid="{509CF464-0217-4E53-9C6F-9E6E7577A819}"/>
    <cellStyle name="Currency 4 5 5 6" xfId="2030" xr:uid="{00000000-0005-0000-0000-000015030000}"/>
    <cellStyle name="Currency 4 5 6" xfId="821" xr:uid="{00000000-0005-0000-0000-000034030000}"/>
    <cellStyle name="Currency 4 5 6 2" xfId="6966" xr:uid="{35FAB2A8-6400-42F5-8756-DE540DEA77D4}"/>
    <cellStyle name="Currency 4 5 6 2 2" xfId="8917" xr:uid="{4AC73E50-48C8-400B-B190-40414701E204}"/>
    <cellStyle name="Currency 4 5 6 2 2 2" xfId="19067" xr:uid="{6F9F8DB7-2EB6-4A31-ABA9-0C680A2FEAFE}"/>
    <cellStyle name="Currency 4 5 6 2 3" xfId="11576" xr:uid="{E373F705-4B09-40E2-A765-DE09BFAF0049}"/>
    <cellStyle name="Currency 4 5 6 2 3 2" xfId="21900" xr:uid="{0471599E-CC22-421F-BFCD-7B0158D9F4C9}"/>
    <cellStyle name="Currency 4 5 6 2 4" xfId="28444" xr:uid="{88383348-69E6-411F-801C-6AC1367C39AD}"/>
    <cellStyle name="Currency 4 5 6 2 5" xfId="29479" xr:uid="{48FA6144-AAC0-41B5-976E-1E24B0D727DA}"/>
    <cellStyle name="Currency 4 5 6 2 6" xfId="16234" xr:uid="{83BFF618-EC8E-4816-AA15-C213F4C66774}"/>
    <cellStyle name="Currency 4 5 6 3" xfId="6840" xr:uid="{0B1DC7DA-72D7-41B6-8111-E858CC15737D}"/>
    <cellStyle name="Currency 4 5 6 4" xfId="25474" xr:uid="{5784996D-98A1-4FAA-A7A7-634FB4559C99}"/>
    <cellStyle name="Currency 4 5 7" xfId="3055" xr:uid="{00000000-0005-0000-0000-00004B070000}"/>
    <cellStyle name="Currency 4 5 7 2" xfId="26810" xr:uid="{59CE713C-293D-44D6-A42E-7BC8EAADE09B}"/>
    <cellStyle name="Currency 4 5 7 3" xfId="25400" xr:uid="{0820D216-6E8D-4095-971F-D4403CB318C7}"/>
    <cellStyle name="Currency 4 5 8" xfId="3508" xr:uid="{00000000-0005-0000-0000-00004C070000}"/>
    <cellStyle name="Currency 4 5 8 2" xfId="10181" xr:uid="{91C1E481-D658-4E65-AFBE-76778F056B3F}"/>
    <cellStyle name="Currency 4 5 8 2 2" xfId="20361" xr:uid="{22AF4E2E-088C-483A-81F1-D8A5988146BF}"/>
    <cellStyle name="Currency 4 5 8 3" xfId="12870" xr:uid="{D2838629-0C53-4198-BADD-D4C74A4EFD9F}"/>
    <cellStyle name="Currency 4 5 8 3 2" xfId="23194" xr:uid="{49C4344F-FC60-441A-94A8-AAEADDB1AC80}"/>
    <cellStyle name="Currency 4 5 8 4" xfId="29005" xr:uid="{26073044-956A-4A19-ACB3-2834660FB151}"/>
    <cellStyle name="Currency 4 5 8 5" xfId="28117" xr:uid="{05828E8C-A60E-4864-B580-C2029FFD508D}"/>
    <cellStyle name="Currency 4 5 8 6" xfId="17528" xr:uid="{34510359-FE30-4174-B1C4-A893A86512DF}"/>
    <cellStyle name="Currency 4 5 9" xfId="4413" xr:uid="{00000000-0005-0000-0000-00004D070000}"/>
    <cellStyle name="Currency 4 5 9 2" xfId="29397" xr:uid="{B86E5DAE-9384-4712-BBD9-765C12ABC35E}"/>
    <cellStyle name="Currency 4 5 9 3" xfId="29510" xr:uid="{7B3C9602-5446-438C-BDA7-4701500BEED8}"/>
    <cellStyle name="Currency 4 5 9 4" xfId="15514" xr:uid="{472E6088-7186-411B-86A1-6C70E9BAC31F}"/>
    <cellStyle name="Currency 4 6" xfId="822" xr:uid="{00000000-0005-0000-0000-000035030000}"/>
    <cellStyle name="Currency 4 6 10" xfId="1901" xr:uid="{00000000-0005-0000-0000-000017030000}"/>
    <cellStyle name="Currency 4 6 10 2" xfId="18352" xr:uid="{1447F0C8-7CD9-41E3-A3F6-37DFF1EDF6B9}"/>
    <cellStyle name="Currency 4 6 11" xfId="10871" xr:uid="{F20EAEBE-8A3B-42FA-8F4A-73C4FB73BA58}"/>
    <cellStyle name="Currency 4 6 11 2" xfId="21185" xr:uid="{3FCDAF7F-A98C-42D1-915E-A000AA278D65}"/>
    <cellStyle name="Currency 4 6 12" xfId="26089" xr:uid="{243E5E8C-6E43-425E-A826-8588751F2BBC}"/>
    <cellStyle name="Currency 4 6 13" xfId="13849" xr:uid="{CCF0A94A-BE7F-49CF-A5C4-005776CBAD88}"/>
    <cellStyle name="Currency 4 6 2" xfId="823" xr:uid="{00000000-0005-0000-0000-000036030000}"/>
    <cellStyle name="Currency 4 6 2 10" xfId="25137" xr:uid="{A440E53E-1EB8-49B2-8BD1-01DEA0C6DC79}"/>
    <cellStyle name="Currency 4 6 2 11" xfId="14007" xr:uid="{61E5F257-F36E-4FF5-B288-5FCEE2117860}"/>
    <cellStyle name="Currency 4 6 2 2" xfId="824" xr:uid="{00000000-0005-0000-0000-000037030000}"/>
    <cellStyle name="Currency 4 6 2 2 2" xfId="825" xr:uid="{00000000-0005-0000-0000-000038030000}"/>
    <cellStyle name="Currency 4 6 2 2 2 2" xfId="4338" xr:uid="{00000000-0005-0000-0000-000052070000}"/>
    <cellStyle name="Currency 4 6 2 2 2 3" xfId="3987" xr:uid="{00000000-0005-0000-0000-000053070000}"/>
    <cellStyle name="Currency 4 6 2 2 2 3 2" xfId="6570" xr:uid="{B9C4F5DA-FD69-4D94-87F7-BAD1599B8DC9}"/>
    <cellStyle name="Currency 4 6 2 2 2 4" xfId="5879" xr:uid="{00000000-0005-0000-0000-000054070000}"/>
    <cellStyle name="Currency 4 6 2 2 2 4 2" xfId="6697" xr:uid="{4073D741-8CDA-4374-A2AC-5FADD60EAD59}"/>
    <cellStyle name="Currency 4 6 2 2 2 5" xfId="2955" xr:uid="{00000000-0005-0000-0000-000051070000}"/>
    <cellStyle name="Currency 4 6 2 2 2 6" xfId="2149" xr:uid="{00000000-0005-0000-0000-00001A030000}"/>
    <cellStyle name="Currency 4 6 2 2 3" xfId="826" xr:uid="{00000000-0005-0000-0000-000039030000}"/>
    <cellStyle name="Currency 4 6 2 2 3 2" xfId="28017" xr:uid="{34922A61-DE00-4421-99DB-B13493EC106E}"/>
    <cellStyle name="Currency 4 6 2 2 3 3" xfId="29354" xr:uid="{4297FAFE-6D14-4D96-BFE4-F9CEB4DF710F}"/>
    <cellStyle name="Currency 4 6 2 2 4" xfId="2889" xr:uid="{00000000-0005-0000-0000-000056070000}"/>
    <cellStyle name="Currency 4 6 2 2 5" xfId="3050" xr:uid="{00000000-0005-0000-0000-000057070000}"/>
    <cellStyle name="Currency 4 6 2 2 5 2" xfId="29505" xr:uid="{4C7FF7AB-B8B9-4397-80EE-A4A3ACB0C202}"/>
    <cellStyle name="Currency 4 6 2 2 5 3" xfId="29540" xr:uid="{F0A06CFC-064C-4084-9D96-5C15AA57772E}"/>
    <cellStyle name="Currency 4 6 2 2 5 4" xfId="15521" xr:uid="{7840AFA9-857F-4D1D-80DE-E0B363C67317}"/>
    <cellStyle name="Currency 4 6 2 2 6" xfId="4989" xr:uid="{00000000-0005-0000-0000-000058070000}"/>
    <cellStyle name="Currency 4 6 2 2 6 2" xfId="18354" xr:uid="{7628AB81-0FEC-45B8-B925-BC066CA741ED}"/>
    <cellStyle name="Currency 4 6 2 2 7" xfId="1983" xr:uid="{00000000-0005-0000-0000-000019030000}"/>
    <cellStyle name="Currency 4 6 2 2 7 2" xfId="21187" xr:uid="{6930FBE0-A739-4F1D-9D8A-B6DDC2F97042}"/>
    <cellStyle name="Currency 4 6 2 2 8" xfId="24646" xr:uid="{01798AE0-F325-441C-96E8-F180B45C772A}"/>
    <cellStyle name="Currency 4 6 2 2 9" xfId="14889" xr:uid="{BD2A7D3E-BD6F-443A-96E2-7B40B5E46671}"/>
    <cellStyle name="Currency 4 6 2 3" xfId="827" xr:uid="{00000000-0005-0000-0000-00003A030000}"/>
    <cellStyle name="Currency 4 6 2 3 2" xfId="4339" xr:uid="{00000000-0005-0000-0000-00005A070000}"/>
    <cellStyle name="Currency 4 6 2 3 2 2" xfId="9292" xr:uid="{4CFE4C61-4C8D-473C-807A-F68EBF470301}"/>
    <cellStyle name="Currency 4 6 2 3 2 2 2" xfId="19465" xr:uid="{1325D18C-0F23-4C15-A037-395C7AEE6EF9}"/>
    <cellStyle name="Currency 4 6 2 3 2 3" xfId="11974" xr:uid="{CA8DBF41-5FF3-4D06-915C-CC652A5B4E60}"/>
    <cellStyle name="Currency 4 6 2 3 2 3 2" xfId="22298" xr:uid="{E0EA2F13-80C0-4043-8C8A-0F05F73852EF}"/>
    <cellStyle name="Currency 4 6 2 3 2 4" xfId="16632" xr:uid="{3AB66D2F-605E-4FA6-A847-63D13C740478}"/>
    <cellStyle name="Currency 4 6 2 3 2 5" xfId="7034" xr:uid="{77949663-FBFF-4188-B783-B2EF23FBD56B}"/>
    <cellStyle name="Currency 4 6 2 3 3" xfId="3644" xr:uid="{00000000-0005-0000-0000-00005B070000}"/>
    <cellStyle name="Currency 4 6 2 3 3 2" xfId="6740" xr:uid="{1D6A41F5-22E3-4EA2-9FFB-1BAB1C113CAE}"/>
    <cellStyle name="Currency 4 6 2 3 4" xfId="5372" xr:uid="{00000000-0005-0000-0000-00005C070000}"/>
    <cellStyle name="Currency 4 6 2 3 4 2" xfId="6588" xr:uid="{D6B5C97E-7713-4DC4-8BD0-BD9DF67AED4C}"/>
    <cellStyle name="Currency 4 6 2 3 5" xfId="3052" xr:uid="{00000000-0005-0000-0000-000059070000}"/>
    <cellStyle name="Currency 4 6 2 3 5 2" xfId="24219" xr:uid="{E4AA24A5-7006-4C95-B0F8-350E9FA27DAB}"/>
    <cellStyle name="Currency 4 6 2 3 6" xfId="2086" xr:uid="{00000000-0005-0000-0000-00001C030000}"/>
    <cellStyle name="Currency 4 6 2 4" xfId="828" xr:uid="{00000000-0005-0000-0000-00003B030000}"/>
    <cellStyle name="Currency 4 6 2 4 2" xfId="7257" xr:uid="{96A0F640-10AD-4A50-8661-1B53EA1A474E}"/>
    <cellStyle name="Currency 4 6 2 4 2 2" xfId="10079" xr:uid="{781737BC-AC53-4EDD-BD40-AAEE7541E242}"/>
    <cellStyle name="Currency 4 6 2 4 2 2 2" xfId="20257" xr:uid="{56FA4A24-F463-41ED-9248-FF0FFD5A0FCD}"/>
    <cellStyle name="Currency 4 6 2 4 2 3" xfId="12766" xr:uid="{302D0868-38B2-49D4-BF73-A86F16FD8ABF}"/>
    <cellStyle name="Currency 4 6 2 4 2 3 2" xfId="23090" xr:uid="{377A9378-59A2-422E-B663-48E1970B76DD}"/>
    <cellStyle name="Currency 4 6 2 4 2 4" xfId="29592" xr:uid="{38393107-D51A-43F1-AFEA-09E48481599E}"/>
    <cellStyle name="Currency 4 6 2 4 2 5" xfId="28289" xr:uid="{0FAA263A-3872-4404-9550-9F427DBF4FA0}"/>
    <cellStyle name="Currency 4 6 2 4 2 6" xfId="17424" xr:uid="{059FA9B8-F3D8-4605-8278-5070AD7633F3}"/>
    <cellStyle name="Currency 4 6 2 4 3" xfId="26379" xr:uid="{BF13C0BA-0FFD-450F-B0C7-AFD39E787A54}"/>
    <cellStyle name="Currency 4 6 2 5" xfId="2828" xr:uid="{00000000-0005-0000-0000-00005E070000}"/>
    <cellStyle name="Currency 4 6 2 5 2" xfId="24287" xr:uid="{598E02F1-6F0B-4DBC-8DAD-B4EF34928CAB}"/>
    <cellStyle name="Currency 4 6 2 5 3" xfId="26835" xr:uid="{FA352E3B-23FD-4439-91CB-3024BB81B33A}"/>
    <cellStyle name="Currency 4 6 2 6" xfId="3438" xr:uid="{00000000-0005-0000-0000-00005F070000}"/>
    <cellStyle name="Currency 4 6 2 6 2" xfId="10375" xr:uid="{CD06AB91-DE17-439C-9BF0-98632A5FC867}"/>
    <cellStyle name="Currency 4 6 2 6 2 2" xfId="20557" xr:uid="{13AE6D2B-F223-4E14-94ED-81DCECA8F21A}"/>
    <cellStyle name="Currency 4 6 2 6 3" xfId="13066" xr:uid="{B4E57E5B-F1C0-4C89-A58E-7C7FCB345F7F}"/>
    <cellStyle name="Currency 4 6 2 6 3 2" xfId="23390" xr:uid="{58A39F9F-657A-4403-A232-9BE146C87F33}"/>
    <cellStyle name="Currency 4 6 2 6 4" xfId="27542" xr:uid="{EFFBB2E0-ABE6-409A-B129-395A079933F0}"/>
    <cellStyle name="Currency 4 6 2 6 5" xfId="27885" xr:uid="{62FD9602-E780-4519-A40D-6ED2FA20ABE3}"/>
    <cellStyle name="Currency 4 6 2 6 6" xfId="17724" xr:uid="{65ADC3FF-37E0-42CE-BCE1-F1791E5A204F}"/>
    <cellStyle name="Currency 4 6 2 7" xfId="4722" xr:uid="{00000000-0005-0000-0000-000060070000}"/>
    <cellStyle name="Currency 4 6 2 7 2" xfId="28127" xr:uid="{CAF0980A-47E3-45BF-B3A5-F7BED6F3B191}"/>
    <cellStyle name="Currency 4 6 2 7 3" xfId="27171" xr:uid="{7F094970-71F1-4307-9BF9-64C0FD99D046}"/>
    <cellStyle name="Currency 4 6 2 7 4" xfId="15520" xr:uid="{428A7426-00F7-488A-83A1-E6147CDCF898}"/>
    <cellStyle name="Currency 4 6 2 8" xfId="1982" xr:uid="{00000000-0005-0000-0000-000018030000}"/>
    <cellStyle name="Currency 4 6 2 8 2" xfId="18353" xr:uid="{A67A94C5-108B-4695-B6EB-D272C044065D}"/>
    <cellStyle name="Currency 4 6 2 9" xfId="10872" xr:uid="{F8AC03B4-5AC4-45FE-83B3-CE650B26B023}"/>
    <cellStyle name="Currency 4 6 2 9 2" xfId="21186" xr:uid="{87EDCD02-199A-4A15-A3DF-796D5CFE6DA5}"/>
    <cellStyle name="Currency 4 6 3" xfId="829" xr:uid="{00000000-0005-0000-0000-00003C030000}"/>
    <cellStyle name="Currency 4 6 3 10" xfId="14890" xr:uid="{EB19A24A-F800-44F6-B2A7-36DD6A97B069}"/>
    <cellStyle name="Currency 4 6 3 2" xfId="830" xr:uid="{00000000-0005-0000-0000-00003D030000}"/>
    <cellStyle name="Currency 4 6 3 2 2" xfId="4340" xr:uid="{00000000-0005-0000-0000-000063070000}"/>
    <cellStyle name="Currency 4 6 3 2 3" xfId="3988" xr:uid="{00000000-0005-0000-0000-000064070000}"/>
    <cellStyle name="Currency 4 6 3 2 3 2" xfId="6675" xr:uid="{5A0E5ADB-FAC2-4C7D-87FA-C4FEF1F02618}"/>
    <cellStyle name="Currency 4 6 3 2 4" xfId="5880" xr:uid="{00000000-0005-0000-0000-000065070000}"/>
    <cellStyle name="Currency 4 6 3 2 4 2" xfId="6721" xr:uid="{AD890504-E76D-4C8E-952F-28C70045237B}"/>
    <cellStyle name="Currency 4 6 3 2 5" xfId="2869" xr:uid="{00000000-0005-0000-0000-000062070000}"/>
    <cellStyle name="Currency 4 6 3 2 6" xfId="2124" xr:uid="{00000000-0005-0000-0000-00001F030000}"/>
    <cellStyle name="Currency 4 6 3 3" xfId="831" xr:uid="{00000000-0005-0000-0000-00003E030000}"/>
    <cellStyle name="Currency 4 6 3 4" xfId="3084" xr:uid="{00000000-0005-0000-0000-000067070000}"/>
    <cellStyle name="Currency 4 6 3 4 2" xfId="28201" xr:uid="{4DE13524-BB86-494D-8028-B469E6B88939}"/>
    <cellStyle name="Currency 4 6 3 4 3" xfId="29309" xr:uid="{2C09D742-8DDB-4103-99D5-18D153677274}"/>
    <cellStyle name="Currency 4 6 3 5" xfId="3400" xr:uid="{00000000-0005-0000-0000-000068070000}"/>
    <cellStyle name="Currency 4 6 3 5 2" xfId="10605" xr:uid="{5A8E7234-A816-4052-94E9-29470FE0D676}"/>
    <cellStyle name="Currency 4 6 3 5 2 2" xfId="20848" xr:uid="{BBCD55D4-7121-45C6-9DA8-BF664FB76122}"/>
    <cellStyle name="Currency 4 6 3 5 3" xfId="13357" xr:uid="{7B17A218-BAFB-487F-BF46-F5E8D70EE47D}"/>
    <cellStyle name="Currency 4 6 3 5 3 2" xfId="23681" xr:uid="{F2276A66-E0C6-4596-A92C-64E2BFE42C6A}"/>
    <cellStyle name="Currency 4 6 3 5 4" xfId="29502" xr:uid="{C3615DA8-5398-432D-A3BE-D7DE6FEAD3B8}"/>
    <cellStyle name="Currency 4 6 3 5 5" xfId="28202" xr:uid="{1011A384-C488-47A6-B42C-A9ED8411796E}"/>
    <cellStyle name="Currency 4 6 3 5 6" xfId="18015" xr:uid="{BA811AD3-2FDE-4F5F-9BA6-C74C700AA981}"/>
    <cellStyle name="Currency 4 6 3 6" xfId="4826" xr:uid="{00000000-0005-0000-0000-000069070000}"/>
    <cellStyle name="Currency 4 6 3 6 2" xfId="29450" xr:uid="{F53E6367-C9B8-4C77-92F9-F7727544C3B6}"/>
    <cellStyle name="Currency 4 6 3 6 3" xfId="29624" xr:uid="{D087B2C1-2E9C-4B67-964D-6D0D89AA1DE7}"/>
    <cellStyle name="Currency 4 6 3 6 4" xfId="15522" xr:uid="{EA6D4127-2C43-4A1A-8B3E-8C3136C62C0B}"/>
    <cellStyle name="Currency 4 6 3 7" xfId="1984" xr:uid="{00000000-0005-0000-0000-00001E030000}"/>
    <cellStyle name="Currency 4 6 3 7 2" xfId="18355" xr:uid="{57CCCB3F-7525-4A70-858C-0E3DB928709A}"/>
    <cellStyle name="Currency 4 6 3 8" xfId="10873" xr:uid="{DE0F158D-8720-4A6D-899C-C99EFC5E81FD}"/>
    <cellStyle name="Currency 4 6 3 8 2" xfId="21188" xr:uid="{4E4558C6-C488-44B0-AFAF-E7962CAA0BE7}"/>
    <cellStyle name="Currency 4 6 3 9" xfId="25479" xr:uid="{4349A6B7-CEFF-4198-964A-6B7818268917}"/>
    <cellStyle name="Currency 4 6 4" xfId="832" xr:uid="{00000000-0005-0000-0000-00003F030000}"/>
    <cellStyle name="Currency 4 6 4 2" xfId="833" xr:uid="{00000000-0005-0000-0000-000040030000}"/>
    <cellStyle name="Currency 4 6 4 2 2" xfId="4341" xr:uid="{00000000-0005-0000-0000-00006C070000}"/>
    <cellStyle name="Currency 4 6 4 2 3" xfId="3800" xr:uid="{00000000-0005-0000-0000-00006D070000}"/>
    <cellStyle name="Currency 4 6 4 2 3 2" xfId="6758" xr:uid="{ADF9FFC2-3D1E-41F3-BCB0-D8EA1224020E}"/>
    <cellStyle name="Currency 4 6 4 2 4" xfId="5642" xr:uid="{00000000-0005-0000-0000-00006E070000}"/>
    <cellStyle name="Currency 4 6 4 2 4 2" xfId="6559" xr:uid="{2D0385DA-D648-458F-84DC-57E77BE790D3}"/>
    <cellStyle name="Currency 4 6 4 2 5" xfId="2829" xr:uid="{00000000-0005-0000-0000-00006B070000}"/>
    <cellStyle name="Currency 4 6 4 2 6" xfId="2075" xr:uid="{00000000-0005-0000-0000-000022030000}"/>
    <cellStyle name="Currency 4 6 4 3" xfId="834" xr:uid="{00000000-0005-0000-0000-000041030000}"/>
    <cellStyle name="Currency 4 6 4 4" xfId="3008" xr:uid="{00000000-0005-0000-0000-000070070000}"/>
    <cellStyle name="Currency 4 6 4 5" xfId="3455" xr:uid="{00000000-0005-0000-0000-000071070000}"/>
    <cellStyle name="Currency 4 6 4 5 2" xfId="15523" xr:uid="{E0153C9B-2E60-4F17-9C98-75C906469D2B}"/>
    <cellStyle name="Currency 4 6 4 6" xfId="4577" xr:uid="{00000000-0005-0000-0000-000072070000}"/>
    <cellStyle name="Currency 4 6 4 6 2" xfId="18356" xr:uid="{23AB8C20-5086-4C12-A961-E24F33A85055}"/>
    <cellStyle name="Currency 4 6 4 7" xfId="10874" xr:uid="{D8C67418-70E1-4BDE-88DA-C84054F7EF42}"/>
    <cellStyle name="Currency 4 6 4 7 2" xfId="21189" xr:uid="{232B7FBB-4BAB-42A3-AE76-A71C3EF68977}"/>
    <cellStyle name="Currency 4 6 4 8" xfId="26067" xr:uid="{BEDC1ECD-FE79-4167-B4D6-6CB7E98B8EDA}"/>
    <cellStyle name="Currency 4 6 4 9" xfId="14681" xr:uid="{E07A5D12-E6E0-42B4-933A-3742BB33F35D}"/>
    <cellStyle name="Currency 4 6 5" xfId="835" xr:uid="{00000000-0005-0000-0000-000042030000}"/>
    <cellStyle name="Currency 4 6 5 2" xfId="4342" xr:uid="{00000000-0005-0000-0000-000074070000}"/>
    <cellStyle name="Currency 4 6 5 2 2" xfId="9169" xr:uid="{41FFF232-74F1-4062-8FFF-190A8B8F0001}"/>
    <cellStyle name="Currency 4 6 5 2 2 2" xfId="19342" xr:uid="{C4737D09-E06A-40B6-B8D8-BF734C7EC620}"/>
    <cellStyle name="Currency 4 6 5 2 3" xfId="11851" xr:uid="{1D431008-20AE-421F-BD0E-979343910C12}"/>
    <cellStyle name="Currency 4 6 5 2 3 2" xfId="22175" xr:uid="{DA96E28D-856B-45D9-AE31-820EAFFE4854}"/>
    <cellStyle name="Currency 4 6 5 2 4" xfId="16509" xr:uid="{280E7C0C-B54C-455A-B129-73BB124FF489}"/>
    <cellStyle name="Currency 4 6 5 2 5" xfId="6996" xr:uid="{8AA86D65-47C2-4C48-80CC-1CD18CC7D321}"/>
    <cellStyle name="Currency 4 6 5 3" xfId="3296" xr:uid="{00000000-0005-0000-0000-000075070000}"/>
    <cellStyle name="Currency 4 6 5 3 2" xfId="6724" xr:uid="{11751110-2BDE-4DCD-B114-C1245D7D08D7}"/>
    <cellStyle name="Currency 4 6 5 4" xfId="5220" xr:uid="{00000000-0005-0000-0000-000076070000}"/>
    <cellStyle name="Currency 4 6 5 4 2" xfId="6618" xr:uid="{17BA7F75-6876-4BFD-9E88-72B549CFBA21}"/>
    <cellStyle name="Currency 4 6 5 5" xfId="2956" xr:uid="{00000000-0005-0000-0000-000073070000}"/>
    <cellStyle name="Currency 4 6 5 5 2" xfId="25830" xr:uid="{714A7711-F8FE-42BC-827B-A30C006FDBEB}"/>
    <cellStyle name="Currency 4 6 5 6" xfId="2031" xr:uid="{00000000-0005-0000-0000-000023030000}"/>
    <cellStyle name="Currency 4 6 6" xfId="836" xr:uid="{00000000-0005-0000-0000-000043030000}"/>
    <cellStyle name="Currency 4 6 6 2" xfId="6967" xr:uid="{13200959-5367-4F7F-8F29-DC60C64EFD70}"/>
    <cellStyle name="Currency 4 6 6 2 2" xfId="8918" xr:uid="{49581859-A3CA-47FB-95AB-875315970532}"/>
    <cellStyle name="Currency 4 6 6 2 2 2" xfId="19068" xr:uid="{1F718ED8-5358-4431-9C63-5FA7AAEFBC50}"/>
    <cellStyle name="Currency 4 6 6 2 3" xfId="11577" xr:uid="{CD5B6D7C-F400-421F-99FC-755C9A2CBFF5}"/>
    <cellStyle name="Currency 4 6 6 2 3 2" xfId="21901" xr:uid="{CFEF2720-38A1-4BE3-8F53-403A7DB5B534}"/>
    <cellStyle name="Currency 4 6 6 2 4" xfId="27444" xr:uid="{03FFBAFC-4078-4DFA-B5C9-00AB48697765}"/>
    <cellStyle name="Currency 4 6 6 2 5" xfId="28654" xr:uid="{CEAD4385-60DF-42D1-985B-A388403CD4FC}"/>
    <cellStyle name="Currency 4 6 6 2 6" xfId="16235" xr:uid="{47B0C79C-EDAC-4D85-B591-00DF8B3794AD}"/>
    <cellStyle name="Currency 4 6 6 3" xfId="7173" xr:uid="{AF3D1933-BB9D-4D95-B4FA-42B23BD628A9}"/>
    <cellStyle name="Currency 4 6 6 4" xfId="24821" xr:uid="{95C6D0BC-F9E4-4641-B0B6-772DA52757EC}"/>
    <cellStyle name="Currency 4 6 7" xfId="3007" xr:uid="{00000000-0005-0000-0000-000078070000}"/>
    <cellStyle name="Currency 4 6 7 2" xfId="29486" xr:uid="{34CEFB1E-47BE-4A07-A015-5841168D6675}"/>
    <cellStyle name="Currency 4 6 7 3" xfId="28205" xr:uid="{57440A77-4969-433C-B2E8-7CE91BF475B1}"/>
    <cellStyle name="Currency 4 6 8" xfId="3507" xr:uid="{00000000-0005-0000-0000-000079070000}"/>
    <cellStyle name="Currency 4 6 8 2" xfId="10182" xr:uid="{F8B0E13F-A3E8-4CB6-9259-9496C20AFCAD}"/>
    <cellStyle name="Currency 4 6 8 2 2" xfId="20362" xr:uid="{34B70D62-F47B-49BB-90EE-75D3C4C5C346}"/>
    <cellStyle name="Currency 4 6 8 3" xfId="12871" xr:uid="{D032DB75-8A36-4856-A08D-05DFD08FFD44}"/>
    <cellStyle name="Currency 4 6 8 3 2" xfId="23195" xr:uid="{23DAC96C-5EF4-4844-A54C-591326981589}"/>
    <cellStyle name="Currency 4 6 8 4" xfId="28759" xr:uid="{BFA2EF75-9928-4592-AA89-7FEEF0B86326}"/>
    <cellStyle name="Currency 4 6 8 5" xfId="29408" xr:uid="{42B24400-E2CF-4558-BD8E-282DDAE17BC0}"/>
    <cellStyle name="Currency 4 6 8 6" xfId="17529" xr:uid="{8ED45193-35E1-4E61-B794-88F07E441F57}"/>
    <cellStyle name="Currency 4 6 9" xfId="4414" xr:uid="{00000000-0005-0000-0000-00007A070000}"/>
    <cellStyle name="Currency 4 6 9 2" xfId="28114" xr:uid="{6F5D3C25-6430-4EA2-8D19-53739EDFE90C}"/>
    <cellStyle name="Currency 4 6 9 3" xfId="26978" xr:uid="{A8AFA907-0808-4EF6-A271-262668600B23}"/>
    <cellStyle name="Currency 4 6 9 4" xfId="15519" xr:uid="{40DBE1FA-EE3B-4885-B500-EE4665172293}"/>
    <cellStyle name="Currency 4 7" xfId="837" xr:uid="{00000000-0005-0000-0000-000044030000}"/>
    <cellStyle name="Currency 4 7 10" xfId="10875" xr:uid="{5BE4B52A-3B67-480E-801C-08DE2F0A4B4B}"/>
    <cellStyle name="Currency 4 7 10 2" xfId="21190" xr:uid="{C51F9E82-83B3-4846-B1BA-EA628BE567DA}"/>
    <cellStyle name="Currency 4 7 11" xfId="25286" xr:uid="{35F82B35-5729-4BAA-B49A-25A0C988365F}"/>
    <cellStyle name="Currency 4 7 12" xfId="13850" xr:uid="{81A8B99A-E705-426E-88FF-43AA35EB2C5D}"/>
    <cellStyle name="Currency 4 7 2" xfId="838" xr:uid="{00000000-0005-0000-0000-000045030000}"/>
    <cellStyle name="Currency 4 7 2 2" xfId="839" xr:uid="{00000000-0005-0000-0000-000046030000}"/>
    <cellStyle name="Currency 4 7 2 2 2" xfId="4343" xr:uid="{00000000-0005-0000-0000-00007E070000}"/>
    <cellStyle name="Currency 4 7 2 2 2 2" xfId="9470" xr:uid="{8AEE4899-12DB-4B49-A51C-1F007777D13D}"/>
    <cellStyle name="Currency 4 7 2 2 2 2 2" xfId="19646" xr:uid="{45E73541-66F4-426D-9E53-F0905E74A6C4}"/>
    <cellStyle name="Currency 4 7 2 2 2 3" xfId="12155" xr:uid="{02104A84-7B20-4977-88EF-BB8710966E04}"/>
    <cellStyle name="Currency 4 7 2 2 2 3 2" xfId="22479" xr:uid="{8E6F0170-2F78-483F-96B2-1850C4F9155F}"/>
    <cellStyle name="Currency 4 7 2 2 2 4" xfId="28590" xr:uid="{4284D38E-FDE4-46D1-B64B-45F69E3C5801}"/>
    <cellStyle name="Currency 4 7 2 2 2 5" xfId="29006" xr:uid="{3D2352B1-E398-44CC-9B4B-488ADB07CC59}"/>
    <cellStyle name="Currency 4 7 2 2 2 6" xfId="16813" xr:uid="{5E3D630A-801A-41C2-8B48-A8FCC5EC43E3}"/>
    <cellStyle name="Currency 4 7 2 2 2 7" xfId="7062" xr:uid="{2DB2E3A9-77CC-4E5B-B055-676960319DDD}"/>
    <cellStyle name="Currency 4 7 2 2 3" xfId="3801" xr:uid="{00000000-0005-0000-0000-00007F070000}"/>
    <cellStyle name="Currency 4 7 2 2 3 2" xfId="6601" xr:uid="{7B39F66B-B47F-40A4-AC26-05C789FC09FA}"/>
    <cellStyle name="Currency 4 7 2 2 4" xfId="5643" xr:uid="{00000000-0005-0000-0000-000080070000}"/>
    <cellStyle name="Currency 4 7 2 2 4 2" xfId="6749" xr:uid="{C9C174F8-BE5F-46BE-AADB-BEA5472F60D9}"/>
    <cellStyle name="Currency 4 7 2 2 5" xfId="3085" xr:uid="{00000000-0005-0000-0000-00007D070000}"/>
    <cellStyle name="Currency 4 7 2 2 5 2" xfId="24453" xr:uid="{08F6F8D8-9605-43B1-BA0C-18F141253A8D}"/>
    <cellStyle name="Currency 4 7 2 2 6" xfId="2125" xr:uid="{00000000-0005-0000-0000-000027030000}"/>
    <cellStyle name="Currency 4 7 2 3" xfId="840" xr:uid="{00000000-0005-0000-0000-000047030000}"/>
    <cellStyle name="Currency 4 7 2 3 2" xfId="24031" xr:uid="{0B2BFC62-F974-4CE6-B5C8-11801F27C2BD}"/>
    <cellStyle name="Currency 4 7 2 3 3" xfId="25334" xr:uid="{E0C65BAC-9F92-43B5-9DCC-3DD78467713B}"/>
    <cellStyle name="Currency 4 7 2 4" xfId="2927" xr:uid="{00000000-0005-0000-0000-000082070000}"/>
    <cellStyle name="Currency 4 7 2 4 2" xfId="28748" xr:uid="{19EF2FD9-632D-456D-9039-A00623D79899}"/>
    <cellStyle name="Currency 4 7 2 4 3" xfId="28540" xr:uid="{57BBA5AA-B722-4F96-94E7-E0C3E19A0519}"/>
    <cellStyle name="Currency 4 7 2 5" xfId="3399" xr:uid="{00000000-0005-0000-0000-000083070000}"/>
    <cellStyle name="Currency 4 7 2 5 2" xfId="27390" xr:uid="{941E20B3-A873-479A-899D-C2EC633CFA12}"/>
    <cellStyle name="Currency 4 7 2 5 3" xfId="29185" xr:uid="{FDABE58C-6424-41B8-9B4D-87FCB05DA48D}"/>
    <cellStyle name="Currency 4 7 2 5 4" xfId="15525" xr:uid="{6AC0CFC1-90EF-44CB-81AE-188FC43A2CEC}"/>
    <cellStyle name="Currency 4 7 2 6" xfId="4827" xr:uid="{00000000-0005-0000-0000-000084070000}"/>
    <cellStyle name="Currency 4 7 2 6 2" xfId="28656" xr:uid="{CB7FDC47-11DC-4CC8-B75B-4AF77D108EA7}"/>
    <cellStyle name="Currency 4 7 2 6 3" xfId="28306" xr:uid="{405EC30A-868C-4008-B93D-B39EBD38BE2D}"/>
    <cellStyle name="Currency 4 7 2 6 4" xfId="18358" xr:uid="{E9C4B822-2774-415B-A844-E4F50F8F6828}"/>
    <cellStyle name="Currency 4 7 2 7" xfId="1985" xr:uid="{00000000-0005-0000-0000-000026030000}"/>
    <cellStyle name="Currency 4 7 2 7 2" xfId="21191" xr:uid="{B3AD96B7-FC15-4E37-BB5C-4ADC6163DEE3}"/>
    <cellStyle name="Currency 4 7 2 8" xfId="24129" xr:uid="{70522834-B2D1-4BF8-B441-516E5E291942}"/>
    <cellStyle name="Currency 4 7 2 9" xfId="14008" xr:uid="{FBAB7687-ED7F-415E-8466-98DBE93A3C40}"/>
    <cellStyle name="Currency 4 7 3" xfId="841" xr:uid="{00000000-0005-0000-0000-000048030000}"/>
    <cellStyle name="Currency 4 7 3 2" xfId="842" xr:uid="{00000000-0005-0000-0000-000049030000}"/>
    <cellStyle name="Currency 4 7 3 2 2" xfId="3009" xr:uid="{00000000-0005-0000-0000-000086070000}"/>
    <cellStyle name="Currency 4 7 3 2 3" xfId="2076" xr:uid="{00000000-0005-0000-0000-00002A030000}"/>
    <cellStyle name="Currency 4 7 3 2 3 2" xfId="6592" xr:uid="{CBFDA142-79C2-4391-8A4E-97378522F841}"/>
    <cellStyle name="Currency 4 7 3 2 4" xfId="6757" xr:uid="{A3CE6E6D-EB42-4218-A450-409F5A21F3FF}"/>
    <cellStyle name="Currency 4 7 3 3" xfId="843" xr:uid="{00000000-0005-0000-0000-00004A030000}"/>
    <cellStyle name="Currency 4 7 3 4" xfId="3037" xr:uid="{00000000-0005-0000-0000-000088070000}"/>
    <cellStyle name="Currency 4 7 3 5" xfId="3454" xr:uid="{00000000-0005-0000-0000-000089070000}"/>
    <cellStyle name="Currency 4 7 3 5 2" xfId="27663" xr:uid="{84A76484-50A1-4176-835F-25C74F190BF2}"/>
    <cellStyle name="Currency 4 7 3 5 3" xfId="28672" xr:uid="{A49AF7DC-D5E5-4C6D-B59C-CB55F80F3537}"/>
    <cellStyle name="Currency 4 7 3 5 4" xfId="15526" xr:uid="{14790634-93B8-4AAA-970A-17F7F01D2DF2}"/>
    <cellStyle name="Currency 4 7 3 6" xfId="4578" xr:uid="{00000000-0005-0000-0000-00008A070000}"/>
    <cellStyle name="Currency 4 7 3 6 2" xfId="18359" xr:uid="{689ADF27-47A3-4636-BF12-3932E028716C}"/>
    <cellStyle name="Currency 4 7 3 7" xfId="10876" xr:uid="{4A14D7BE-3052-4885-A0B1-35228924E13D}"/>
    <cellStyle name="Currency 4 7 3 7 2" xfId="21192" xr:uid="{91133A50-0F43-4BC5-A9C6-03D598EC24E3}"/>
    <cellStyle name="Currency 4 7 3 8" xfId="25470" xr:uid="{AA7507DB-60D4-471E-B5E0-7FB6724EF04A}"/>
    <cellStyle name="Currency 4 7 3 9" xfId="14420" xr:uid="{0DD9B8F4-68AD-46C8-9886-9ADC13B0886F}"/>
    <cellStyle name="Currency 4 7 4" xfId="844" xr:uid="{00000000-0005-0000-0000-00004B030000}"/>
    <cellStyle name="Currency 4 7 4 2" xfId="4344" xr:uid="{00000000-0005-0000-0000-00008C070000}"/>
    <cellStyle name="Currency 4 7 4 2 2" xfId="8919" xr:uid="{99319E55-B2E6-4508-A796-43DC98B56750}"/>
    <cellStyle name="Currency 4 7 4 2 2 2" xfId="19069" xr:uid="{4AFE2AEB-1452-43E3-93EF-120347530658}"/>
    <cellStyle name="Currency 4 7 4 2 3" xfId="11578" xr:uid="{579005CA-F7E9-4642-AFC9-1B2FCE6E000B}"/>
    <cellStyle name="Currency 4 7 4 2 3 2" xfId="21902" xr:uid="{940BFE43-B8B6-493D-9516-2A1C2368020E}"/>
    <cellStyle name="Currency 4 7 4 2 4" xfId="27131" xr:uid="{D19AAFB5-74BA-45AF-99EC-8DC8B4319395}"/>
    <cellStyle name="Currency 4 7 4 2 5" xfId="26949" xr:uid="{AE79A534-5747-4472-BF7E-287E88E49B03}"/>
    <cellStyle name="Currency 4 7 4 2 6" xfId="16236" xr:uid="{57552035-1869-4250-8158-F030FD0A002E}"/>
    <cellStyle name="Currency 4 7 4 2 7" xfId="6968" xr:uid="{8649E961-4C95-4F43-8075-3A04EC102246}"/>
    <cellStyle name="Currency 4 7 4 3" xfId="3645" xr:uid="{00000000-0005-0000-0000-00008D070000}"/>
    <cellStyle name="Currency 4 7 4 3 2" xfId="6484" xr:uid="{F546B22C-3A86-4AE4-B793-C0F1B8BEC1AB}"/>
    <cellStyle name="Currency 4 7 4 4" xfId="5373" xr:uid="{00000000-0005-0000-0000-00008E070000}"/>
    <cellStyle name="Currency 4 7 4 4 2" xfId="6674" xr:uid="{201C8464-1AA5-40AA-929D-440900DAE32D}"/>
    <cellStyle name="Currency 4 7 4 5" xfId="2877" xr:uid="{00000000-0005-0000-0000-00008B070000}"/>
    <cellStyle name="Currency 4 7 4 6" xfId="2032" xr:uid="{00000000-0005-0000-0000-00002B030000}"/>
    <cellStyle name="Currency 4 7 5" xfId="845" xr:uid="{00000000-0005-0000-0000-00004C030000}"/>
    <cellStyle name="Currency 4 7 5 2" xfId="26353" xr:uid="{9E054697-A724-4A1F-AC8B-A1E613A36D1F}"/>
    <cellStyle name="Currency 4 7 5 3" xfId="26668" xr:uid="{6F9D4C58-8F4D-464C-9B7A-04A45135254A}"/>
    <cellStyle name="Currency 4 7 6" xfId="3048" xr:uid="{00000000-0005-0000-0000-000090070000}"/>
    <cellStyle name="Currency 4 7 6 2" xfId="27167" xr:uid="{A851B429-E804-4A99-8024-69F2D469DE69}"/>
    <cellStyle name="Currency 4 7 6 3" xfId="27624" xr:uid="{AAB08622-222F-4083-A807-DDE895FB3B03}"/>
    <cellStyle name="Currency 4 7 7" xfId="3506" xr:uid="{00000000-0005-0000-0000-000091070000}"/>
    <cellStyle name="Currency 4 7 7 2" xfId="10183" xr:uid="{6D637C89-3B00-40BF-9FA3-344F8BF32AFE}"/>
    <cellStyle name="Currency 4 7 7 2 2" xfId="29932" xr:uid="{CBF1F747-A31A-438C-812B-E2D977E081EE}"/>
    <cellStyle name="Currency 4 7 7 2 3" xfId="27359" xr:uid="{6AA4E0E7-0AC2-43C0-B94A-8524DB7E4AD4}"/>
    <cellStyle name="Currency 4 7 7 2 4" xfId="20363" xr:uid="{BA6E3E9F-BB26-473C-8CB5-A3116CA25B4E}"/>
    <cellStyle name="Currency 4 7 7 3" xfId="12872" xr:uid="{94D6BDA1-0DDD-4901-953D-E23067560C9C}"/>
    <cellStyle name="Currency 4 7 7 3 2" xfId="23196" xr:uid="{26D99F45-41F8-4AE2-A120-F4B775A0DC11}"/>
    <cellStyle name="Currency 4 7 7 4" xfId="27193" xr:uid="{BDC211F3-1218-44F0-BEF0-697D1464ACFC}"/>
    <cellStyle name="Currency 4 7 7 5" xfId="17530" xr:uid="{6371F3B5-AB04-402B-AE5E-EB8BBD27F358}"/>
    <cellStyle name="Currency 4 7 8" xfId="4415" xr:uid="{00000000-0005-0000-0000-000092070000}"/>
    <cellStyle name="Currency 4 7 8 2" xfId="27238" xr:uid="{B78D29E7-6232-46DC-8830-6812ADF5CA59}"/>
    <cellStyle name="Currency 4 7 8 3" xfId="27135" xr:uid="{754B7DF2-E8EA-48C5-9236-C86294964407}"/>
    <cellStyle name="Currency 4 7 8 4" xfId="15524" xr:uid="{ABE3F249-CC3F-4927-9D37-45898147316A}"/>
    <cellStyle name="Currency 4 7 9" xfId="1898" xr:uid="{00000000-0005-0000-0000-000025030000}"/>
    <cellStyle name="Currency 4 7 9 2" xfId="28920" xr:uid="{280618ED-AF73-453A-94DC-7AB4A99CB36C}"/>
    <cellStyle name="Currency 4 7 9 3" xfId="26960" xr:uid="{BA3F95CC-1572-4896-8B85-2391C4FDCA6C}"/>
    <cellStyle name="Currency 4 7 9 4" xfId="18357" xr:uid="{68DEB84D-2F66-40E8-898F-9A458B6075E0}"/>
    <cellStyle name="Currency 4 8" xfId="846" xr:uid="{00000000-0005-0000-0000-00004D030000}"/>
    <cellStyle name="Currency 4 8 10" xfId="10877" xr:uid="{7507C379-1AE6-4E79-9697-E3504EBDF13A}"/>
    <cellStyle name="Currency 4 8 10 2" xfId="21193" xr:uid="{B7FCD6AD-EF50-43A9-A8C2-5584896FFF4A}"/>
    <cellStyle name="Currency 4 8 11" xfId="25432" xr:uid="{ECDE993A-5AF7-4948-B8DF-90BA32F3BF18}"/>
    <cellStyle name="Currency 4 8 12" xfId="13851" xr:uid="{6EBBEF33-AA8B-42A0-81E5-70BD03BF1C89}"/>
    <cellStyle name="Currency 4 8 2" xfId="847" xr:uid="{00000000-0005-0000-0000-00004E030000}"/>
    <cellStyle name="Currency 4 8 2 2" xfId="848" xr:uid="{00000000-0005-0000-0000-00004F030000}"/>
    <cellStyle name="Currency 4 8 2 2 2" xfId="4345" xr:uid="{00000000-0005-0000-0000-000096070000}"/>
    <cellStyle name="Currency 4 8 2 2 2 2" xfId="9471" xr:uid="{A119D5AD-66C8-4F29-931C-E98690ECACED}"/>
    <cellStyle name="Currency 4 8 2 2 2 2 2" xfId="19647" xr:uid="{2D81C4E8-6192-4F2B-AFAD-3E1F4950A779}"/>
    <cellStyle name="Currency 4 8 2 2 2 3" xfId="12156" xr:uid="{D59E40F0-738F-403D-9334-F9E62804AA90}"/>
    <cellStyle name="Currency 4 8 2 2 2 3 2" xfId="22480" xr:uid="{C2265ECD-E789-4D49-A864-A14A01DF8983}"/>
    <cellStyle name="Currency 4 8 2 2 2 4" xfId="28553" xr:uid="{76DE6DC8-8350-4337-A706-6666B5EA8BCE}"/>
    <cellStyle name="Currency 4 8 2 2 2 5" xfId="27675" xr:uid="{4F7913A8-6AB7-495E-8CE5-170876A6AA93}"/>
    <cellStyle name="Currency 4 8 2 2 2 6" xfId="16814" xr:uid="{B165911A-01EA-4C1B-AEB9-441EDBC13A69}"/>
    <cellStyle name="Currency 4 8 2 2 2 7" xfId="7063" xr:uid="{DE9210D4-A8E2-4CCE-B4B8-421D3F1145DB}"/>
    <cellStyle name="Currency 4 8 2 2 3" xfId="3802" xr:uid="{00000000-0005-0000-0000-000097070000}"/>
    <cellStyle name="Currency 4 8 2 2 3 2" xfId="6664" xr:uid="{EB759D0F-70A9-407B-8C17-245F897EBA64}"/>
    <cellStyle name="Currency 4 8 2 2 4" xfId="5644" xr:uid="{00000000-0005-0000-0000-000098070000}"/>
    <cellStyle name="Currency 4 8 2 2 4 2" xfId="6778" xr:uid="{AD4E51CD-376D-435B-8198-D50C0C5C4A59}"/>
    <cellStyle name="Currency 4 8 2 2 5" xfId="2928" xr:uid="{00000000-0005-0000-0000-000095070000}"/>
    <cellStyle name="Currency 4 8 2 2 5 2" xfId="25491" xr:uid="{B291E01C-DC84-4271-B2FA-AFDCD076D3A0}"/>
    <cellStyle name="Currency 4 8 2 2 6" xfId="2126" xr:uid="{00000000-0005-0000-0000-00002F030000}"/>
    <cellStyle name="Currency 4 8 2 3" xfId="849" xr:uid="{00000000-0005-0000-0000-000050030000}"/>
    <cellStyle name="Currency 4 8 2 3 2" xfId="24953" xr:uid="{19893466-73BC-4373-A945-DA6EDB7240F7}"/>
    <cellStyle name="Currency 4 8 2 3 3" xfId="24353" xr:uid="{7E8E88DA-0FC4-4983-8E41-5EC9D4F8D899}"/>
    <cellStyle name="Currency 4 8 2 4" xfId="3043" xr:uid="{00000000-0005-0000-0000-00009A070000}"/>
    <cellStyle name="Currency 4 8 2 4 2" xfId="29645" xr:uid="{2FCDC2BB-75EF-4D34-9921-A637C5F92541}"/>
    <cellStyle name="Currency 4 8 2 4 3" xfId="29164" xr:uid="{5ECA07C0-9D71-4FE1-9CF9-CFA4776E946B}"/>
    <cellStyle name="Currency 4 8 2 5" xfId="3398" xr:uid="{00000000-0005-0000-0000-00009B070000}"/>
    <cellStyle name="Currency 4 8 2 5 2" xfId="28180" xr:uid="{7DB91513-1C00-42C9-9D23-C0C8CA7A5E26}"/>
    <cellStyle name="Currency 4 8 2 5 3" xfId="26862" xr:uid="{61A92379-6001-43D9-8411-6210B4AE8CF3}"/>
    <cellStyle name="Currency 4 8 2 5 4" xfId="15528" xr:uid="{503AB5E3-41B7-4CE5-927B-DE89924F2FEE}"/>
    <cellStyle name="Currency 4 8 2 6" xfId="4828" xr:uid="{00000000-0005-0000-0000-00009C070000}"/>
    <cellStyle name="Currency 4 8 2 6 2" xfId="28979" xr:uid="{22CD185C-456D-42B8-9D0D-8CA1E0C5B926}"/>
    <cellStyle name="Currency 4 8 2 6 3" xfId="27517" xr:uid="{301F28E1-DAEF-4408-AF7C-4392B65997EC}"/>
    <cellStyle name="Currency 4 8 2 6 4" xfId="18361" xr:uid="{63590081-B28F-4BF5-82FE-2BFCE0679F8F}"/>
    <cellStyle name="Currency 4 8 2 7" xfId="1986" xr:uid="{00000000-0005-0000-0000-00002E030000}"/>
    <cellStyle name="Currency 4 8 2 7 2" xfId="21194" xr:uid="{B34440B5-BEF0-430A-87B5-9C0480B5CCF3}"/>
    <cellStyle name="Currency 4 8 2 8" xfId="25378" xr:uid="{F3C09611-10C7-481B-BEC4-F677DC1D99F7}"/>
    <cellStyle name="Currency 4 8 2 9" xfId="14009" xr:uid="{37811EE2-E904-470E-B325-DDCBBC77D700}"/>
    <cellStyle name="Currency 4 8 3" xfId="850" xr:uid="{00000000-0005-0000-0000-000051030000}"/>
    <cellStyle name="Currency 4 8 3 2" xfId="851" xr:uid="{00000000-0005-0000-0000-000052030000}"/>
    <cellStyle name="Currency 4 8 3 2 2" xfId="3038" xr:uid="{00000000-0005-0000-0000-00009E070000}"/>
    <cellStyle name="Currency 4 8 3 2 3" xfId="2077" xr:uid="{00000000-0005-0000-0000-000032030000}"/>
    <cellStyle name="Currency 4 8 3 2 3 2" xfId="6659" xr:uid="{DFAF7C6C-F485-4BE4-8411-3D8199B12C44}"/>
    <cellStyle name="Currency 4 8 3 2 4" xfId="6574" xr:uid="{7A62109E-D906-4289-A192-A26DAFA1871E}"/>
    <cellStyle name="Currency 4 8 3 3" xfId="852" xr:uid="{00000000-0005-0000-0000-000053030000}"/>
    <cellStyle name="Currency 4 8 3 4" xfId="2870" xr:uid="{00000000-0005-0000-0000-0000A0070000}"/>
    <cellStyle name="Currency 4 8 3 5" xfId="3453" xr:uid="{00000000-0005-0000-0000-0000A1070000}"/>
    <cellStyle name="Currency 4 8 3 5 2" xfId="28511" xr:uid="{A62ED645-BE30-454B-B5F5-3B7A10DD7FCE}"/>
    <cellStyle name="Currency 4 8 3 5 3" xfId="27339" xr:uid="{C7A70EC0-F46A-46DF-A782-B9469793E1BD}"/>
    <cellStyle name="Currency 4 8 3 5 4" xfId="15529" xr:uid="{115C8990-A27C-4EC5-AA00-C62D52FE8CB0}"/>
    <cellStyle name="Currency 4 8 3 6" xfId="4579" xr:uid="{00000000-0005-0000-0000-0000A2070000}"/>
    <cellStyle name="Currency 4 8 3 6 2" xfId="18362" xr:uid="{73073B8C-2D8D-489D-8195-1A9CB83E917C}"/>
    <cellStyle name="Currency 4 8 3 7" xfId="10878" xr:uid="{274BE7B8-0946-4C11-B5B9-C8DCE0E3E2C1}"/>
    <cellStyle name="Currency 4 8 3 7 2" xfId="21195" xr:uid="{CB769E95-C2DF-400B-9908-9E440DBEB083}"/>
    <cellStyle name="Currency 4 8 3 8" xfId="26369" xr:uid="{B350367F-E7D0-4C0A-86AD-70DDB6599549}"/>
    <cellStyle name="Currency 4 8 3 9" xfId="14421" xr:uid="{C6A7AF03-CF95-44FF-A3B1-85F62AD81238}"/>
    <cellStyle name="Currency 4 8 4" xfId="853" xr:uid="{00000000-0005-0000-0000-000054030000}"/>
    <cellStyle name="Currency 4 8 4 2" xfId="4346" xr:uid="{00000000-0005-0000-0000-0000A4070000}"/>
    <cellStyle name="Currency 4 8 4 2 2" xfId="8920" xr:uid="{E1CDC54F-11FF-4750-AF73-1864CE25E29A}"/>
    <cellStyle name="Currency 4 8 4 2 2 2" xfId="19070" xr:uid="{0820ED50-EF09-445D-BC33-DF29893DF894}"/>
    <cellStyle name="Currency 4 8 4 2 3" xfId="11579" xr:uid="{03B0737C-DF64-47EE-B73A-718794C9BC96}"/>
    <cellStyle name="Currency 4 8 4 2 3 2" xfId="21903" xr:uid="{C4E632D7-0BA5-4AA3-8334-C352F7302018}"/>
    <cellStyle name="Currency 4 8 4 2 4" xfId="29369" xr:uid="{5858B084-4C7C-4D4E-A866-A667068F30BA}"/>
    <cellStyle name="Currency 4 8 4 2 5" xfId="26979" xr:uid="{70A244BF-064D-423A-8DB6-95C2E917A0FE}"/>
    <cellStyle name="Currency 4 8 4 2 6" xfId="16237" xr:uid="{B09E656C-C167-483B-9DE5-738D9DCA71D4}"/>
    <cellStyle name="Currency 4 8 4 2 7" xfId="6969" xr:uid="{979BF46D-C25F-4817-9BCB-E13F8A40AF87}"/>
    <cellStyle name="Currency 4 8 4 3" xfId="3646" xr:uid="{00000000-0005-0000-0000-0000A5070000}"/>
    <cellStyle name="Currency 4 8 4 3 2" xfId="6754" xr:uid="{AD9427F7-1225-4550-8291-24E1E48AA639}"/>
    <cellStyle name="Currency 4 8 4 4" xfId="5374" xr:uid="{00000000-0005-0000-0000-0000A6070000}"/>
    <cellStyle name="Currency 4 8 4 4 2" xfId="6541" xr:uid="{4B1D1C45-5280-4C3E-B8CE-A40EACC0F65B}"/>
    <cellStyle name="Currency 4 8 4 5" xfId="2830" xr:uid="{00000000-0005-0000-0000-0000A3070000}"/>
    <cellStyle name="Currency 4 8 4 6" xfId="2033" xr:uid="{00000000-0005-0000-0000-000033030000}"/>
    <cellStyle name="Currency 4 8 5" xfId="854" xr:uid="{00000000-0005-0000-0000-000055030000}"/>
    <cellStyle name="Currency 4 8 5 2" xfId="26684" xr:uid="{690EA315-FFBD-4B2E-BCF0-A423B83BA25B}"/>
    <cellStyle name="Currency 4 8 5 3" xfId="24333" xr:uid="{D16A4422-67F4-4832-9B07-E3682BD0960D}"/>
    <cellStyle name="Currency 4 8 6" xfId="3109" xr:uid="{00000000-0005-0000-0000-0000A8070000}"/>
    <cellStyle name="Currency 4 8 6 2" xfId="26872" xr:uid="{2E895455-D951-4077-993A-7E097E64FC61}"/>
    <cellStyle name="Currency 4 8 6 3" xfId="28910" xr:uid="{758C0CDF-179B-444D-9C33-8C6A4EB09991}"/>
    <cellStyle name="Currency 4 8 7" xfId="3505" xr:uid="{00000000-0005-0000-0000-0000A9070000}"/>
    <cellStyle name="Currency 4 8 7 2" xfId="10184" xr:uid="{E5B7EBBB-1BFA-4E4C-B63F-01D74D76F1A3}"/>
    <cellStyle name="Currency 4 8 7 2 2" xfId="29933" xr:uid="{6BF61352-B183-47CF-9708-C14E21D06DCB}"/>
    <cellStyle name="Currency 4 8 7 2 3" xfId="29245" xr:uid="{C6F7F7D6-66E9-4145-B9E6-68B0A6E11C7D}"/>
    <cellStyle name="Currency 4 8 7 2 4" xfId="20364" xr:uid="{84B4577B-4A5D-4DB5-8245-9741EA2E914A}"/>
    <cellStyle name="Currency 4 8 7 3" xfId="12873" xr:uid="{ACCECF25-23BA-4BBC-B0A5-93BAA691D661}"/>
    <cellStyle name="Currency 4 8 7 3 2" xfId="23197" xr:uid="{7CECA617-6D3B-4EE7-A2F9-BEE5F09B5B35}"/>
    <cellStyle name="Currency 4 8 7 4" xfId="27316" xr:uid="{3279EC83-1AB9-4247-BDD2-7C3A965681A7}"/>
    <cellStyle name="Currency 4 8 7 5" xfId="17531" xr:uid="{0C327405-834C-429A-86DD-EC8B8AA4B5FF}"/>
    <cellStyle name="Currency 4 8 8" xfId="4416" xr:uid="{00000000-0005-0000-0000-0000AA070000}"/>
    <cellStyle name="Currency 4 8 8 2" xfId="28749" xr:uid="{A8540A12-8DCC-4185-A1B4-0A80B6CCB790}"/>
    <cellStyle name="Currency 4 8 8 3" xfId="27161" xr:uid="{278595D0-CF2E-4047-97AD-7DA97D94252C}"/>
    <cellStyle name="Currency 4 8 8 4" xfId="15527" xr:uid="{8E14AE51-8EDE-462F-B380-09B6CC5B80A3}"/>
    <cellStyle name="Currency 4 8 9" xfId="1895" xr:uid="{00000000-0005-0000-0000-00002D030000}"/>
    <cellStyle name="Currency 4 8 9 2" xfId="27138" xr:uid="{F3DB079E-A7D0-4273-88F6-5CA5E2E0B284}"/>
    <cellStyle name="Currency 4 8 9 3" xfId="29011" xr:uid="{81C50316-448E-46C1-8FF5-75EF3478EE9F}"/>
    <cellStyle name="Currency 4 8 9 4" xfId="18360" xr:uid="{C295ABD2-FC05-4D35-AA0E-7295FC8B29BF}"/>
    <cellStyle name="Currency 4 9" xfId="855" xr:uid="{00000000-0005-0000-0000-000056030000}"/>
    <cellStyle name="Currency 4 9 10" xfId="13843" xr:uid="{772B47C5-A6A5-4EC5-BB0C-EA3A6499F426}"/>
    <cellStyle name="Currency 4 9 2" xfId="856" xr:uid="{00000000-0005-0000-0000-000057030000}"/>
    <cellStyle name="Currency 4 9 2 2" xfId="4347" xr:uid="{00000000-0005-0000-0000-0000AD070000}"/>
    <cellStyle name="Currency 4 9 2 2 2" xfId="9653" xr:uid="{D2F8D0E9-D7AC-42D2-ADE6-A88149FAEDC1}"/>
    <cellStyle name="Currency 4 9 2 2 2 2" xfId="19829" xr:uid="{B03B29D5-AA01-450F-868E-DECC56B01001}"/>
    <cellStyle name="Currency 4 9 2 2 3" xfId="12338" xr:uid="{49E80E63-0981-4AA2-AED0-09022CE412AC}"/>
    <cellStyle name="Currency 4 9 2 2 3 2" xfId="22662" xr:uid="{DA9EB419-031A-4EFE-B01C-3DEEC5803A47}"/>
    <cellStyle name="Currency 4 9 2 2 4" xfId="26679" xr:uid="{C5624BD7-E711-434C-A3A5-EFC09114EDD3}"/>
    <cellStyle name="Currency 4 9 2 2 5" xfId="28499" xr:uid="{A01FE364-3B6A-43EA-8B65-3DF57641B521}"/>
    <cellStyle name="Currency 4 9 2 2 6" xfId="16996" xr:uid="{B47C45A9-6757-4D6B-A18C-6315BBB5A2A2}"/>
    <cellStyle name="Currency 4 9 2 2 7" xfId="7141" xr:uid="{15E01D0E-5C10-4D10-BB54-ECF1BE41F99F}"/>
    <cellStyle name="Currency 4 9 2 3" xfId="3989" xr:uid="{00000000-0005-0000-0000-0000AE070000}"/>
    <cellStyle name="Currency 4 9 2 3 2" xfId="6583" xr:uid="{EA044998-1F5A-43A6-91D5-2684193FC60D}"/>
    <cellStyle name="Currency 4 9 2 3 3" xfId="29292" xr:uid="{D6B016EF-9336-4EB6-A89E-5FF28ABE8777}"/>
    <cellStyle name="Currency 4 9 2 4" xfId="5881" xr:uid="{00000000-0005-0000-0000-0000AF070000}"/>
    <cellStyle name="Currency 4 9 2 4 2" xfId="6580" xr:uid="{FDA6F54F-1DA0-4165-A828-D2181C8F5C2A}"/>
    <cellStyle name="Currency 4 9 2 5" xfId="2732" xr:uid="{00000000-0005-0000-0000-0000AC070000}"/>
    <cellStyle name="Currency 4 9 2 5 2" xfId="27914" xr:uid="{98A22526-B74F-40C7-AE5D-B1EF5A37AC9D}"/>
    <cellStyle name="Currency 4 9 2 5 3" xfId="25426" xr:uid="{29A22F89-7818-4DB6-AD98-8BFFCFE01D5C}"/>
    <cellStyle name="Currency 4 9 2 6" xfId="2118" xr:uid="{00000000-0005-0000-0000-000036030000}"/>
    <cellStyle name="Currency 4 9 2 7" xfId="14891" xr:uid="{7EAE717F-0E5A-450F-8292-2F1C507EDE7F}"/>
    <cellStyle name="Currency 4 9 3" xfId="857" xr:uid="{00000000-0005-0000-0000-000058030000}"/>
    <cellStyle name="Currency 4 9 3 2" xfId="4348" xr:uid="{00000000-0005-0000-0000-0000B1070000}"/>
    <cellStyle name="Currency 4 9 3 2 2" xfId="9284" xr:uid="{2CB6D244-9C05-49E8-9BEB-019E5EE95E8C}"/>
    <cellStyle name="Currency 4 9 3 2 2 2" xfId="19457" xr:uid="{6A2D10BB-87E2-4E4A-A1C4-8FD011E1182F}"/>
    <cellStyle name="Currency 4 9 3 2 3" xfId="11966" xr:uid="{B35EC6C2-7FAB-4A74-9E19-1CDDEEBCF7C9}"/>
    <cellStyle name="Currency 4 9 3 2 3 2" xfId="22290" xr:uid="{77E22E3C-E770-407B-B882-AEE1260F507A}"/>
    <cellStyle name="Currency 4 9 3 2 4" xfId="16624" xr:uid="{C93546AC-CEA4-4CF6-A2CE-805A709BB103}"/>
    <cellStyle name="Currency 4 9 3 2 5" xfId="7026" xr:uid="{DF3FCB00-4013-42E8-865D-9E09A3A692B9}"/>
    <cellStyle name="Currency 4 9 3 3" xfId="3633" xr:uid="{00000000-0005-0000-0000-0000B2070000}"/>
    <cellStyle name="Currency 4 9 3 3 2" xfId="7223" xr:uid="{5F7E3C06-0ABD-45E8-B654-9CEFD006FC0B}"/>
    <cellStyle name="Currency 4 9 3 4" xfId="5361" xr:uid="{00000000-0005-0000-0000-0000B3070000}"/>
    <cellStyle name="Currency 4 9 3 4 2" xfId="8084" xr:uid="{EBF0611A-DF34-43FE-BF70-AAC76A456408}"/>
    <cellStyle name="Currency 4 9 3 5" xfId="24527" xr:uid="{B8008405-D6CF-431C-93B6-620731294210}"/>
    <cellStyle name="Currency 4 9 3 6" xfId="14410" xr:uid="{CCFA9F39-97C6-48D7-9220-B947E0CD27DD}"/>
    <cellStyle name="Currency 4 9 4" xfId="2724" xr:uid="{00000000-0005-0000-0000-0000B4070000}"/>
    <cellStyle name="Currency 4 9 4 2" xfId="6961" xr:uid="{2464FC9C-919E-4817-8135-821F153B8DFB}"/>
    <cellStyle name="Currency 4 9 4 2 2" xfId="8912" xr:uid="{769F9CE9-271E-460D-BFCC-EE7FD825F802}"/>
    <cellStyle name="Currency 4 9 4 2 2 2" xfId="19062" xr:uid="{9C0A3EC9-CECA-4BFF-8237-39E3B3791443}"/>
    <cellStyle name="Currency 4 9 4 2 3" xfId="11571" xr:uid="{511D6B81-2C64-4FE7-84E7-423868824FFF}"/>
    <cellStyle name="Currency 4 9 4 2 3 2" xfId="21895" xr:uid="{A4365347-686C-40A4-857E-3A3A6D5CF50B}"/>
    <cellStyle name="Currency 4 9 4 2 4" xfId="27558" xr:uid="{CF2F63B2-387A-4F7D-92FC-7C6CC17AD385}"/>
    <cellStyle name="Currency 4 9 4 2 5" xfId="29093" xr:uid="{2CB70DC0-30AD-490A-858E-4AE5A39D816D}"/>
    <cellStyle name="Currency 4 9 4 2 6" xfId="16229" xr:uid="{1CAFB26C-8524-4593-976E-D757859ABCE7}"/>
    <cellStyle name="Currency 4 9 4 3" xfId="7215" xr:uid="{E5CBE6B4-CDB6-4C7A-8FB5-8A9972AA8A84}"/>
    <cellStyle name="Currency 4 9 4 4" xfId="25162" xr:uid="{A8C0B4E9-4B9D-4A23-B84B-40D4F1F1848E}"/>
    <cellStyle name="Currency 4 9 5" xfId="3406" xr:uid="{00000000-0005-0000-0000-0000B5070000}"/>
    <cellStyle name="Currency 4 9 5 2" xfId="10123" xr:uid="{81CA4469-AE43-4B96-8A7A-1424C98CB629}"/>
    <cellStyle name="Currency 4 9 5 2 2" xfId="29925" xr:uid="{8D647042-D872-4C37-97B9-6256AD4D9E4F}"/>
    <cellStyle name="Currency 4 9 5 2 3" xfId="28839" xr:uid="{621C9B83-7312-4092-8571-F0CCAA8E7F68}"/>
    <cellStyle name="Currency 4 9 5 2 4" xfId="20303" xr:uid="{09D23BEE-77E7-4FBF-BF52-A752D50EAEFB}"/>
    <cellStyle name="Currency 4 9 5 3" xfId="12812" xr:uid="{004528F3-AEDC-4D06-8BA5-B2795FC1326C}"/>
    <cellStyle name="Currency 4 9 5 3 2" xfId="23136" xr:uid="{3CA82B8B-F100-42BD-8B83-DD15AD3E4C95}"/>
    <cellStyle name="Currency 4 9 5 4" xfId="26791" xr:uid="{DC4BA03D-4587-4C47-8D61-A237509E904B}"/>
    <cellStyle name="Currency 4 9 5 5" xfId="17470" xr:uid="{E83C216D-B280-4E94-88B4-77019560A8CB}"/>
    <cellStyle name="Currency 4 9 6" xfId="4820" xr:uid="{00000000-0005-0000-0000-0000B6070000}"/>
    <cellStyle name="Currency 4 9 6 2" xfId="29162" xr:uid="{804A64F4-9FDF-4173-B916-D3504B3773E4}"/>
    <cellStyle name="Currency 4 9 6 3" xfId="29694" xr:uid="{45CC3043-461C-448F-94EF-6ED9658AA3E2}"/>
    <cellStyle name="Currency 4 9 6 4" xfId="15530" xr:uid="{2FCB3A52-F886-4137-A1C0-F31FF9BF05A7}"/>
    <cellStyle name="Currency 4 9 7" xfId="1987" xr:uid="{00000000-0005-0000-0000-000035030000}"/>
    <cellStyle name="Currency 4 9 7 2" xfId="27053" xr:uid="{F4A80203-C987-4CDE-A285-BF5066082D0C}"/>
    <cellStyle name="Currency 4 9 7 3" xfId="27688" xr:uid="{D1EA4C97-8E5A-464F-AB3A-95CA53ACE340}"/>
    <cellStyle name="Currency 4 9 7 4" xfId="18363" xr:uid="{0C582392-7590-4150-A442-BB938DDF0144}"/>
    <cellStyle name="Currency 4 9 8" xfId="10879" xr:uid="{66FD5D12-0A1B-4A15-96AD-9B4B62F3AA5D}"/>
    <cellStyle name="Currency 4 9 8 2" xfId="21196" xr:uid="{AE0BDA3D-B593-44C8-BE66-2FB0142ADC8A}"/>
    <cellStyle name="Currency 4 9 9" xfId="25694" xr:uid="{BE002FFD-A5EA-443D-9E69-244DC2378ADC}"/>
    <cellStyle name="Currency 5" xfId="858" xr:uid="{00000000-0005-0000-0000-000059030000}"/>
    <cellStyle name="Currency 5 10" xfId="4417" xr:uid="{00000000-0005-0000-0000-0000B8070000}"/>
    <cellStyle name="Currency 5 10 2" xfId="27266" xr:uid="{30F602A9-88CB-4F91-AE0B-5E0414FA3E26}"/>
    <cellStyle name="Currency 5 10 3" xfId="27458" xr:uid="{D0FB0AB5-ED49-4488-99A1-AF672F1F7772}"/>
    <cellStyle name="Currency 5 10 4" xfId="15531" xr:uid="{53561E2D-8A03-49F3-9012-F9E916326170}"/>
    <cellStyle name="Currency 5 11" xfId="1890" xr:uid="{00000000-0005-0000-0000-000038030000}"/>
    <cellStyle name="Currency 5 11 2" xfId="18364" xr:uid="{F55D0AF9-9336-411C-8A9F-9C86681E9CED}"/>
    <cellStyle name="Currency 5 12" xfId="10880" xr:uid="{01F5C963-45B6-4075-A6D2-CA558CAF5F94}"/>
    <cellStyle name="Currency 5 12 2" xfId="21197" xr:uid="{826D67AE-ABEB-4D70-83EB-F99CDFCABD00}"/>
    <cellStyle name="Currency 5 13" xfId="24329" xr:uid="{1F0178D4-3549-4CD8-ACD5-2DFFFC9AA5D5}"/>
    <cellStyle name="Currency 5 14" xfId="13726" xr:uid="{71AF7D73-9E2B-408B-A71E-F0C41B16A598}"/>
    <cellStyle name="Currency 5 2" xfId="859" xr:uid="{00000000-0005-0000-0000-00005A030000}"/>
    <cellStyle name="Currency 5 2 10" xfId="1913" xr:uid="{00000000-0005-0000-0000-000039030000}"/>
    <cellStyle name="Currency 5 2 10 2" xfId="18365" xr:uid="{60698208-4FFF-4D7F-9DF4-5F7A760B1C44}"/>
    <cellStyle name="Currency 5 2 11" xfId="10881" xr:uid="{D3EB7FA0-8E23-4E17-BEDD-2D67BB5AB0D2}"/>
    <cellStyle name="Currency 5 2 11 2" xfId="21198" xr:uid="{18005DC2-EC91-41F0-9218-EB8F3656C486}"/>
    <cellStyle name="Currency 5 2 12" xfId="24079" xr:uid="{88410478-1393-46B1-B79B-C0FEA50EC945}"/>
    <cellStyle name="Currency 5 2 13" xfId="13786" xr:uid="{80208754-360C-408B-9A90-A3E8B326DB42}"/>
    <cellStyle name="Currency 5 2 2" xfId="860" xr:uid="{00000000-0005-0000-0000-00005B030000}"/>
    <cellStyle name="Currency 5 2 2 10" xfId="10882" xr:uid="{560C9108-55DB-4862-9015-A2AB7A04A3CF}"/>
    <cellStyle name="Currency 5 2 2 10 2" xfId="21199" xr:uid="{6906E986-F391-4A13-AD0A-51053DF92ECC}"/>
    <cellStyle name="Currency 5 2 2 11" xfId="26457" xr:uid="{41F3D217-5273-4ABC-A0BA-6C0DD5A97700}"/>
    <cellStyle name="Currency 5 2 2 12" xfId="13853" xr:uid="{772DEECD-0885-43E9-BF4D-6360CF17B4A3}"/>
    <cellStyle name="Currency 5 2 2 2" xfId="861" xr:uid="{00000000-0005-0000-0000-00005C030000}"/>
    <cellStyle name="Currency 5 2 2 2 2" xfId="3991" xr:uid="{00000000-0005-0000-0000-0000BC070000}"/>
    <cellStyle name="Currency 5 2 2 2 2 2" xfId="5883" xr:uid="{00000000-0005-0000-0000-0000BD070000}"/>
    <cellStyle name="Currency 5 2 2 2 2 2 2" xfId="26882" xr:uid="{713AC633-CBB7-4C46-850E-D0A6621341F4}"/>
    <cellStyle name="Currency 5 2 2 2 2 2 3" xfId="27691" xr:uid="{6BD16AD3-96C1-427F-9007-DADAA2DBAAEB}"/>
    <cellStyle name="Currency 5 2 2 2 2 2 4" xfId="16998" xr:uid="{22A210DC-AD94-4181-B85E-8E4C0FE88960}"/>
    <cellStyle name="Currency 5 2 2 2 2 3" xfId="6636" xr:uid="{E9B0244D-C29F-46DB-9CFB-E6FF8485B7EB}"/>
    <cellStyle name="Currency 5 2 2 2 2 3 2" xfId="19831" xr:uid="{EC43AA54-2AD0-475F-BF0C-72E199D7D136}"/>
    <cellStyle name="Currency 5 2 2 2 2 3 3" xfId="9655" xr:uid="{9B04E16F-C9D8-4DC5-AF8B-3824E421648A}"/>
    <cellStyle name="Currency 5 2 2 2 2 4" xfId="12340" xr:uid="{0E12242F-8368-4A9B-962F-A0FB1DC1F4C9}"/>
    <cellStyle name="Currency 5 2 2 2 2 4 2" xfId="22664" xr:uid="{3A5E9B84-6903-40E0-A0E0-51C176FEDCAC}"/>
    <cellStyle name="Currency 5 2 2 2 2 5" xfId="25130" xr:uid="{D8DD5C64-2878-49A8-80C8-45D5354D1269}"/>
    <cellStyle name="Currency 5 2 2 2 2 6" xfId="28606" xr:uid="{805D19CF-03F3-41C7-9FE7-47491CED98FB}"/>
    <cellStyle name="Currency 5 2 2 2 2 7" xfId="14893" xr:uid="{4A7486AE-F63C-4AB9-804C-43E568DAFBCD}"/>
    <cellStyle name="Currency 5 2 2 2 3" xfId="4351" xr:uid="{00000000-0005-0000-0000-0000BE070000}"/>
    <cellStyle name="Currency 5 2 2 2 3 2" xfId="9295" xr:uid="{0C67DBDB-FEDF-4B71-825F-C4B24B68717B}"/>
    <cellStyle name="Currency 5 2 2 2 3 2 2" xfId="29257" xr:uid="{2C6486AA-41E8-40DD-BAE5-7B9B6946B7C9}"/>
    <cellStyle name="Currency 5 2 2 2 3 2 3" xfId="28866" xr:uid="{AE8238A5-7689-4F5E-8477-8326E8D60DAD}"/>
    <cellStyle name="Currency 5 2 2 2 3 2 4" xfId="19468" xr:uid="{7A40E684-B31C-446D-AF22-7AC49EFCD252}"/>
    <cellStyle name="Currency 5 2 2 2 3 3" xfId="11977" xr:uid="{711DB6AB-9FCA-4FAA-A0A1-985CA1F771AE}"/>
    <cellStyle name="Currency 5 2 2 2 3 3 2" xfId="22301" xr:uid="{C436B7AF-5555-4C1C-B681-3BE4B6C0A8F4}"/>
    <cellStyle name="Currency 5 2 2 2 3 4" xfId="24532" xr:uid="{2F4206D1-1198-4954-8040-4B0E0BF2D2D8}"/>
    <cellStyle name="Currency 5 2 2 2 3 5" xfId="16635" xr:uid="{603C3675-7F90-4BEB-A701-67A387850BB6}"/>
    <cellStyle name="Currency 5 2 2 2 3 6" xfId="7037" xr:uid="{067347DC-6B05-43EC-A1D4-18532C3085F3}"/>
    <cellStyle name="Currency 5 2 2 2 4" xfId="3649" xr:uid="{00000000-0005-0000-0000-0000BF070000}"/>
    <cellStyle name="Currency 5 2 2 2 4 2" xfId="6430" xr:uid="{D3A1689D-CE0A-4519-A8AE-5A0674717EB5}"/>
    <cellStyle name="Currency 5 2 2 2 4 3" xfId="29415" xr:uid="{0551551D-C41D-45F6-8D74-C1B598775B18}"/>
    <cellStyle name="Currency 5 2 2 2 5" xfId="5377" xr:uid="{00000000-0005-0000-0000-0000C0070000}"/>
    <cellStyle name="Currency 5 2 2 2 5 2" xfId="10497" xr:uid="{DED1ED62-A5EB-4239-93E2-F6DC85D9CEE7}"/>
    <cellStyle name="Currency 5 2 2 2 5 2 2" xfId="20693" xr:uid="{A133E8B5-7AC7-4B8B-BA57-5290CCA28AA2}"/>
    <cellStyle name="Currency 5 2 2 2 5 3" xfId="13202" xr:uid="{33BB5E65-0A18-49D7-B218-0E7004DAD7E1}"/>
    <cellStyle name="Currency 5 2 2 2 5 3 2" xfId="23526" xr:uid="{B695E274-03F0-4E81-A397-481837D27A88}"/>
    <cellStyle name="Currency 5 2 2 2 5 4" xfId="27425" xr:uid="{CEEFCEE4-973D-4CCC-8D97-1FFADAA6FB37}"/>
    <cellStyle name="Currency 5 2 2 2 5 5" xfId="27852" xr:uid="{13E25B3F-63E4-423C-AA69-40DE8CD5EF35}"/>
    <cellStyle name="Currency 5 2 2 2 5 6" xfId="17860" xr:uid="{5720BFEA-C69B-4134-86C6-5054F8EB8996}"/>
    <cellStyle name="Currency 5 2 2 2 6" xfId="2792" xr:uid="{00000000-0005-0000-0000-0000BB070000}"/>
    <cellStyle name="Currency 5 2 2 2 7" xfId="2128" xr:uid="{00000000-0005-0000-0000-00003B030000}"/>
    <cellStyle name="Currency 5 2 2 2 8" xfId="14424" xr:uid="{B05D0D9B-9350-4951-97EA-7E77E4389117}"/>
    <cellStyle name="Currency 5 2 2 3" xfId="862" xr:uid="{00000000-0005-0000-0000-00005D030000}"/>
    <cellStyle name="Currency 5 2 2 3 2" xfId="4352" xr:uid="{00000000-0005-0000-0000-0000C2070000}"/>
    <cellStyle name="Currency 5 2 2 3 2 2" xfId="9656" xr:uid="{425EFDEA-1F0D-4A3A-843F-94293B454141}"/>
    <cellStyle name="Currency 5 2 2 3 2 2 2" xfId="29820" xr:uid="{8B0E198A-AC39-4B48-86C1-1AAE27ED3DBF}"/>
    <cellStyle name="Currency 5 2 2 3 2 2 3" xfId="27133" xr:uid="{0612F380-DA10-4B48-B7BE-2993EB5C2B4C}"/>
    <cellStyle name="Currency 5 2 2 3 2 2 4" xfId="19832" xr:uid="{47AD6DA8-8EE6-4077-A30D-660878C3953C}"/>
    <cellStyle name="Currency 5 2 2 3 2 3" xfId="12341" xr:uid="{0ECFC116-D2C8-4C06-BADC-52FCE1D0B15F}"/>
    <cellStyle name="Currency 5 2 2 3 2 3 2" xfId="22665" xr:uid="{459D976F-CB39-4083-AA2B-F3AF3464B7BD}"/>
    <cellStyle name="Currency 5 2 2 3 2 4" xfId="24791" xr:uid="{EDAF3139-43B1-49C8-8891-87BBD9E57EA9}"/>
    <cellStyle name="Currency 5 2 2 3 2 5" xfId="16999" xr:uid="{9F7F10BD-749E-49C4-AEBE-DE975F6014C1}"/>
    <cellStyle name="Currency 5 2 2 3 2 6" xfId="7142" xr:uid="{1958445E-4A02-47E1-A61E-6220F7DF175F}"/>
    <cellStyle name="Currency 5 2 2 3 3" xfId="3992" xr:uid="{00000000-0005-0000-0000-0000C3070000}"/>
    <cellStyle name="Currency 5 2 2 3 3 2" xfId="7162" xr:uid="{5A02117D-BA98-4170-A679-D562028CBAB9}"/>
    <cellStyle name="Currency 5 2 2 3 4" xfId="5884" xr:uid="{00000000-0005-0000-0000-0000C4070000}"/>
    <cellStyle name="Currency 5 2 2 3 4 2" xfId="10606" xr:uid="{C7BAC35E-4EF4-43B4-A626-C1A0B736D479}"/>
    <cellStyle name="Currency 5 2 2 3 4 2 2" xfId="20849" xr:uid="{1DC5B5E7-1BE7-4B06-A894-ED1782F75C99}"/>
    <cellStyle name="Currency 5 2 2 3 4 3" xfId="13358" xr:uid="{0A6FA89A-F288-468F-BD68-EFA714C49637}"/>
    <cellStyle name="Currency 5 2 2 3 4 3 2" xfId="23682" xr:uid="{94935F4E-3603-41E7-9335-0089C3690D73}"/>
    <cellStyle name="Currency 5 2 2 3 4 4" xfId="18016" xr:uid="{EF0F05AE-7EEB-42DF-8144-80B8F1648508}"/>
    <cellStyle name="Currency 5 2 2 3 5" xfId="8087" xr:uid="{0D116D0F-7C0B-4C02-9EF5-4A65DEA703F7}"/>
    <cellStyle name="Currency 5 2 2 3 6" xfId="26011" xr:uid="{AA9CF991-9F4A-4A66-8432-C9618C532FE4}"/>
    <cellStyle name="Currency 5 2 2 3 7" xfId="14894" xr:uid="{199BAA5D-76E1-44B6-802A-528581A7BEAC}"/>
    <cellStyle name="Currency 5 2 2 4" xfId="3086" xr:uid="{00000000-0005-0000-0000-0000C5070000}"/>
    <cellStyle name="Currency 5 2 2 4 2" xfId="3990" xr:uid="{00000000-0005-0000-0000-0000C6070000}"/>
    <cellStyle name="Currency 5 2 2 4 2 2" xfId="9654" xr:uid="{A018F520-F172-4AF2-A946-B026AA9D57F0}"/>
    <cellStyle name="Currency 5 2 2 4 2 2 2" xfId="29819" xr:uid="{1DB2096B-3023-4917-A2FC-B3B77BD844C8}"/>
    <cellStyle name="Currency 5 2 2 4 2 2 3" xfId="29579" xr:uid="{818DF15A-BBB9-4028-A013-DF426A78BFA7}"/>
    <cellStyle name="Currency 5 2 2 4 2 2 4" xfId="19830" xr:uid="{DF137E04-79ED-4116-A456-F242E8949FD8}"/>
    <cellStyle name="Currency 5 2 2 4 2 3" xfId="12339" xr:uid="{33FE4BB1-02F9-4077-9937-E5E339E2BCBD}"/>
    <cellStyle name="Currency 5 2 2 4 2 3 2" xfId="22663" xr:uid="{51E153CA-F20D-4481-A3BC-7E4824C6A05C}"/>
    <cellStyle name="Currency 5 2 2 4 2 4" xfId="27808" xr:uid="{9B40F613-C202-4CF4-9F13-A09D57B552C6}"/>
    <cellStyle name="Currency 5 2 2 4 2 5" xfId="16997" xr:uid="{8507920D-6F71-428F-B2B7-9805ED9666BC}"/>
    <cellStyle name="Currency 5 2 2 4 3" xfId="5882" xr:uid="{00000000-0005-0000-0000-0000C7070000}"/>
    <cellStyle name="Currency 5 2 2 4 3 2" xfId="7235" xr:uid="{668411BC-10A6-48DB-8002-2684303F43A1}"/>
    <cellStyle name="Currency 5 2 2 4 4" xfId="8086" xr:uid="{A0367428-7ACB-411B-BAE5-3CD50064486C}"/>
    <cellStyle name="Currency 5 2 2 4 5" xfId="24238" xr:uid="{06786FC4-0CF6-413A-8E9A-615EC4304336}"/>
    <cellStyle name="Currency 5 2 2 4 6" xfId="14892" xr:uid="{2ED00834-F4C8-40E4-910D-29F937D0AC47}"/>
    <cellStyle name="Currency 5 2 2 5" xfId="3383" xr:uid="{00000000-0005-0000-0000-0000C8070000}"/>
    <cellStyle name="Currency 5 2 2 5 2" xfId="5290" xr:uid="{00000000-0005-0000-0000-0000C9070000}"/>
    <cellStyle name="Currency 5 2 2 5 2 2" xfId="29040" xr:uid="{CD8EB31F-A82A-48F3-8943-0FC43C41FD8F}"/>
    <cellStyle name="Currency 5 2 2 5 2 3" xfId="29442" xr:uid="{CE6629EE-7DB9-4422-838A-39DA41EB58EA}"/>
    <cellStyle name="Currency 5 2 2 5 2 4" xfId="16578" xr:uid="{14CF5AFC-03A6-41F6-ADC2-DB98D09A6747}"/>
    <cellStyle name="Currency 5 2 2 5 3" xfId="9238" xr:uid="{56A41672-2A41-4606-888D-5D29B6C8DF4E}"/>
    <cellStyle name="Currency 5 2 2 5 3 2" xfId="19411" xr:uid="{DF57BE9F-5D58-445F-A233-78E6EE7D4642}"/>
    <cellStyle name="Currency 5 2 2 5 4" xfId="11920" xr:uid="{910F2EC6-24A4-4BAF-94AD-99A6B92E3F1B}"/>
    <cellStyle name="Currency 5 2 2 5 4 2" xfId="22244" xr:uid="{84EA703B-DFCC-4BEB-8147-751CBBDB9181}"/>
    <cellStyle name="Currency 5 2 2 5 5" xfId="24753" xr:uid="{494BBEDD-1F00-4D39-BD7C-964C583848A6}"/>
    <cellStyle name="Currency 5 2 2 5 6" xfId="14343" xr:uid="{F5E3CF40-C80B-4386-8A03-2D2E39992905}"/>
    <cellStyle name="Currency 5 2 2 6" xfId="4350" xr:uid="{00000000-0005-0000-0000-0000CA070000}"/>
    <cellStyle name="Currency 5 2 2 6 2" xfId="8922" xr:uid="{A73EB5BA-1B26-4B4E-B75A-E05CDD009806}"/>
    <cellStyle name="Currency 5 2 2 6 2 2" xfId="19072" xr:uid="{6274D6C9-3D43-409F-B503-D93CBE168BC9}"/>
    <cellStyle name="Currency 5 2 2 6 3" xfId="11581" xr:uid="{9D38B1AF-2C02-4199-B19A-6A131DFD46D4}"/>
    <cellStyle name="Currency 5 2 2 6 3 2" xfId="21905" xr:uid="{B9939365-0F44-4E6F-9EE2-CF6B5F1F2916}"/>
    <cellStyle name="Currency 5 2 2 6 4" xfId="23933" xr:uid="{9F723F1F-27F0-4571-8AFC-9BCE4FA33F5F}"/>
    <cellStyle name="Currency 5 2 2 6 5" xfId="29339" xr:uid="{8984D283-9E37-46D5-A00F-B0109480C60C}"/>
    <cellStyle name="Currency 5 2 2 6 6" xfId="16239" xr:uid="{39A1F1E9-A7BB-4883-80B6-16FD683A758E}"/>
    <cellStyle name="Currency 5 2 2 6 7" xfId="6971" xr:uid="{E20FF4DE-79F2-4B14-9E38-274BB46C5B2B}"/>
    <cellStyle name="Currency 5 2 2 7" xfId="3396" xr:uid="{00000000-0005-0000-0000-0000CB070000}"/>
    <cellStyle name="Currency 5 2 2 7 2" xfId="10129" xr:uid="{2FD6E5A5-AAF5-463C-9884-30E410348FED}"/>
    <cellStyle name="Currency 5 2 2 7 2 2" xfId="20309" xr:uid="{A5DDDD10-693D-4D3B-8DFE-896C18329269}"/>
    <cellStyle name="Currency 5 2 2 7 3" xfId="12818" xr:uid="{3BE8F1C3-A180-47D0-98DC-8EA7E3DA6233}"/>
    <cellStyle name="Currency 5 2 2 7 3 2" xfId="23142" xr:uid="{48849121-5BF5-48E1-B0BE-1631E36739A1}"/>
    <cellStyle name="Currency 5 2 2 7 4" xfId="29141" xr:uid="{E75B50AD-91A1-41EC-9FB3-6AA2C580EA68}"/>
    <cellStyle name="Currency 5 2 2 7 5" xfId="27389" xr:uid="{39E9B4DF-1D98-4197-AFBB-B3E2C50E826C}"/>
    <cellStyle name="Currency 5 2 2 7 6" xfId="17476" xr:uid="{EA12BFF4-D59C-42A8-8F07-C33519AFC4AE}"/>
    <cellStyle name="Currency 5 2 2 8" xfId="4830" xr:uid="{00000000-0005-0000-0000-0000CC070000}"/>
    <cellStyle name="Currency 5 2 2 8 2" xfId="15533" xr:uid="{703609C8-8FC1-4ABC-AC4E-6E3B4FDB2D26}"/>
    <cellStyle name="Currency 5 2 2 9" xfId="1988" xr:uid="{00000000-0005-0000-0000-00003A030000}"/>
    <cellStyle name="Currency 5 2 2 9 2" xfId="18366" xr:uid="{25718EA8-4B36-476B-A7F4-AA5A83F1C475}"/>
    <cellStyle name="Currency 5 2 3" xfId="863" xr:uid="{00000000-0005-0000-0000-00005E030000}"/>
    <cellStyle name="Currency 5 2 3 10" xfId="14011" xr:uid="{48E086A0-75CC-4E23-9E94-AFBA56A94806}"/>
    <cellStyle name="Currency 5 2 3 2" xfId="864" xr:uid="{00000000-0005-0000-0000-00005F030000}"/>
    <cellStyle name="Currency 5 2 3 2 2" xfId="4353" xr:uid="{00000000-0005-0000-0000-0000CF070000}"/>
    <cellStyle name="Currency 5 2 3 2 2 2" xfId="9657" xr:uid="{17109F94-1C3C-4174-86EA-6FC2429A46F1}"/>
    <cellStyle name="Currency 5 2 3 2 2 2 2" xfId="29821" xr:uid="{96029018-66A2-4FF6-B247-0983B28B2E71}"/>
    <cellStyle name="Currency 5 2 3 2 2 2 3" xfId="29132" xr:uid="{C9D4F966-748E-4EA7-8A28-3D28A33D4D1D}"/>
    <cellStyle name="Currency 5 2 3 2 2 2 4" xfId="19833" xr:uid="{A1D05096-F1F2-4E82-88D0-0EEB40C4A2D7}"/>
    <cellStyle name="Currency 5 2 3 2 2 3" xfId="12342" xr:uid="{EF08B474-D96A-472B-8CAD-B49A97768339}"/>
    <cellStyle name="Currency 5 2 3 2 2 3 2" xfId="22666" xr:uid="{7E4CDDCF-98DD-49BE-9648-30ADE1B3BD1D}"/>
    <cellStyle name="Currency 5 2 3 2 2 4" xfId="25545" xr:uid="{4AB43660-2371-49BB-B9D9-39028583FC18}"/>
    <cellStyle name="Currency 5 2 3 2 2 5" xfId="17000" xr:uid="{A30A0295-FE86-44CC-918B-63A3144FB400}"/>
    <cellStyle name="Currency 5 2 3 2 2 6" xfId="7143" xr:uid="{433004AC-BCCA-48CA-AC5A-4E83EF6A4211}"/>
    <cellStyle name="Currency 5 2 3 2 3" xfId="3993" xr:uid="{00000000-0005-0000-0000-0000D0070000}"/>
    <cellStyle name="Currency 5 2 3 2 3 2" xfId="6713" xr:uid="{E8964DD5-BDB7-481A-943D-602F675BCF61}"/>
    <cellStyle name="Currency 5 2 3 2 4" xfId="5885" xr:uid="{00000000-0005-0000-0000-0000D1070000}"/>
    <cellStyle name="Currency 5 2 3 2 4 2" xfId="6727" xr:uid="{75B65825-52AE-4B2A-AFCA-5BEC82624F1B}"/>
    <cellStyle name="Currency 5 2 3 2 5" xfId="3098" xr:uid="{00000000-0005-0000-0000-0000CE070000}"/>
    <cellStyle name="Currency 5 2 3 2 5 2" xfId="25309" xr:uid="{3F8D9EFE-85BD-49DF-A9D9-2415D429FEF2}"/>
    <cellStyle name="Currency 5 2 3 2 6" xfId="2079" xr:uid="{00000000-0005-0000-0000-00003E030000}"/>
    <cellStyle name="Currency 5 2 3 3" xfId="865" xr:uid="{00000000-0005-0000-0000-000060030000}"/>
    <cellStyle name="Currency 5 2 3 3 2" xfId="4354" xr:uid="{00000000-0005-0000-0000-0000D3070000}"/>
    <cellStyle name="Currency 5 2 3 3 2 2" xfId="9294" xr:uid="{ACD8F8C0-3D7E-4F0F-B91A-034DC1C01A2A}"/>
    <cellStyle name="Currency 5 2 3 3 2 2 2" xfId="19467" xr:uid="{DF36F822-4836-41D3-8B21-601FE6F26378}"/>
    <cellStyle name="Currency 5 2 3 3 2 3" xfId="11976" xr:uid="{D5F38A12-2800-4C80-B7E2-C21DF7CEA38E}"/>
    <cellStyle name="Currency 5 2 3 3 2 3 2" xfId="22300" xr:uid="{7A984626-DF78-4441-9E66-AD7B2411A139}"/>
    <cellStyle name="Currency 5 2 3 3 2 4" xfId="16634" xr:uid="{9028FBD5-FF43-40B4-8D01-1A5EA7D46DE5}"/>
    <cellStyle name="Currency 5 2 3 3 2 5" xfId="7036" xr:uid="{50D89A97-29B1-41E4-880D-C7D32C5DD86A}"/>
    <cellStyle name="Currency 5 2 3 3 3" xfId="3648" xr:uid="{00000000-0005-0000-0000-0000D4070000}"/>
    <cellStyle name="Currency 5 2 3 3 3 2" xfId="7178" xr:uid="{5544D22B-B528-4F3B-BB7D-C643685EB85E}"/>
    <cellStyle name="Currency 5 2 3 3 4" xfId="5376" xr:uid="{00000000-0005-0000-0000-0000D5070000}"/>
    <cellStyle name="Currency 5 2 3 3 4 2" xfId="8088" xr:uid="{8E3B89AE-456C-41C2-9142-AD8BB58FA9F8}"/>
    <cellStyle name="Currency 5 2 3 3 5" xfId="26161" xr:uid="{0EC17465-22B6-49A5-BC7E-4BA3E420F01C}"/>
    <cellStyle name="Currency 5 2 3 3 6" xfId="14423" xr:uid="{181E52FF-BAF3-49CD-BEAD-BB19F8379ADF}"/>
    <cellStyle name="Currency 5 2 3 4" xfId="2887" xr:uid="{00000000-0005-0000-0000-0000D6070000}"/>
    <cellStyle name="Currency 5 2 3 4 2" xfId="7262" xr:uid="{2BF2C24E-3D33-448E-8973-7C55B86472CA}"/>
    <cellStyle name="Currency 5 2 3 4 2 2" xfId="10082" xr:uid="{10C30EC3-36A8-42C5-A135-43168C677DA7}"/>
    <cellStyle name="Currency 5 2 3 4 2 2 2" xfId="20260" xr:uid="{EF7FC305-6C14-4997-99E8-AD32E1005E19}"/>
    <cellStyle name="Currency 5 2 3 4 2 3" xfId="12769" xr:uid="{00F32E6E-DB2F-4FB9-9B6F-A7A3C95364A5}"/>
    <cellStyle name="Currency 5 2 3 4 2 3 2" xfId="23093" xr:uid="{E40ED1FC-4C7D-4993-B971-AD5DB4F9E29E}"/>
    <cellStyle name="Currency 5 2 3 4 2 4" xfId="27236" xr:uid="{9FA62F57-EC98-4592-967A-F7F5D412572C}"/>
    <cellStyle name="Currency 5 2 3 4 2 5" xfId="27392" xr:uid="{E6835093-3DD9-4AB7-AA17-2AB53E74B9D3}"/>
    <cellStyle name="Currency 5 2 3 4 2 6" xfId="17427" xr:uid="{72529B63-4096-4BB6-825C-1AA900E7F3F4}"/>
    <cellStyle name="Currency 5 2 3 4 3" xfId="24881" xr:uid="{FD5BC59D-AADC-427B-8943-2466D89A318F}"/>
    <cellStyle name="Currency 5 2 3 5" xfId="3451" xr:uid="{00000000-0005-0000-0000-0000D7070000}"/>
    <cellStyle name="Currency 5 2 3 5 2" xfId="10377" xr:uid="{C9D55D62-A5EB-4190-9C65-9091106471C3}"/>
    <cellStyle name="Currency 5 2 3 5 2 2" xfId="29981" xr:uid="{53CACFD9-66D4-4029-949D-26AB178B3E56}"/>
    <cellStyle name="Currency 5 2 3 5 2 3" xfId="28583" xr:uid="{6B05657E-49B7-416F-B632-0587D682B962}"/>
    <cellStyle name="Currency 5 2 3 5 2 4" xfId="20559" xr:uid="{330D3A57-489E-472D-8E6A-E979A577A739}"/>
    <cellStyle name="Currency 5 2 3 5 3" xfId="13068" xr:uid="{2CC863CA-3B7B-4359-93BC-B12F3C4DF0FF}"/>
    <cellStyle name="Currency 5 2 3 5 3 2" xfId="23392" xr:uid="{51D7903C-295B-4120-89C1-04125383FF99}"/>
    <cellStyle name="Currency 5 2 3 5 4" xfId="27969" xr:uid="{CC0F9A52-D34D-478A-80CE-CC722B78A5D2}"/>
    <cellStyle name="Currency 5 2 3 5 5" xfId="17726" xr:uid="{CF4DF3D0-F75C-4BEF-8CF7-116FE506E2E3}"/>
    <cellStyle name="Currency 5 2 3 6" xfId="4581" xr:uid="{00000000-0005-0000-0000-0000D8070000}"/>
    <cellStyle name="Currency 5 2 3 6 2" xfId="29573" xr:uid="{945F2CB7-01E6-40AB-8B0A-42094CC6FE52}"/>
    <cellStyle name="Currency 5 2 3 6 3" xfId="28530" xr:uid="{A09B7D1A-49E2-453F-B1F9-69DD0D9F844B}"/>
    <cellStyle name="Currency 5 2 3 6 4" xfId="15534" xr:uid="{2728419B-CDBA-4774-807B-47207D8D168F}"/>
    <cellStyle name="Currency 5 2 3 7" xfId="8328" xr:uid="{2B8EA581-A47C-47FD-A4C9-04F52F1F3E25}"/>
    <cellStyle name="Currency 5 2 3 7 2" xfId="28859" xr:uid="{3D411C20-4D6A-4EC1-91A3-208EE4D349D1}"/>
    <cellStyle name="Currency 5 2 3 7 3" xfId="27005" xr:uid="{1101A918-016B-4994-BC79-197CB2F2644A}"/>
    <cellStyle name="Currency 5 2 3 7 4" xfId="18367" xr:uid="{2934AC80-4814-46AB-81F3-5C8BAABE9E1D}"/>
    <cellStyle name="Currency 5 2 3 8" xfId="10883" xr:uid="{F1547E60-9BA7-4166-9D2F-8438DFE99E3B}"/>
    <cellStyle name="Currency 5 2 3 8 2" xfId="21200" xr:uid="{D8B30D18-C270-4946-94B7-96CD41A79ECF}"/>
    <cellStyle name="Currency 5 2 3 9" xfId="23926" xr:uid="{61AB9E6A-6199-45A0-951F-83B8A3376AD4}"/>
    <cellStyle name="Currency 5 2 4" xfId="866" xr:uid="{00000000-0005-0000-0000-000061030000}"/>
    <cellStyle name="Currency 5 2 4 2" xfId="4355" xr:uid="{00000000-0005-0000-0000-0000DA070000}"/>
    <cellStyle name="Currency 5 2 4 2 2" xfId="9658" xr:uid="{BE455AD8-0039-4398-8DE3-371CFE2F1EAA}"/>
    <cellStyle name="Currency 5 2 4 2 2 2" xfId="29822" xr:uid="{FDCFA6FC-0AE2-432F-AEE6-6A1141ED98AF}"/>
    <cellStyle name="Currency 5 2 4 2 2 3" xfId="27079" xr:uid="{5D49F25C-FB72-4017-B3FB-7670074AAD2F}"/>
    <cellStyle name="Currency 5 2 4 2 2 4" xfId="19834" xr:uid="{B9CEB3DD-A007-424C-A7E4-60B8C17D297C}"/>
    <cellStyle name="Currency 5 2 4 2 3" xfId="12343" xr:uid="{10652B56-DE71-4C40-B57F-81D3566B7B74}"/>
    <cellStyle name="Currency 5 2 4 2 3 2" xfId="22667" xr:uid="{D0785D61-F1BB-4FB0-9B22-6410116C3927}"/>
    <cellStyle name="Currency 5 2 4 2 4" xfId="25136" xr:uid="{26FA60BF-1377-47EF-B98B-D20B06242495}"/>
    <cellStyle name="Currency 5 2 4 2 5" xfId="17001" xr:uid="{CDDDBE7A-B3D8-46EE-A1EA-011F185D93E4}"/>
    <cellStyle name="Currency 5 2 4 2 6" xfId="7144" xr:uid="{F860C54B-8F87-46F0-9E6D-9C176A21FE49}"/>
    <cellStyle name="Currency 5 2 4 3" xfId="3994" xr:uid="{00000000-0005-0000-0000-0000DB070000}"/>
    <cellStyle name="Currency 5 2 4 3 2" xfId="6692" xr:uid="{96180308-5781-4FE3-A085-882E1A23312F}"/>
    <cellStyle name="Currency 5 2 4 4" xfId="5886" xr:uid="{00000000-0005-0000-0000-0000DC070000}"/>
    <cellStyle name="Currency 5 2 4 4 2" xfId="6573" xr:uid="{7FA4932E-7D5F-4F0A-A8E2-C45F0308F4A7}"/>
    <cellStyle name="Currency 5 2 4 4 2 2" xfId="20850" xr:uid="{9FDAF1BB-DFF4-46F9-9954-B05327D84232}"/>
    <cellStyle name="Currency 5 2 4 4 2 3" xfId="10607" xr:uid="{F54A55F9-82AF-440B-BAB2-47E01B842ABB}"/>
    <cellStyle name="Currency 5 2 4 4 3" xfId="13359" xr:uid="{66561E59-66D6-4EFB-9497-81759A002F35}"/>
    <cellStyle name="Currency 5 2 4 4 3 2" xfId="23683" xr:uid="{B284C94F-206C-4377-8E80-D4E9B499A5F6}"/>
    <cellStyle name="Currency 5 2 4 4 4" xfId="29637" xr:uid="{0D56A3CD-E7BA-4469-AD37-85216CD8AEF2}"/>
    <cellStyle name="Currency 5 2 4 4 5" xfId="29166" xr:uid="{800911ED-F741-4F07-B064-15D8B1CFA49E}"/>
    <cellStyle name="Currency 5 2 4 4 6" xfId="18017" xr:uid="{76895187-8C14-41D9-8410-CDC9B890913F}"/>
    <cellStyle name="Currency 5 2 4 5" xfId="2880" xr:uid="{00000000-0005-0000-0000-0000D9070000}"/>
    <cellStyle name="Currency 5 2 4 6" xfId="2034" xr:uid="{00000000-0005-0000-0000-00003F030000}"/>
    <cellStyle name="Currency 5 2 4 7" xfId="14895" xr:uid="{6E1ED2E3-283E-497A-9A99-8122CB638E3D}"/>
    <cellStyle name="Currency 5 2 5" xfId="867" xr:uid="{00000000-0005-0000-0000-000062030000}"/>
    <cellStyle name="Currency 5 2 5 2" xfId="4356" xr:uid="{00000000-0005-0000-0000-0000DE070000}"/>
    <cellStyle name="Currency 5 2 5 2 2" xfId="9473" xr:uid="{D3A0ACFF-C86C-46D5-BD8F-510304E845B3}"/>
    <cellStyle name="Currency 5 2 5 2 2 2" xfId="29621" xr:uid="{8C552485-C117-4D42-89ED-1082F334292A}"/>
    <cellStyle name="Currency 5 2 5 2 2 3" xfId="27040" xr:uid="{95BC6DAF-F65D-4793-993F-9988CD396724}"/>
    <cellStyle name="Currency 5 2 5 2 2 4" xfId="19649" xr:uid="{883D23DF-D903-4438-8122-A3FE655A30C2}"/>
    <cellStyle name="Currency 5 2 5 2 3" xfId="12158" xr:uid="{56A32772-B76D-427F-902C-B32054BBA6F8}"/>
    <cellStyle name="Currency 5 2 5 2 3 2" xfId="22482" xr:uid="{01AE8F59-E958-417F-A01C-3B37BD6655CC}"/>
    <cellStyle name="Currency 5 2 5 2 4" xfId="26957" xr:uid="{B7925E9C-25B6-4653-82D2-E48A379FDA83}"/>
    <cellStyle name="Currency 5 2 5 2 5" xfId="16816" xr:uid="{B4317EE3-A555-4D1F-8954-125C6D9DF88C}"/>
    <cellStyle name="Currency 5 2 5 2 6" xfId="7065" xr:uid="{6623514B-BFD0-4CEE-BE63-7E30BCC548DC}"/>
    <cellStyle name="Currency 5 2 5 3" xfId="3804" xr:uid="{00000000-0005-0000-0000-0000DF070000}"/>
    <cellStyle name="Currency 5 2 5 3 2" xfId="7195" xr:uid="{C0BDE90E-E5F8-457B-8278-62714F07FE57}"/>
    <cellStyle name="Currency 5 2 5 4" xfId="5646" xr:uid="{00000000-0005-0000-0000-0000E0070000}"/>
    <cellStyle name="Currency 5 2 5 4 2" xfId="8089" xr:uid="{5EEB97BA-E4E4-45C8-AE8B-32F945699A8B}"/>
    <cellStyle name="Currency 5 2 5 5" xfId="24282" xr:uid="{4B56DB03-B65A-410F-AB7C-26810109D6CF}"/>
    <cellStyle name="Currency 5 2 5 6" xfId="14682" xr:uid="{3EB16A32-747A-4977-A2ED-3723BEB3418C}"/>
    <cellStyle name="Currency 5 2 6" xfId="2905" xr:uid="{00000000-0005-0000-0000-0000E1070000}"/>
    <cellStyle name="Currency 5 2 6 2" xfId="3262" xr:uid="{00000000-0005-0000-0000-0000E2070000}"/>
    <cellStyle name="Currency 5 2 6 2 2" xfId="9136" xr:uid="{FD54CA5C-C0D0-4884-A2F8-2A2F0C950E57}"/>
    <cellStyle name="Currency 5 2 6 2 2 2" xfId="19309" xr:uid="{2F92E729-91CE-409C-8CC3-118195F87E03}"/>
    <cellStyle name="Currency 5 2 6 2 3" xfId="11818" xr:uid="{10529C9A-6F4D-43D5-A252-A507A4F46F52}"/>
    <cellStyle name="Currency 5 2 6 2 3 2" xfId="22142" xr:uid="{82904563-0D76-490B-9016-9976932992B8}"/>
    <cellStyle name="Currency 5 2 6 2 4" xfId="27593" xr:uid="{30F59C15-FC09-416D-84FA-96FDA6E491BB}"/>
    <cellStyle name="Currency 5 2 6 2 5" xfId="26932" xr:uid="{2878BEC7-FADD-411E-8EEF-6931499D6B10}"/>
    <cellStyle name="Currency 5 2 6 2 6" xfId="16476" xr:uid="{EB8F35D9-29A4-4A0A-9191-28DC3CD49630}"/>
    <cellStyle name="Currency 5 2 6 3" xfId="5187" xr:uid="{00000000-0005-0000-0000-0000E3070000}"/>
    <cellStyle name="Currency 5 2 6 3 2" xfId="7188" xr:uid="{84C35663-7F31-4208-94E2-734969810552}"/>
    <cellStyle name="Currency 5 2 6 4" xfId="8085" xr:uid="{6DF21C2B-7A68-4B06-9B8C-5AAD9211147C}"/>
    <cellStyle name="Currency 5 2 6 5" xfId="24354" xr:uid="{3472E80C-558D-42ED-8F80-3996BC3C0910}"/>
    <cellStyle name="Currency 5 2 6 6" xfId="14243" xr:uid="{EA03CD63-BA5C-4160-A8BA-B165F41E4542}"/>
    <cellStyle name="Currency 5 2 7" xfId="4349" xr:uid="{00000000-0005-0000-0000-0000E4070000}"/>
    <cellStyle name="Currency 5 2 7 2" xfId="8855" xr:uid="{90B18844-F631-4985-B997-37BB98B847E1}"/>
    <cellStyle name="Currency 5 2 7 2 2" xfId="27318" xr:uid="{23164E1B-394C-40A2-8B9D-6529FE68EDF1}"/>
    <cellStyle name="Currency 5 2 7 2 3" xfId="27166" xr:uid="{86315CD0-15D0-46F6-803D-32FCEE2BA8BA}"/>
    <cellStyle name="Currency 5 2 7 2 4" xfId="19005" xr:uid="{1FBF451E-AE7C-415A-89EA-E099B312FD81}"/>
    <cellStyle name="Currency 5 2 7 3" xfId="11514" xr:uid="{EAA69DF2-E5C3-4DF6-B8EE-89048E6B80D7}"/>
    <cellStyle name="Currency 5 2 7 3 2" xfId="21838" xr:uid="{C3125C70-2018-45A8-AE6A-1FA7AEA2D0E6}"/>
    <cellStyle name="Currency 5 2 7 4" xfId="26389" xr:uid="{E882D5AF-0AFB-4DDA-BF41-B004A684B4AD}"/>
    <cellStyle name="Currency 5 2 7 5" xfId="16172" xr:uid="{25997FCC-D011-4446-8C27-0B5DAD2332CA}"/>
    <cellStyle name="Currency 5 2 7 6" xfId="6933" xr:uid="{1831C624-71F1-4155-97A6-D6F094B84DF0}"/>
    <cellStyle name="Currency 5 2 8" xfId="3503" xr:uid="{00000000-0005-0000-0000-0000E5070000}"/>
    <cellStyle name="Currency 5 2 8 2" xfId="10186" xr:uid="{BF330531-664B-49E4-ACFB-B9B6BA19C526}"/>
    <cellStyle name="Currency 5 2 8 2 2" xfId="20366" xr:uid="{ADD6E78D-3FF7-4490-BC5D-B367AA421D30}"/>
    <cellStyle name="Currency 5 2 8 3" xfId="12875" xr:uid="{6CE0F3C0-91CC-49BA-A857-59EDDEA93C5E}"/>
    <cellStyle name="Currency 5 2 8 3 2" xfId="23199" xr:uid="{248524D8-316F-4056-ACB9-A78700373207}"/>
    <cellStyle name="Currency 5 2 8 4" xfId="28940" xr:uid="{D27F3F7D-4B99-415A-905A-B579BCA06B13}"/>
    <cellStyle name="Currency 5 2 8 5" xfId="29546" xr:uid="{127A0DF4-2E1C-442C-AA91-F9D960A19882}"/>
    <cellStyle name="Currency 5 2 8 6" xfId="17533" xr:uid="{C384F28C-D8FE-4941-9E25-5BCAFB6D9333}"/>
    <cellStyle name="Currency 5 2 9" xfId="4418" xr:uid="{00000000-0005-0000-0000-0000E6070000}"/>
    <cellStyle name="Currency 5 2 9 2" xfId="26958" xr:uid="{3C4CB546-32FE-433F-BB27-559C04B1A9B4}"/>
    <cellStyle name="Currency 5 2 9 3" xfId="28068" xr:uid="{9CE914FC-DE72-435D-A890-AB503B8A9D40}"/>
    <cellStyle name="Currency 5 2 9 4" xfId="15532" xr:uid="{508CF385-F75F-4220-BC8D-43DCFCEAF1C8}"/>
    <cellStyle name="Currency 5 3" xfId="868" xr:uid="{00000000-0005-0000-0000-000063030000}"/>
    <cellStyle name="Currency 5 3 10" xfId="10884" xr:uid="{6AB32DF4-ED44-4F82-B886-2EE586FF2767}"/>
    <cellStyle name="Currency 5 3 10 2" xfId="21201" xr:uid="{7765A7D3-A921-4122-AE89-4C859C833867}"/>
    <cellStyle name="Currency 5 3 11" xfId="24271" xr:uid="{8E37BEF3-6CF3-4272-B33A-739ACB4CA649}"/>
    <cellStyle name="Currency 5 3 12" xfId="13852" xr:uid="{D252F87E-3F6C-447F-84A7-3B9C5DA1371D}"/>
    <cellStyle name="Currency 5 3 2" xfId="869" xr:uid="{00000000-0005-0000-0000-000064030000}"/>
    <cellStyle name="Currency 5 3 2 2" xfId="3996" xr:uid="{00000000-0005-0000-0000-0000E9070000}"/>
    <cellStyle name="Currency 5 3 2 2 2" xfId="5888" xr:uid="{00000000-0005-0000-0000-0000EA070000}"/>
    <cellStyle name="Currency 5 3 2 2 2 2" xfId="25340" xr:uid="{E5B955FD-9F73-419B-856A-D08B8D0F4FCE}"/>
    <cellStyle name="Currency 5 3 2 2 2 2 2" xfId="29680" xr:uid="{1A1A3959-6AE8-4D2F-94A5-712211D413DA}"/>
    <cellStyle name="Currency 5 3 2 2 2 3" xfId="29058" xr:uid="{31D2C01C-7A98-4FE3-ABD8-4F0497E44B1A}"/>
    <cellStyle name="Currency 5 3 2 2 2 4" xfId="17003" xr:uid="{21634648-AC2E-465C-B5CF-1E6C7F5412CB}"/>
    <cellStyle name="Currency 5 3 2 2 3" xfId="6657" xr:uid="{496BCD1F-5B4E-4B5D-AF1D-5BF3FCC46182}"/>
    <cellStyle name="Currency 5 3 2 2 3 2" xfId="19836" xr:uid="{A7AD5CB8-75FD-41BD-AD3D-5FD7E93AC076}"/>
    <cellStyle name="Currency 5 3 2 2 3 3" xfId="9660" xr:uid="{6513098C-F80E-4486-9EC6-6B000B400952}"/>
    <cellStyle name="Currency 5 3 2 2 4" xfId="12345" xr:uid="{4BBA46C6-0F28-416C-9AA9-067DF91B828D}"/>
    <cellStyle name="Currency 5 3 2 2 4 2" xfId="22669" xr:uid="{D1D36016-853C-4078-8D85-1D7F4DD1199C}"/>
    <cellStyle name="Currency 5 3 2 2 5" xfId="26016" xr:uid="{4DC9B552-292A-405B-89EE-3753266AF784}"/>
    <cellStyle name="Currency 5 3 2 2 6" xfId="27923" xr:uid="{EB764F26-742B-4F28-B00E-759CC935652E}"/>
    <cellStyle name="Currency 5 3 2 2 7" xfId="14897" xr:uid="{43FD0102-1100-4E74-A38A-853AC50CC5E8}"/>
    <cellStyle name="Currency 5 3 2 3" xfId="4358" xr:uid="{00000000-0005-0000-0000-0000EB070000}"/>
    <cellStyle name="Currency 5 3 2 3 2" xfId="9296" xr:uid="{CB817CE6-3DB7-412A-BB9F-C545C25E69B4}"/>
    <cellStyle name="Currency 5 3 2 3 2 2" xfId="28065" xr:uid="{2FB14060-BE53-437B-8822-6180B60C9480}"/>
    <cellStyle name="Currency 5 3 2 3 2 3" xfId="28398" xr:uid="{D4A526E0-85AB-48B9-8390-03465692A271}"/>
    <cellStyle name="Currency 5 3 2 3 2 4" xfId="19469" xr:uid="{4392ECC2-3BDA-4973-8D0A-0918551B96EE}"/>
    <cellStyle name="Currency 5 3 2 3 3" xfId="11978" xr:uid="{C0C93E95-93DB-484E-A67D-4E6F011526B2}"/>
    <cellStyle name="Currency 5 3 2 3 3 2" xfId="22302" xr:uid="{6827D7A0-05B1-4B99-99C3-242A251FDA1B}"/>
    <cellStyle name="Currency 5 3 2 3 4" xfId="25263" xr:uid="{98AB8554-F689-42FF-91AB-FB13AAD86619}"/>
    <cellStyle name="Currency 5 3 2 3 5" xfId="16636" xr:uid="{207E8B1C-F600-458F-A0B5-C219435DF211}"/>
    <cellStyle name="Currency 5 3 2 3 6" xfId="7038" xr:uid="{FDE26E06-6BD4-43FD-86B4-316CF4ECA059}"/>
    <cellStyle name="Currency 5 3 2 4" xfId="3650" xr:uid="{00000000-0005-0000-0000-0000EC070000}"/>
    <cellStyle name="Currency 5 3 2 4 2" xfId="6598" xr:uid="{379411AD-22EF-4A34-85D9-06E24BECCFAF}"/>
    <cellStyle name="Currency 5 3 2 4 3" xfId="27513" xr:uid="{785E99A2-BA2D-4A0D-84ED-B6BE4E93F30E}"/>
    <cellStyle name="Currency 5 3 2 5" xfId="5378" xr:uid="{00000000-0005-0000-0000-0000ED070000}"/>
    <cellStyle name="Currency 5 3 2 5 2" xfId="10498" xr:uid="{EE8A75DB-C99A-4AD1-B0D4-3ADF0ED20821}"/>
    <cellStyle name="Currency 5 3 2 5 2 2" xfId="20694" xr:uid="{D0D8B80A-05C4-404D-998C-4C6904AA3915}"/>
    <cellStyle name="Currency 5 3 2 5 3" xfId="13203" xr:uid="{D40DE1A5-94B3-4195-982D-9F8D25736B7E}"/>
    <cellStyle name="Currency 5 3 2 5 3 2" xfId="23527" xr:uid="{825C9C8F-B40F-4817-BC1B-CD10B4E567FA}"/>
    <cellStyle name="Currency 5 3 2 5 4" xfId="27956" xr:uid="{DAC642D1-403B-49CF-8D27-3B8AE154EF3B}"/>
    <cellStyle name="Currency 5 3 2 5 5" xfId="28477" xr:uid="{D9639324-05F9-4863-A424-2C259DFD01FC}"/>
    <cellStyle name="Currency 5 3 2 5 6" xfId="17861" xr:uid="{E51FBF35-C972-453C-B5BE-5A2960FC89F4}"/>
    <cellStyle name="Currency 5 3 2 6" xfId="2838" xr:uid="{00000000-0005-0000-0000-0000E8070000}"/>
    <cellStyle name="Currency 5 3 2 7" xfId="2127" xr:uid="{00000000-0005-0000-0000-000042030000}"/>
    <cellStyle name="Currency 5 3 2 8" xfId="14425" xr:uid="{DC3BF096-7858-44D7-8127-C9B2BB1AF9D9}"/>
    <cellStyle name="Currency 5 3 3" xfId="870" xr:uid="{00000000-0005-0000-0000-000065030000}"/>
    <cellStyle name="Currency 5 3 3 2" xfId="4359" xr:uid="{00000000-0005-0000-0000-0000EF070000}"/>
    <cellStyle name="Currency 5 3 3 2 2" xfId="9661" xr:uid="{567F5DB0-8747-4FAE-8ECD-75BA8E716D6A}"/>
    <cellStyle name="Currency 5 3 3 2 2 2" xfId="29824" xr:uid="{EEB777CA-5A0E-446A-B07B-2F1E14595739}"/>
    <cellStyle name="Currency 5 3 3 2 2 3" xfId="27643" xr:uid="{261A04E4-E9AA-4E53-B744-CE9D012FB897}"/>
    <cellStyle name="Currency 5 3 3 2 2 4" xfId="19837" xr:uid="{2F643D67-3ED6-4B70-9871-F5251B34BFA5}"/>
    <cellStyle name="Currency 5 3 3 2 3" xfId="12346" xr:uid="{3CDB7150-D3B0-490C-8B6E-CEAA3416071D}"/>
    <cellStyle name="Currency 5 3 3 2 3 2" xfId="22670" xr:uid="{4AFB1FD4-0B58-42B1-8ECD-D6AC28AE12A5}"/>
    <cellStyle name="Currency 5 3 3 2 4" xfId="25289" xr:uid="{9CE3FBFB-455C-4693-AF74-96971FDBEA1F}"/>
    <cellStyle name="Currency 5 3 3 2 5" xfId="17004" xr:uid="{702F2AD8-7155-41C5-8E73-0BED4EA00AA2}"/>
    <cellStyle name="Currency 5 3 3 2 6" xfId="7145" xr:uid="{E2CA07C6-D721-43BA-80AD-EC29CD760875}"/>
    <cellStyle name="Currency 5 3 3 3" xfId="3997" xr:uid="{00000000-0005-0000-0000-0000F0070000}"/>
    <cellStyle name="Currency 5 3 3 3 2" xfId="6862" xr:uid="{A451A492-1C1A-4340-BFA9-1D29DDF1DCD2}"/>
    <cellStyle name="Currency 5 3 3 4" xfId="5889" xr:uid="{00000000-0005-0000-0000-0000F1070000}"/>
    <cellStyle name="Currency 5 3 3 4 2" xfId="10608" xr:uid="{9B43F0F0-7266-47CA-BFA6-D711D6F4A9AB}"/>
    <cellStyle name="Currency 5 3 3 4 2 2" xfId="20851" xr:uid="{E20C9CC3-8687-4336-84BD-279E372D83F1}"/>
    <cellStyle name="Currency 5 3 3 4 3" xfId="13360" xr:uid="{11456C19-B319-45D7-81F1-E531BDF3A764}"/>
    <cellStyle name="Currency 5 3 3 4 3 2" xfId="23684" xr:uid="{924576E7-3729-4EC5-BED4-A1E8E581A2B3}"/>
    <cellStyle name="Currency 5 3 3 4 4" xfId="18018" xr:uid="{4D12CEFE-7023-40CB-8FEF-C19CDD3B5C2E}"/>
    <cellStyle name="Currency 5 3 3 5" xfId="8091" xr:uid="{8C472BF1-FBFB-4F14-B3B0-BC04BA994421}"/>
    <cellStyle name="Currency 5 3 3 6" xfId="24310" xr:uid="{944DAA73-C4D7-488F-9930-1CE18BEBA024}"/>
    <cellStyle name="Currency 5 3 3 7" xfId="14898" xr:uid="{B47FC986-DF7C-4A58-85CA-43A24DDAF943}"/>
    <cellStyle name="Currency 5 3 4" xfId="2986" xr:uid="{00000000-0005-0000-0000-0000F2070000}"/>
    <cellStyle name="Currency 5 3 4 2" xfId="3995" xr:uid="{00000000-0005-0000-0000-0000F3070000}"/>
    <cellStyle name="Currency 5 3 4 2 2" xfId="9659" xr:uid="{1757E1BB-81E7-4E71-B707-7E5BC32E8869}"/>
    <cellStyle name="Currency 5 3 4 2 2 2" xfId="29823" xr:uid="{A03F3858-4AE7-4424-B7D4-46792B879624}"/>
    <cellStyle name="Currency 5 3 4 2 2 3" xfId="29258" xr:uid="{C7EA64B6-2446-464B-BB11-B327256E7D89}"/>
    <cellStyle name="Currency 5 3 4 2 2 4" xfId="19835" xr:uid="{73807679-CB6A-4918-8F74-101CC25AD71A}"/>
    <cellStyle name="Currency 5 3 4 2 3" xfId="12344" xr:uid="{3FFFCF53-4429-4A1C-A5F0-F581B0EF71BA}"/>
    <cellStyle name="Currency 5 3 4 2 3 2" xfId="22668" xr:uid="{9E51075D-85AB-4BDB-9739-C6F7EC2D9A18}"/>
    <cellStyle name="Currency 5 3 4 2 4" xfId="24119" xr:uid="{CE0804F3-D0CB-4893-A400-01461032EEE0}"/>
    <cellStyle name="Currency 5 3 4 2 5" xfId="17002" xr:uid="{9EC9CE2F-644F-4EF6-A18B-00BE546A06CF}"/>
    <cellStyle name="Currency 5 3 4 3" xfId="5887" xr:uid="{00000000-0005-0000-0000-0000F4070000}"/>
    <cellStyle name="Currency 5 3 4 3 2" xfId="7159" xr:uid="{C3FCE4DD-9C47-4267-A967-E4E97EDC7E9F}"/>
    <cellStyle name="Currency 5 3 4 4" xfId="8090" xr:uid="{15AAE5CE-1B02-4ED7-8DEE-405FA34EFFC4}"/>
    <cellStyle name="Currency 5 3 4 5" xfId="26090" xr:uid="{59776DE5-7334-4ADF-A4BA-4DCEC9DB8EBF}"/>
    <cellStyle name="Currency 5 3 4 6" xfId="14896" xr:uid="{A12629DE-8269-4F83-A48A-8BD82B5D8988}"/>
    <cellStyle name="Currency 5 3 5" xfId="3304" xr:uid="{00000000-0005-0000-0000-0000F5070000}"/>
    <cellStyle name="Currency 5 3 5 2" xfId="5230" xr:uid="{00000000-0005-0000-0000-0000F6070000}"/>
    <cellStyle name="Currency 5 3 5 2 2" xfId="27970" xr:uid="{A3F6BF72-EF53-4DBD-8A33-418B98D77892}"/>
    <cellStyle name="Currency 5 3 5 2 3" xfId="28424" xr:uid="{DAEBD511-41E4-4281-AFD5-DF0A1FB58CC5}"/>
    <cellStyle name="Currency 5 3 5 2 4" xfId="16519" xr:uid="{85AEDC68-D31A-4702-A44F-21BD4E7D6F1A}"/>
    <cellStyle name="Currency 5 3 5 3" xfId="9179" xr:uid="{84B83B4F-3CFD-4891-90FA-63368D5F6E88}"/>
    <cellStyle name="Currency 5 3 5 3 2" xfId="19352" xr:uid="{1E415A14-ED27-4C5D-BCE3-1E693BE6F959}"/>
    <cellStyle name="Currency 5 3 5 4" xfId="11861" xr:uid="{CDE31D3B-DFB5-415A-B11F-BBA15C06C0BA}"/>
    <cellStyle name="Currency 5 3 5 4 2" xfId="22185" xr:uid="{3D2F0B9D-2C1E-4FB8-8AA1-9398CF316F4C}"/>
    <cellStyle name="Currency 5 3 5 5" xfId="24172" xr:uid="{B123958D-5465-4355-9D0E-F60CF45D1EB5}"/>
    <cellStyle name="Currency 5 3 5 6" xfId="14283" xr:uid="{D841ABFB-8813-45C5-AB1A-FBF05238FF6B}"/>
    <cellStyle name="Currency 5 3 6" xfId="4357" xr:uid="{00000000-0005-0000-0000-0000F7070000}"/>
    <cellStyle name="Currency 5 3 6 2" xfId="8921" xr:uid="{B9BAB7A3-E249-4C8D-AE98-D1950E8E2D7E}"/>
    <cellStyle name="Currency 5 3 6 2 2" xfId="19071" xr:uid="{144DD411-97AF-4471-90E7-BFBE7DAC9972}"/>
    <cellStyle name="Currency 5 3 6 3" xfId="11580" xr:uid="{93B8ABA3-B4F8-4C57-AA75-B9D8A2E666C7}"/>
    <cellStyle name="Currency 5 3 6 3 2" xfId="21904" xr:uid="{93A2E2DD-19A4-40C3-BDBE-F0FDAC4783D5}"/>
    <cellStyle name="Currency 5 3 6 4" xfId="25800" xr:uid="{C98D265C-DD92-48E0-B6C5-01061B8D0646}"/>
    <cellStyle name="Currency 5 3 6 5" xfId="29617" xr:uid="{2275C8FA-0170-490B-8F4E-8B079441378B}"/>
    <cellStyle name="Currency 5 3 6 6" xfId="16238" xr:uid="{8CB71B0D-CABC-46C1-9A83-FEEE9270A7CB}"/>
    <cellStyle name="Currency 5 3 6 7" xfId="6970" xr:uid="{B66A7173-76AC-4230-B403-A1008F74B43B}"/>
    <cellStyle name="Currency 5 3 7" xfId="3397" xr:uid="{00000000-0005-0000-0000-0000F8070000}"/>
    <cellStyle name="Currency 5 3 7 2" xfId="10128" xr:uid="{BE19FA70-DB11-4737-97C8-AFDA7C6E5CA0}"/>
    <cellStyle name="Currency 5 3 7 2 2" xfId="20308" xr:uid="{549E7A9E-B8DE-400C-AC16-13651395E553}"/>
    <cellStyle name="Currency 5 3 7 3" xfId="12817" xr:uid="{480BCFD1-3979-49C9-B874-4B4C67C33387}"/>
    <cellStyle name="Currency 5 3 7 3 2" xfId="23141" xr:uid="{FE650FDE-1F01-4C35-A1A0-4FE5A947F8B8}"/>
    <cellStyle name="Currency 5 3 7 4" xfId="27186" xr:uid="{858908CD-AD56-45CC-9AA0-7BBA7579BA6C}"/>
    <cellStyle name="Currency 5 3 7 5" xfId="26972" xr:uid="{1342AFC8-4E89-4BEA-8EF3-B07739FFE6E0}"/>
    <cellStyle name="Currency 5 3 7 6" xfId="17475" xr:uid="{50C13D17-E0A7-4D79-B426-0B014222EC11}"/>
    <cellStyle name="Currency 5 3 8" xfId="4829" xr:uid="{00000000-0005-0000-0000-0000F9070000}"/>
    <cellStyle name="Currency 5 3 8 2" xfId="15535" xr:uid="{1FFF1543-8020-4B0A-9424-F4793A52CEF5}"/>
    <cellStyle name="Currency 5 3 9" xfId="1989" xr:uid="{00000000-0005-0000-0000-000041030000}"/>
    <cellStyle name="Currency 5 3 9 2" xfId="18368" xr:uid="{121060AE-612D-493F-9FCE-B1224B54343D}"/>
    <cellStyle name="Currency 5 4" xfId="871" xr:uid="{00000000-0005-0000-0000-000066030000}"/>
    <cellStyle name="Currency 5 4 10" xfId="14010" xr:uid="{43A9E105-A45E-42A3-8709-8E18C42D4EC2}"/>
    <cellStyle name="Currency 5 4 2" xfId="872" xr:uid="{00000000-0005-0000-0000-000067030000}"/>
    <cellStyle name="Currency 5 4 2 2" xfId="4360" xr:uid="{00000000-0005-0000-0000-0000FC070000}"/>
    <cellStyle name="Currency 5 4 2 2 2" xfId="9662" xr:uid="{BA2EEF52-3448-4CE9-808D-2D9B995989EA}"/>
    <cellStyle name="Currency 5 4 2 2 2 2" xfId="29825" xr:uid="{8DA80E03-4B46-464B-8797-DC71FF203F3E}"/>
    <cellStyle name="Currency 5 4 2 2 2 3" xfId="28720" xr:uid="{6BA7BFF9-51F9-45F1-BBFE-CF6DF1879A2B}"/>
    <cellStyle name="Currency 5 4 2 2 2 4" xfId="19838" xr:uid="{F77BFBE3-538E-423A-9318-7139B137C575}"/>
    <cellStyle name="Currency 5 4 2 2 3" xfId="12347" xr:uid="{F17AF221-0B47-4750-956A-E66D709B4D41}"/>
    <cellStyle name="Currency 5 4 2 2 3 2" xfId="22671" xr:uid="{6C8FBAEE-09B8-42C3-97F2-C10913C13405}"/>
    <cellStyle name="Currency 5 4 2 2 4" xfId="24940" xr:uid="{E49B0342-73AA-4802-951D-AE70594419C2}"/>
    <cellStyle name="Currency 5 4 2 2 5" xfId="17005" xr:uid="{B5FEE719-A346-44DA-B1E7-CD7A2F61BA1D}"/>
    <cellStyle name="Currency 5 4 2 2 6" xfId="7146" xr:uid="{8C71631D-D9F6-4577-8B46-C11413C27F1F}"/>
    <cellStyle name="Currency 5 4 2 3" xfId="3998" xr:uid="{00000000-0005-0000-0000-0000FD070000}"/>
    <cellStyle name="Currency 5 4 2 3 2" xfId="6655" xr:uid="{70F03328-8129-4835-B68B-DE2FB27C445E}"/>
    <cellStyle name="Currency 5 4 2 4" xfId="5890" xr:uid="{00000000-0005-0000-0000-0000FE070000}"/>
    <cellStyle name="Currency 5 4 2 4 2" xfId="6510" xr:uid="{28EE4254-8A58-41D3-ADA0-D3B6431B891D}"/>
    <cellStyle name="Currency 5 4 2 5" xfId="2983" xr:uid="{00000000-0005-0000-0000-0000FB070000}"/>
    <cellStyle name="Currency 5 4 2 5 2" xfId="24073" xr:uid="{F74DB093-BBC3-4CC0-AFB9-42BF623C5A02}"/>
    <cellStyle name="Currency 5 4 2 6" xfId="2133" xr:uid="{00000000-0005-0000-0000-000045030000}"/>
    <cellStyle name="Currency 5 4 3" xfId="873" xr:uid="{00000000-0005-0000-0000-000068030000}"/>
    <cellStyle name="Currency 5 4 3 2" xfId="4361" xr:uid="{00000000-0005-0000-0000-000000080000}"/>
    <cellStyle name="Currency 5 4 3 2 2" xfId="9293" xr:uid="{7A97D4F6-FD3A-4AF2-BC36-758E200D208A}"/>
    <cellStyle name="Currency 5 4 3 2 2 2" xfId="19466" xr:uid="{9F87BDAE-51DB-41BD-801E-198379ABA0E1}"/>
    <cellStyle name="Currency 5 4 3 2 3" xfId="11975" xr:uid="{18E5187F-5C63-44C9-A3AC-23117B341BF7}"/>
    <cellStyle name="Currency 5 4 3 2 3 2" xfId="22299" xr:uid="{BEC4EEE9-E38E-4062-AB41-0208334EC779}"/>
    <cellStyle name="Currency 5 4 3 2 4" xfId="16633" xr:uid="{0666F569-334F-4646-B9D9-F224D301DC20}"/>
    <cellStyle name="Currency 5 4 3 2 5" xfId="7035" xr:uid="{4C4FC22F-CE64-46CF-BB5F-716AD1453673}"/>
    <cellStyle name="Currency 5 4 3 3" xfId="3647" xr:uid="{00000000-0005-0000-0000-000001080000}"/>
    <cellStyle name="Currency 5 4 3 3 2" xfId="6856" xr:uid="{0741C385-AF98-4FA8-B83F-DDF83103CAA7}"/>
    <cellStyle name="Currency 5 4 3 4" xfId="5375" xr:uid="{00000000-0005-0000-0000-000002080000}"/>
    <cellStyle name="Currency 5 4 3 4 2" xfId="8092" xr:uid="{1C529299-1053-407C-84E2-96BDC525F757}"/>
    <cellStyle name="Currency 5 4 3 5" xfId="25302" xr:uid="{63595728-16A7-499E-AFD3-814CC8D74137}"/>
    <cellStyle name="Currency 5 4 3 6" xfId="14422" xr:uid="{F4422F5E-7591-4E37-9252-DB2AC5905734}"/>
    <cellStyle name="Currency 5 4 4" xfId="2871" xr:uid="{00000000-0005-0000-0000-000003080000}"/>
    <cellStyle name="Currency 5 4 4 2" xfId="7595" xr:uid="{F26F9D8F-4278-4E52-99D2-E2C3646895E6}"/>
    <cellStyle name="Currency 5 4 4 2 2" xfId="10766" xr:uid="{AB7347B0-AE8A-4964-BB7F-542879C35409}"/>
    <cellStyle name="Currency 5 4 4 2 2 2" xfId="21062" xr:uid="{2331CC7B-0C0E-49A3-83B0-9C87D8145B38}"/>
    <cellStyle name="Currency 5 4 4 2 3" xfId="13571" xr:uid="{A76082B3-43E8-4EE5-A178-9F5641D5FA86}"/>
    <cellStyle name="Currency 5 4 4 2 3 2" xfId="23895" xr:uid="{90EE6748-117A-4477-8205-7628C3A0AE7E}"/>
    <cellStyle name="Currency 5 4 4 2 4" xfId="27959" xr:uid="{DFA24415-09D9-4DA8-8184-254B2D21BDB5}"/>
    <cellStyle name="Currency 5 4 4 2 5" xfId="28869" xr:uid="{6896BBB4-0676-4D16-BC60-3989D35ED9E7}"/>
    <cellStyle name="Currency 5 4 4 2 6" xfId="18229" xr:uid="{6B0F3EEE-5F27-4728-983D-A6843FF95B3D}"/>
    <cellStyle name="Currency 5 4 4 3" xfId="26518" xr:uid="{0A95325B-389D-4E9D-9B17-9135296CFF0B}"/>
    <cellStyle name="Currency 5 4 5" xfId="2944" xr:uid="{00000000-0005-0000-0000-000004080000}"/>
    <cellStyle name="Currency 5 4 5 2" xfId="10376" xr:uid="{D5318EF4-B577-43FF-A487-507EA27A3F64}"/>
    <cellStyle name="Currency 5 4 5 2 2" xfId="29980" xr:uid="{DF93ABBD-D1C7-4573-B3C8-29AECE03C43A}"/>
    <cellStyle name="Currency 5 4 5 2 3" xfId="28410" xr:uid="{A77F4878-3472-45B1-9C03-0DD371EA3A2E}"/>
    <cellStyle name="Currency 5 4 5 2 4" xfId="20558" xr:uid="{0B746105-54B6-4ADF-8726-2E8BAD50B2DB}"/>
    <cellStyle name="Currency 5 4 5 3" xfId="13067" xr:uid="{1D3C2CFD-FC03-427B-9F89-1F425213D149}"/>
    <cellStyle name="Currency 5 4 5 3 2" xfId="23391" xr:uid="{EF70C1D6-C6E7-45F2-94E3-2B52E5F70CA3}"/>
    <cellStyle name="Currency 5 4 5 4" xfId="26838" xr:uid="{B65A734C-CB8C-4D72-AEF3-749885D157B6}"/>
    <cellStyle name="Currency 5 4 5 5" xfId="17725" xr:uid="{9F16A0A7-95BF-46AD-B5CF-BC9E33D9C442}"/>
    <cellStyle name="Currency 5 4 6" xfId="4967" xr:uid="{00000000-0005-0000-0000-000005080000}"/>
    <cellStyle name="Currency 5 4 6 2" xfId="28396" xr:uid="{5383E852-D1CF-4369-8618-2423139B974E}"/>
    <cellStyle name="Currency 5 4 6 3" xfId="29444" xr:uid="{12D3C050-AF95-4002-B8AF-BFD895C58FFA}"/>
    <cellStyle name="Currency 5 4 6 4" xfId="15536" xr:uid="{9E51AE84-3052-4347-A54E-829D78270D87}"/>
    <cellStyle name="Currency 5 4 7" xfId="1990" xr:uid="{00000000-0005-0000-0000-000044030000}"/>
    <cellStyle name="Currency 5 4 7 2" xfId="28459" xr:uid="{E030AEC9-69BD-4BC2-B6B1-4430A141DCFE}"/>
    <cellStyle name="Currency 5 4 7 3" xfId="27605" xr:uid="{20C9AA04-5D02-4365-9F3D-0ACA30DEF8DC}"/>
    <cellStyle name="Currency 5 4 7 4" xfId="18369" xr:uid="{912C2B6B-E145-46F9-B6E8-B15D9091C74F}"/>
    <cellStyle name="Currency 5 4 8" xfId="10885" xr:uid="{6B176D32-0660-4949-8642-209B1BEFBBA5}"/>
    <cellStyle name="Currency 5 4 8 2" xfId="21202" xr:uid="{2087A3D9-7DA1-4E20-9808-F3FA5C769B03}"/>
    <cellStyle name="Currency 5 4 9" xfId="25256" xr:uid="{4D94267F-A431-4B2F-BC26-649C7D5CC8BB}"/>
    <cellStyle name="Currency 5 5" xfId="874" xr:uid="{00000000-0005-0000-0000-000069030000}"/>
    <cellStyle name="Currency 5 5 10" xfId="14899" xr:uid="{1661DA2B-B5F0-499E-97A6-FFE83D50923F}"/>
    <cellStyle name="Currency 5 5 2" xfId="875" xr:uid="{00000000-0005-0000-0000-00006A030000}"/>
    <cellStyle name="Currency 5 5 2 2" xfId="4362" xr:uid="{00000000-0005-0000-0000-000008080000}"/>
    <cellStyle name="Currency 5 5 2 3" xfId="3999" xr:uid="{00000000-0005-0000-0000-000009080000}"/>
    <cellStyle name="Currency 5 5 2 3 2" xfId="6766" xr:uid="{EFD934CA-7F52-4D10-B578-ED8ED691D0E6}"/>
    <cellStyle name="Currency 5 5 2 4" xfId="5891" xr:uid="{00000000-0005-0000-0000-00000A080000}"/>
    <cellStyle name="Currency 5 5 2 4 2" xfId="6711" xr:uid="{70B57F7D-02A8-4849-A099-6628366DDE1D}"/>
    <cellStyle name="Currency 5 5 2 5" xfId="3010" xr:uid="{00000000-0005-0000-0000-000007080000}"/>
    <cellStyle name="Currency 5 5 2 6" xfId="2078" xr:uid="{00000000-0005-0000-0000-000048030000}"/>
    <cellStyle name="Currency 5 5 3" xfId="876" xr:uid="{00000000-0005-0000-0000-00006B030000}"/>
    <cellStyle name="Currency 5 5 4" xfId="3039" xr:uid="{00000000-0005-0000-0000-00000C080000}"/>
    <cellStyle name="Currency 5 5 5" xfId="3452" xr:uid="{00000000-0005-0000-0000-00000D080000}"/>
    <cellStyle name="Currency 5 5 5 2" xfId="10609" xr:uid="{78A5B1AE-FC1A-4C19-AC23-0D360B66CB51}"/>
    <cellStyle name="Currency 5 5 5 2 2" xfId="20852" xr:uid="{CB5AB8B9-3ABF-4F76-8E57-7E625AB7D555}"/>
    <cellStyle name="Currency 5 5 5 3" xfId="13361" xr:uid="{57BF29F3-414D-49D8-A946-7150DFA0DC81}"/>
    <cellStyle name="Currency 5 5 5 3 2" xfId="23685" xr:uid="{A5F9E6E7-6153-46A6-9D1E-54DFD3D0C0A2}"/>
    <cellStyle name="Currency 5 5 5 4" xfId="18019" xr:uid="{3A2B1C9A-1ABE-4A3D-92AE-E37A98A6B2A4}"/>
    <cellStyle name="Currency 5 5 6" xfId="4580" xr:uid="{00000000-0005-0000-0000-00000E080000}"/>
    <cellStyle name="Currency 5 5 6 2" xfId="15537" xr:uid="{6594D6FA-E588-4A9F-8E7E-0CF76F6FEB5F}"/>
    <cellStyle name="Currency 5 5 7" xfId="8329" xr:uid="{E7DC18B2-4A77-4CC1-9A90-65D16D07F633}"/>
    <cellStyle name="Currency 5 5 7 2" xfId="18370" xr:uid="{EF960BC4-3932-40DC-A59E-CE799D9E9DD7}"/>
    <cellStyle name="Currency 5 5 8" xfId="10886" xr:uid="{294B44C7-1B5F-4C33-9644-9280F4114EE6}"/>
    <cellStyle name="Currency 5 5 8 2" xfId="21203" xr:uid="{7EE01D69-2AA0-4CE4-8F7A-8B2A424D81BF}"/>
    <cellStyle name="Currency 5 5 9" xfId="26086" xr:uid="{84D95D66-F647-4E2F-BC59-7EC785896189}"/>
    <cellStyle name="Currency 5 6" xfId="877" xr:uid="{00000000-0005-0000-0000-00006C030000}"/>
    <cellStyle name="Currency 5 6 2" xfId="4363" xr:uid="{00000000-0005-0000-0000-000010080000}"/>
    <cellStyle name="Currency 5 6 2 2" xfId="9472" xr:uid="{780DA5DF-079C-4432-B9F1-D51C5F31F22F}"/>
    <cellStyle name="Currency 5 6 2 2 2" xfId="29187" xr:uid="{B66730C0-5F57-4989-AF97-B08ACD09E0FF}"/>
    <cellStyle name="Currency 5 6 2 2 3" xfId="26966" xr:uid="{E3A5571E-CDC8-4745-B5EC-A174BC7ED0CC}"/>
    <cellStyle name="Currency 5 6 2 2 4" xfId="19648" xr:uid="{778B1CA7-3DAE-46F1-8353-4F3F7772279D}"/>
    <cellStyle name="Currency 5 6 2 3" xfId="12157" xr:uid="{E57627EF-EAF5-4FAD-B815-BC7F999AA8F2}"/>
    <cellStyle name="Currency 5 6 2 3 2" xfId="22481" xr:uid="{707CBFAB-3441-4E84-AC02-6C6536B462F1}"/>
    <cellStyle name="Currency 5 6 2 4" xfId="25243" xr:uid="{B3E69DEE-FEF6-4ACF-8752-9E8E79EE7642}"/>
    <cellStyle name="Currency 5 6 2 5" xfId="16815" xr:uid="{E4B82808-3C34-41B3-A881-B90791671128}"/>
    <cellStyle name="Currency 5 6 2 6" xfId="7064" xr:uid="{415E8647-96D4-4E06-AE1C-AC05874A435A}"/>
    <cellStyle name="Currency 5 6 3" xfId="3803" xr:uid="{00000000-0005-0000-0000-000011080000}"/>
    <cellStyle name="Currency 5 6 3 2" xfId="6487" xr:uid="{F6BCBE67-A956-41A8-94D7-5F1AD9618350}"/>
    <cellStyle name="Currency 5 6 4" xfId="5645" xr:uid="{00000000-0005-0000-0000-000012080000}"/>
    <cellStyle name="Currency 5 6 4 2" xfId="6726" xr:uid="{97151758-A638-46E9-9258-4944DCD75215}"/>
    <cellStyle name="Currency 5 6 5" xfId="2831" xr:uid="{00000000-0005-0000-0000-00000F080000}"/>
    <cellStyle name="Currency 5 6 5 2" xfId="25528" xr:uid="{8B4B6FDF-9D5D-4854-825A-769D7A0A4D71}"/>
    <cellStyle name="Currency 5 6 6" xfId="2035" xr:uid="{00000000-0005-0000-0000-000049030000}"/>
    <cellStyle name="Currency 5 7" xfId="878" xr:uid="{00000000-0005-0000-0000-00006D030000}"/>
    <cellStyle name="Currency 5 7 2" xfId="4364" xr:uid="{00000000-0005-0000-0000-000014080000}"/>
    <cellStyle name="Currency 5 7 2 2" xfId="9076" xr:uid="{07BAB05B-DDBD-4A65-AC13-5366361D3D04}"/>
    <cellStyle name="Currency 5 7 2 2 2" xfId="19249" xr:uid="{E82E00B6-1A58-4491-98C7-6A2FC70A7CBA}"/>
    <cellStyle name="Currency 5 7 2 3" xfId="11758" xr:uid="{77B526FF-EDDD-44D0-BA51-9D9E28FE3CBD}"/>
    <cellStyle name="Currency 5 7 2 3 2" xfId="22082" xr:uid="{40911D50-DF73-4298-9401-4D24AF4717EE}"/>
    <cellStyle name="Currency 5 7 2 4" xfId="29038" xr:uid="{9DA9D196-A0EB-4026-A8D6-1B94B6ED1011}"/>
    <cellStyle name="Currency 5 7 2 5" xfId="29088" xr:uid="{7A501A39-1698-42C5-88E8-E231D7EDC748}"/>
    <cellStyle name="Currency 5 7 2 6" xfId="16416" xr:uid="{C992C945-4DDD-4EAF-97CE-A9F5FB47636D}"/>
    <cellStyle name="Currency 5 7 2 7" xfId="6983" xr:uid="{EA05C5F4-0ABC-4667-92AA-73FF8482AFE4}"/>
    <cellStyle name="Currency 5 7 3" xfId="3189" xr:uid="{00000000-0005-0000-0000-000015080000}"/>
    <cellStyle name="Currency 5 7 3 2" xfId="7217" xr:uid="{9F941A96-BCCF-4A98-AAC3-205ACEE6B7C4}"/>
    <cellStyle name="Currency 5 7 4" xfId="5127" xr:uid="{00000000-0005-0000-0000-000016080000}"/>
    <cellStyle name="Currency 5 7 4 2" xfId="8093" xr:uid="{E00F871C-902F-4905-9697-3CA32A3E2DA0}"/>
    <cellStyle name="Currency 5 7 5" xfId="26290" xr:uid="{F6B70AC2-DBBD-4EE9-810A-EC075BF7E0CB}"/>
    <cellStyle name="Currency 5 7 6" xfId="14185" xr:uid="{FFFDA1A9-EDC3-461F-AD17-C81E7CB68D67}"/>
    <cellStyle name="Currency 5 8" xfId="2731" xr:uid="{00000000-0005-0000-0000-000017080000}"/>
    <cellStyle name="Currency 5 8 2" xfId="6920" xr:uid="{16DDDCF3-42DF-439F-B3BA-6EBBAFDB2B05}"/>
    <cellStyle name="Currency 5 8 2 2" xfId="8797" xr:uid="{12436C39-E454-4CE4-B5FB-40AB4D7E5ACE}"/>
    <cellStyle name="Currency 5 8 2 2 2" xfId="18945" xr:uid="{BBD4D43F-C700-4198-BA2B-A0E65B940EE9}"/>
    <cellStyle name="Currency 5 8 2 3" xfId="11454" xr:uid="{98611872-EAD5-4A09-AE98-F49FA0B565E1}"/>
    <cellStyle name="Currency 5 8 2 3 2" xfId="21778" xr:uid="{AF8640C3-3BF4-447E-BF36-8946CFD71A29}"/>
    <cellStyle name="Currency 5 8 2 4" xfId="27747" xr:uid="{716820D1-F156-43D3-BF6E-D3771F7136E0}"/>
    <cellStyle name="Currency 5 8 2 5" xfId="27506" xr:uid="{9D3EEEB3-CFEC-4F72-AACB-1FC88BB65D19}"/>
    <cellStyle name="Currency 5 8 2 6" xfId="16112" xr:uid="{2BCD3F12-3B7B-43E3-BB56-069594846DDE}"/>
    <cellStyle name="Currency 5 8 3" xfId="7244" xr:uid="{ADB83DF5-0C46-4F80-AC43-B6E602F85F00}"/>
    <cellStyle name="Currency 5 8 4" xfId="24340" xr:uid="{3D4E09A6-98E5-4BE4-AFE6-34B9FF512BE0}"/>
    <cellStyle name="Currency 5 9" xfId="3504" xr:uid="{00000000-0005-0000-0000-000018080000}"/>
    <cellStyle name="Currency 5 9 2" xfId="10185" xr:uid="{9A2F8D04-958C-4959-8744-D342A46FEC55}"/>
    <cellStyle name="Currency 5 9 2 2" xfId="20365" xr:uid="{53F79588-BFFE-4239-B89D-8BDA949537CD}"/>
    <cellStyle name="Currency 5 9 3" xfId="12874" xr:uid="{59027466-B8B7-400E-B71C-C184AAEA20C8}"/>
    <cellStyle name="Currency 5 9 3 2" xfId="23198" xr:uid="{392590D3-E1A0-4D47-AB55-03BAC3FD895C}"/>
    <cellStyle name="Currency 5 9 4" xfId="27163" xr:uid="{2016A007-BFD4-46BA-9074-C65271EEF9FD}"/>
    <cellStyle name="Currency 5 9 5" xfId="26878" xr:uid="{FA3832F6-7857-43A9-A0DD-161AC110FD2C}"/>
    <cellStyle name="Currency 5 9 6" xfId="17532" xr:uid="{B7733C17-F99C-4BB8-A2A6-7E4C7B104FE2}"/>
    <cellStyle name="Currency 6" xfId="879" xr:uid="{00000000-0005-0000-0000-00006E030000}"/>
    <cellStyle name="Currency 6 10" xfId="10887" xr:uid="{84D36C66-73C5-4FD6-B4B7-50D7E249DA46}"/>
    <cellStyle name="Currency 6 10 2" xfId="21204" xr:uid="{3AEBA4D5-522C-4704-A095-5C068B63E68C}"/>
    <cellStyle name="Currency 6 11" xfId="24824" xr:uid="{C2CF1340-8355-46CE-A9FA-812D4892E57F}"/>
    <cellStyle name="Currency 6 12" xfId="13811" xr:uid="{8E57179E-B74B-4611-AFF4-C02370C9AC6E}"/>
    <cellStyle name="Currency 6 2" xfId="880" xr:uid="{00000000-0005-0000-0000-00006F030000}"/>
    <cellStyle name="Currency 6 2 2" xfId="4001" xr:uid="{00000000-0005-0000-0000-00001B080000}"/>
    <cellStyle name="Currency 6 2 2 2" xfId="5893" xr:uid="{00000000-0005-0000-0000-00001C080000}"/>
    <cellStyle name="Currency 6 2 2 2 2" xfId="26542" xr:uid="{E61592D1-99BB-43D4-BC37-7812760D52D9}"/>
    <cellStyle name="Currency 6 2 2 2 2 2" xfId="27069" xr:uid="{2CF831DF-F953-47BF-B3D7-0B95600796F6}"/>
    <cellStyle name="Currency 6 2 2 2 3" xfId="28775" xr:uid="{042133E3-AE07-4B8B-A50E-08205BB687A8}"/>
    <cellStyle name="Currency 6 2 2 2 4" xfId="17007" xr:uid="{71CB2806-8010-45CF-951E-481CF9E04BAA}"/>
    <cellStyle name="Currency 6 2 2 3" xfId="6585" xr:uid="{F4807E86-BD1F-441B-831E-6B0CE0260292}"/>
    <cellStyle name="Currency 6 2 2 3 2" xfId="19840" xr:uid="{0F3BC380-CADD-4BED-9218-3755EBFB1A7E}"/>
    <cellStyle name="Currency 6 2 2 3 3" xfId="9664" xr:uid="{E662A2B4-D336-4EE0-89AB-8D217D85A9D3}"/>
    <cellStyle name="Currency 6 2 2 4" xfId="12349" xr:uid="{77DD86EF-90A1-4829-921B-1F62D028D479}"/>
    <cellStyle name="Currency 6 2 2 4 2" xfId="22673" xr:uid="{1E5D3369-12A0-413D-BBB3-F19BDD8506A9}"/>
    <cellStyle name="Currency 6 2 2 5" xfId="25621" xr:uid="{1C1A2172-6CFF-4D63-BBFE-7DC267D069E6}"/>
    <cellStyle name="Currency 6 2 2 6" xfId="29342" xr:uid="{A2FFD341-8BF4-4DB7-8812-D48B61B268B0}"/>
    <cellStyle name="Currency 6 2 2 7" xfId="14901" xr:uid="{38391E25-5604-47BF-ABB0-9D853ACCCCB6}"/>
    <cellStyle name="Currency 6 2 3" xfId="4366" xr:uid="{00000000-0005-0000-0000-00001D080000}"/>
    <cellStyle name="Currency 6 2 3 2" xfId="9297" xr:uid="{A610A1FC-EE6B-4F71-9DC5-500CE1A46A72}"/>
    <cellStyle name="Currency 6 2 3 2 2" xfId="28034" xr:uid="{3256540F-D8BA-4571-B8CF-C9A5ECEC976F}"/>
    <cellStyle name="Currency 6 2 3 2 3" xfId="29203" xr:uid="{90262335-1774-4D03-B772-76CBCB00AD34}"/>
    <cellStyle name="Currency 6 2 3 2 4" xfId="19470" xr:uid="{C9A4E8FF-697E-4973-8A3B-AE199EF502AF}"/>
    <cellStyle name="Currency 6 2 3 3" xfId="11979" xr:uid="{0413E3A0-81B4-4CE0-BB83-2B960F589DBE}"/>
    <cellStyle name="Currency 6 2 3 3 2" xfId="22303" xr:uid="{3A83498B-3F5E-4F52-B731-1DDDC31A455C}"/>
    <cellStyle name="Currency 6 2 3 4" xfId="25923" xr:uid="{075C4820-2489-472F-B104-97E9B7305709}"/>
    <cellStyle name="Currency 6 2 3 5" xfId="16637" xr:uid="{5F7D0112-7B35-403F-AE38-EF3EEBDFC618}"/>
    <cellStyle name="Currency 6 2 3 6" xfId="7039" xr:uid="{2C7CBEAF-C517-4B8D-9169-00038401D319}"/>
    <cellStyle name="Currency 6 2 4" xfId="3651" xr:uid="{00000000-0005-0000-0000-00001E080000}"/>
    <cellStyle name="Currency 6 2 4 2" xfId="6429" xr:uid="{9C6B2FDF-A775-454A-9FD6-B2FC23D1F106}"/>
    <cellStyle name="Currency 6 2 4 3" xfId="26923" xr:uid="{7D8DA913-F45A-4E6E-B560-A95DA41721A8}"/>
    <cellStyle name="Currency 6 2 5" xfId="5379" xr:uid="{00000000-0005-0000-0000-00001F080000}"/>
    <cellStyle name="Currency 6 2 5 2" xfId="10499" xr:uid="{3A2D90AF-D002-43A8-90AB-2D923830C8C0}"/>
    <cellStyle name="Currency 6 2 5 2 2" xfId="20695" xr:uid="{659CE61C-E6FA-4500-B12B-70CE35B6029A}"/>
    <cellStyle name="Currency 6 2 5 3" xfId="13204" xr:uid="{EE225D38-9E7F-4261-AEB6-C6C36D461F9C}"/>
    <cellStyle name="Currency 6 2 5 3 2" xfId="23528" xr:uid="{B8EA25A3-72FE-4FAB-A717-DD22D1879B83}"/>
    <cellStyle name="Currency 6 2 5 4" xfId="27240" xr:uid="{99FEBFE6-3372-4B02-9314-4C243891390B}"/>
    <cellStyle name="Currency 6 2 5 5" xfId="28651" xr:uid="{2FA5E517-A4AF-44C9-8040-8FD9C36BFD5D}"/>
    <cellStyle name="Currency 6 2 5 6" xfId="17862" xr:uid="{6F800D84-1ACB-4BED-B097-0950027AC89E}"/>
    <cellStyle name="Currency 6 2 6" xfId="2976" xr:uid="{00000000-0005-0000-0000-00001A080000}"/>
    <cellStyle name="Currency 6 2 7" xfId="2117" xr:uid="{00000000-0005-0000-0000-00004C030000}"/>
    <cellStyle name="Currency 6 2 8" xfId="14426" xr:uid="{17E38CB9-ED1D-42BF-AF48-B856E7C8381B}"/>
    <cellStyle name="Currency 6 3" xfId="881" xr:uid="{00000000-0005-0000-0000-000070030000}"/>
    <cellStyle name="Currency 6 3 2" xfId="4367" xr:uid="{00000000-0005-0000-0000-000021080000}"/>
    <cellStyle name="Currency 6 3 2 2" xfId="9665" xr:uid="{4D04F1BA-D16F-4242-9E3E-714AFED9E6E4}"/>
    <cellStyle name="Currency 6 3 2 2 2" xfId="29827" xr:uid="{009731CE-D6CB-49B6-9D86-2AE758D38268}"/>
    <cellStyle name="Currency 6 3 2 2 3" xfId="28510" xr:uid="{1C3F9654-C174-4689-BBAA-43767806336C}"/>
    <cellStyle name="Currency 6 3 2 2 4" xfId="19841" xr:uid="{F22B12F5-82D2-4FAB-BCAA-17ECE8D36756}"/>
    <cellStyle name="Currency 6 3 2 3" xfId="12350" xr:uid="{C5CD6809-D278-44E8-93FB-D61F8A426721}"/>
    <cellStyle name="Currency 6 3 2 3 2" xfId="22674" xr:uid="{7EAE0994-0AA4-4E4D-AE00-0BBF11E36ACA}"/>
    <cellStyle name="Currency 6 3 2 4" xfId="24627" xr:uid="{C371F7FB-07B3-4541-B035-F117954C4C2E}"/>
    <cellStyle name="Currency 6 3 2 5" xfId="17008" xr:uid="{81949384-EEF6-49A0-B0EC-F06041C9B323}"/>
    <cellStyle name="Currency 6 3 2 6" xfId="7147" xr:uid="{66C02D82-87FF-484D-94BB-8EEC600E28C6}"/>
    <cellStyle name="Currency 6 3 3" xfId="4002" xr:uid="{00000000-0005-0000-0000-000022080000}"/>
    <cellStyle name="Currency 6 3 3 2" xfId="7161" xr:uid="{1EC59B7D-B70F-4C04-A58D-C88E2D57EB55}"/>
    <cellStyle name="Currency 6 3 4" xfId="5894" xr:uid="{00000000-0005-0000-0000-000023080000}"/>
    <cellStyle name="Currency 6 3 4 2" xfId="10610" xr:uid="{FF5D2636-453D-48E6-ABFA-CAD5A35B6C4E}"/>
    <cellStyle name="Currency 6 3 4 2 2" xfId="20853" xr:uid="{E36A6586-5BF4-428D-8F13-623599F39622}"/>
    <cellStyle name="Currency 6 3 4 3" xfId="13362" xr:uid="{0172D447-89DF-4171-9C51-922D61EFFDE6}"/>
    <cellStyle name="Currency 6 3 4 3 2" xfId="23686" xr:uid="{D21E004F-B92E-47AB-B645-7DFCCEFF87C9}"/>
    <cellStyle name="Currency 6 3 4 4" xfId="18020" xr:uid="{318C5A29-6EB2-4E1F-B28A-2A8777B5E5FA}"/>
    <cellStyle name="Currency 6 3 5" xfId="8095" xr:uid="{C00F31A4-B926-4F92-AE56-3CF1ECDB6B5B}"/>
    <cellStyle name="Currency 6 3 6" xfId="24800" xr:uid="{28A40966-67A2-4062-9C73-5A61D16A3DFA}"/>
    <cellStyle name="Currency 6 3 7" xfId="14902" xr:uid="{F28CE6F9-913A-41FE-887C-7153D1EF44F6}"/>
    <cellStyle name="Currency 6 4" xfId="2960" xr:uid="{00000000-0005-0000-0000-000024080000}"/>
    <cellStyle name="Currency 6 4 2" xfId="4000" xr:uid="{00000000-0005-0000-0000-000025080000}"/>
    <cellStyle name="Currency 6 4 2 2" xfId="9663" xr:uid="{FF6BD078-0027-48C9-9650-ADD97C9FA7CD}"/>
    <cellStyle name="Currency 6 4 2 2 2" xfId="29826" xr:uid="{35B60ED0-E1DA-48C2-AFB6-70CD06816E53}"/>
    <cellStyle name="Currency 6 4 2 2 3" xfId="28774" xr:uid="{C3E9F9D9-579C-47B3-9F2A-923BD7D7D77C}"/>
    <cellStyle name="Currency 6 4 2 2 4" xfId="19839" xr:uid="{AFBDB6B1-1DF6-4A48-9EEE-2D7C18DC25EB}"/>
    <cellStyle name="Currency 6 4 2 3" xfId="12348" xr:uid="{95B0145F-6C79-415D-87E2-7893B277961E}"/>
    <cellStyle name="Currency 6 4 2 3 2" xfId="22672" xr:uid="{864841D2-C0C2-464D-BBA9-8FE4E7A1EA73}"/>
    <cellStyle name="Currency 6 4 2 4" xfId="26794" xr:uid="{23899499-23E3-404B-8779-73BA465956C5}"/>
    <cellStyle name="Currency 6 4 2 5" xfId="17006" xr:uid="{FDA29DDE-A2DC-4E2F-B237-F879A0210665}"/>
    <cellStyle name="Currency 6 4 3" xfId="5892" xr:uid="{00000000-0005-0000-0000-000026080000}"/>
    <cellStyle name="Currency 6 4 3 2" xfId="7165" xr:uid="{DD2369D3-0D11-4347-8825-CC6FAFFD78AD}"/>
    <cellStyle name="Currency 6 4 4" xfId="8094" xr:uid="{8653EF52-3CBA-42D1-B950-30102089E506}"/>
    <cellStyle name="Currency 6 4 5" xfId="25975" xr:uid="{031CFF38-3F96-4166-96EE-53E640D9CBB6}"/>
    <cellStyle name="Currency 6 4 6" xfId="14900" xr:uid="{B8FB41AB-6758-4315-B5DE-587FA0378804}"/>
    <cellStyle name="Currency 6 5" xfId="3578" xr:uid="{00000000-0005-0000-0000-000027080000}"/>
    <cellStyle name="Currency 6 5 2" xfId="5315" xr:uid="{00000000-0005-0000-0000-000028080000}"/>
    <cellStyle name="Currency 6 5 2 2" xfId="28764" xr:uid="{1348B972-07AE-44E3-8846-5A6AAD675602}"/>
    <cellStyle name="Currency 6 5 2 3" xfId="29500" xr:uid="{B2834FAC-491E-4C40-B1B5-15B30EF00D9A}"/>
    <cellStyle name="Currency 6 5 2 4" xfId="16590" xr:uid="{6C12C031-237D-4997-B5B7-693D638DF55C}"/>
    <cellStyle name="Currency 6 5 3" xfId="9250" xr:uid="{6F953AFE-24BB-400A-B216-4AA4FD8843A5}"/>
    <cellStyle name="Currency 6 5 3 2" xfId="19423" xr:uid="{CA1B4B63-AD21-476E-8FE9-0001A243AF8D}"/>
    <cellStyle name="Currency 6 5 4" xfId="11932" xr:uid="{DAE1457B-197F-4F1D-AFE4-2A1E77D4B9A4}"/>
    <cellStyle name="Currency 6 5 4 2" xfId="22256" xr:uid="{9B3F4AD7-1F0A-473F-8452-6DA8F89E11FD}"/>
    <cellStyle name="Currency 6 5 5" xfId="25748" xr:uid="{517C7E1E-DAA0-4AA6-A2FB-7243A2716605}"/>
    <cellStyle name="Currency 6 5 6" xfId="14368" xr:uid="{AB777F7F-21BD-4DFE-AD6C-F4BD5EFA75D9}"/>
    <cellStyle name="Currency 6 6" xfId="4365" xr:uid="{00000000-0005-0000-0000-000029080000}"/>
    <cellStyle name="Currency 6 6 2" xfId="8880" xr:uid="{E9037A4E-BAC2-4413-BAEB-58E6BAD044F2}"/>
    <cellStyle name="Currency 6 6 2 2" xfId="19030" xr:uid="{CA2CC648-E307-4752-A33A-5AD8AC459468}"/>
    <cellStyle name="Currency 6 6 3" xfId="11539" xr:uid="{F1E5D2DE-DB5C-4EA7-B242-55D8502390E9}"/>
    <cellStyle name="Currency 6 6 3 2" xfId="21863" xr:uid="{A108632E-7BF9-498A-9269-A68A4544CC77}"/>
    <cellStyle name="Currency 6 6 4" xfId="25876" xr:uid="{4EC32C80-C0EF-46C7-80C3-8311C29D1FE3}"/>
    <cellStyle name="Currency 6 6 5" xfId="28103" xr:uid="{9326C7E3-D439-4C0C-97C4-61D45241D4CE}"/>
    <cellStyle name="Currency 6 6 6" xfId="16197" xr:uid="{018F809A-2088-4956-B521-8E2050B2DA43}"/>
    <cellStyle name="Currency 6 6 7" xfId="6940" xr:uid="{ADDB39C6-D142-44DA-AB17-E9A73E42A793}"/>
    <cellStyle name="Currency 6 7" xfId="3407" xr:uid="{00000000-0005-0000-0000-00002A080000}"/>
    <cellStyle name="Currency 6 7 2" xfId="10174" xr:uid="{BDC502CB-5828-444B-ADFE-C6F943A0FD3C}"/>
    <cellStyle name="Currency 6 7 2 2" xfId="20354" xr:uid="{7AF4A542-8129-4899-A2F1-DC9E3D7CA6E3}"/>
    <cellStyle name="Currency 6 7 3" xfId="12863" xr:uid="{AE91DE5F-29E5-4A87-B3A6-2DD93F2BA6DC}"/>
    <cellStyle name="Currency 6 7 3 2" xfId="23187" xr:uid="{A9BE2CEC-4467-4801-BD91-D529D1415CF0}"/>
    <cellStyle name="Currency 6 7 4" xfId="27499" xr:uid="{1D474386-510B-4283-8280-77A5077CCB9F}"/>
    <cellStyle name="Currency 6 7 5" xfId="28926" xr:uid="{F06BFAE7-06DC-4567-A5E2-5B1C47DEFE9F}"/>
    <cellStyle name="Currency 6 7 6" xfId="17521" xr:uid="{DF0FC5C4-07C6-4A80-87A3-2AC386DB4209}"/>
    <cellStyle name="Currency 6 8" xfId="4819" xr:uid="{00000000-0005-0000-0000-00002B080000}"/>
    <cellStyle name="Currency 6 8 2" xfId="15538" xr:uid="{FC365CF8-1F07-4A6F-8678-95FC0E498EFA}"/>
    <cellStyle name="Currency 6 9" xfId="1991" xr:uid="{00000000-0005-0000-0000-00004B030000}"/>
    <cellStyle name="Currency 6 9 2" xfId="18371" xr:uid="{1F242814-4661-42D9-92B7-37EC17138994}"/>
    <cellStyle name="Currency 7" xfId="3632" xr:uid="{00000000-0005-0000-0000-00002C080000}"/>
    <cellStyle name="Currency 7 2" xfId="4003" xr:uid="{00000000-0005-0000-0000-00002D080000}"/>
    <cellStyle name="Currency 7 2 2" xfId="5895" xr:uid="{00000000-0005-0000-0000-00002E080000}"/>
    <cellStyle name="Currency 7 2 2 2" xfId="25815" xr:uid="{23A21237-D6F2-4D41-9391-80E1888C71C3}"/>
    <cellStyle name="Currency 7 2 2 2 2" xfId="27481" xr:uid="{FD07B91A-60D8-4BB6-B72D-499427297C54}"/>
    <cellStyle name="Currency 7 2 2 3" xfId="28278" xr:uid="{0E798610-4908-4FA7-BE1B-A0C48AA13A4D}"/>
    <cellStyle name="Currency 7 2 2 4" xfId="17009" xr:uid="{90173E8F-8F13-45F3-8C34-69FD43E309BF}"/>
    <cellStyle name="Currency 7 2 3" xfId="9666" xr:uid="{BFC699AD-7599-40AB-AA09-275B9AD9DF55}"/>
    <cellStyle name="Currency 7 2 3 2" xfId="29828" xr:uid="{8FD5139E-3B13-4F38-81D5-1F20664AC004}"/>
    <cellStyle name="Currency 7 2 3 3" xfId="26985" xr:uid="{900D7E0D-45E2-4FC4-872F-DFD1D8469534}"/>
    <cellStyle name="Currency 7 2 3 4" xfId="19842" xr:uid="{25997678-BA24-4F1A-83E3-392F46C10CDB}"/>
    <cellStyle name="Currency 7 2 4" xfId="12351" xr:uid="{37A5FEAC-528A-4342-958B-25AF8FEDA88E}"/>
    <cellStyle name="Currency 7 2 4 2" xfId="22675" xr:uid="{81BB1453-AC03-4907-9E97-A79D69C0141C}"/>
    <cellStyle name="Currency 7 2 5" xfId="25877" xr:uid="{E0AB72B6-433E-4E73-B379-D0C97CFBDD81}"/>
    <cellStyle name="Currency 7 2 6" xfId="14903" xr:uid="{5CD28033-B726-4DF0-AF78-D5E63FA5DBD5}"/>
    <cellStyle name="Currency 7 3" xfId="5360" xr:uid="{00000000-0005-0000-0000-00002F080000}"/>
    <cellStyle name="Currency 7 3 2" xfId="10490" xr:uid="{7CFD876E-2D6F-4BB5-8AEF-748B6C6CF271}"/>
    <cellStyle name="Currency 7 3 2 2" xfId="30059" xr:uid="{2C84A70F-DD03-4048-9506-910F94A4AD53}"/>
    <cellStyle name="Currency 7 3 2 3" xfId="29651" xr:uid="{6C627A73-0F98-4BE3-8530-E7C1E3DA132F}"/>
    <cellStyle name="Currency 7 3 2 4" xfId="20686" xr:uid="{895465FE-4970-4D31-91C0-96C57F4E7B5D}"/>
    <cellStyle name="Currency 7 3 3" xfId="13195" xr:uid="{5AF9DDDD-5528-4E0B-A881-82A640EB6E60}"/>
    <cellStyle name="Currency 7 3 3 2" xfId="23519" xr:uid="{ECE91B30-0818-46D4-AA82-0287249694FC}"/>
    <cellStyle name="Currency 7 3 4" xfId="25738" xr:uid="{56130E41-91BA-48E2-A0A8-80C973FFA5F7}"/>
    <cellStyle name="Currency 7 3 5" xfId="17853" xr:uid="{46D8DC2D-E52A-47BE-A05C-2019066F3144}"/>
    <cellStyle name="Currency 7 4" xfId="8106" xr:uid="{E566314F-51FC-473E-951B-FF44162FAD91}"/>
    <cellStyle name="Currency 7 4 2" xfId="26933" xr:uid="{7B8F06F8-AD75-4F04-8AC6-0FE97F6EF988}"/>
    <cellStyle name="Currency 7 4 3" xfId="29039" xr:uid="{3B59201E-C8B8-4A48-8624-FB3EAB441334}"/>
    <cellStyle name="Currency 7 4 4" xfId="16623" xr:uid="{A7FFBBE8-749F-4D2B-9A7F-11615FEDF469}"/>
    <cellStyle name="Currency 7 5" xfId="9283" xr:uid="{86CCA742-5CC3-46B5-B6EC-44D3245AAC43}"/>
    <cellStyle name="Currency 7 5 2" xfId="29060" xr:uid="{E51F8E44-B8C2-4F52-8E46-5C3FF49588D6}"/>
    <cellStyle name="Currency 7 5 3" xfId="28113" xr:uid="{5499B1B7-6E2D-43D4-9CDC-A1F37DD55D9F}"/>
    <cellStyle name="Currency 7 5 4" xfId="19456" xr:uid="{0DA4B06F-9A15-4DF4-A139-EFB65B0F3241}"/>
    <cellStyle name="Currency 7 6" xfId="11965" xr:uid="{1AA1CE29-8B9F-4C44-B4EB-942C96AB9BE3}"/>
    <cellStyle name="Currency 7 6 2" xfId="22289" xr:uid="{D4651F0D-D361-4B3B-B569-F19017219A1C}"/>
    <cellStyle name="Currency 7 7" xfId="25029" xr:uid="{64D2C80C-E1CF-451F-8087-4856917CC592}"/>
    <cellStyle name="Currency 7 8" xfId="25225" xr:uid="{AE53EE7B-4AD9-47A5-9BEF-A56040E4F1F8}"/>
    <cellStyle name="Currency 7 9" xfId="14409" xr:uid="{B35BA53F-E7CB-4ED2-B85B-FE6AF3C1FCC5}"/>
    <cellStyle name="Currency 8" xfId="7690" xr:uid="{FAB18700-9554-4294-AF33-AC5DDCA7C03D}"/>
    <cellStyle name="Currency 8 2" xfId="26670" xr:uid="{71D6B9BC-1ECD-4666-AB76-6411A9980BF4}"/>
    <cellStyle name="Currency 8 3" xfId="15490" xr:uid="{B17CBD04-B3EF-4799-8745-F3A0B6BC9ADD}"/>
    <cellStyle name="Currency 9" xfId="8323" xr:uid="{36757032-A18B-4820-ABF1-EC88A0E4F071}"/>
    <cellStyle name="Currency 9 2" xfId="18323" xr:uid="{AC02196F-EE1F-43A4-8B15-972320C7105B}"/>
    <cellStyle name="Emphasis 1" xfId="882" xr:uid="{00000000-0005-0000-0000-000071030000}"/>
    <cellStyle name="Emphasis 2" xfId="883" xr:uid="{00000000-0005-0000-0000-000072030000}"/>
    <cellStyle name="Emphasis 3" xfId="884" xr:uid="{00000000-0005-0000-0000-000073030000}"/>
    <cellStyle name="Explanatory Text" xfId="6799" builtinId="53" customBuiltin="1"/>
    <cellStyle name="Explanatory Text 2" xfId="30503" xr:uid="{C53E4D87-5A27-49E6-B776-84CEEEA90640}"/>
    <cellStyle name="FundHeaderRowCol.*" xfId="13633" xr:uid="{CB303CE8-57D8-406E-BD43-E458DEB027E5}"/>
    <cellStyle name="FundHeaderRowCol.1" xfId="13634" xr:uid="{B0F9D489-30D2-46F1-959F-668C5CE9A65D}"/>
    <cellStyle name="FundHeaderRowCol.2" xfId="13635" xr:uid="{784FBE5E-1731-4904-A5CA-4113A7CDFD4E}"/>
    <cellStyle name="FundSectionHeaderRowDescCol" xfId="13636" xr:uid="{1785C7AB-950A-429E-9D97-F16209D11BA3}"/>
    <cellStyle name="FundSectionHeaderRowJERefCol" xfId="13637" xr:uid="{E85B043A-0F16-4B27-B30D-7BDCA91C147A}"/>
    <cellStyle name="FundSectionHeaderRowNameCol" xfId="13638" xr:uid="{B37CF660-BF7A-4C2D-898A-2A8DCA870C33}"/>
    <cellStyle name="Good" xfId="6790" builtinId="26" customBuiltin="1"/>
    <cellStyle name="Good 2" xfId="885" xr:uid="{00000000-0005-0000-0000-000074030000}"/>
    <cellStyle name="Good 3" xfId="886" xr:uid="{00000000-0005-0000-0000-000075030000}"/>
    <cellStyle name="Good 4" xfId="30504" xr:uid="{BF3DE15C-8DA3-4EB5-90FC-024D07E13DC6}"/>
    <cellStyle name="GroupSectionHeaderRowBalance" xfId="13639" xr:uid="{2234F964-6366-435D-A034-F4F092D419ED}"/>
    <cellStyle name="GroupSectionHeaderRowDescCol" xfId="13640" xr:uid="{451D864B-40ED-4AC3-A830-81516B8CB5E3}"/>
    <cellStyle name="GroupSectionHeaderRowNameCol" xfId="13641" xr:uid="{B7DE2AE1-376E-4E3E-BBCC-2FC91625AB65}"/>
    <cellStyle name="GroupSelectionHeaderRowJERefCol" xfId="13642" xr:uid="{BF50575F-FDA1-444A-8FD7-C9870E8BCD3F}"/>
    <cellStyle name="Heading 1" xfId="6786" builtinId="16" customBuiltin="1"/>
    <cellStyle name="Heading 1 2" xfId="887" xr:uid="{00000000-0005-0000-0000-000076030000}"/>
    <cellStyle name="Heading 1 3" xfId="888" xr:uid="{00000000-0005-0000-0000-000077030000}"/>
    <cellStyle name="Heading 1 4" xfId="30505" xr:uid="{AE0B0779-6344-42E6-9D33-1E3F30232FEF}"/>
    <cellStyle name="Heading 2" xfId="6787" builtinId="17" customBuiltin="1"/>
    <cellStyle name="Heading 2 2" xfId="889" xr:uid="{00000000-0005-0000-0000-000078030000}"/>
    <cellStyle name="Heading 2 3" xfId="890" xr:uid="{00000000-0005-0000-0000-000079030000}"/>
    <cellStyle name="Heading 2 4" xfId="30506" xr:uid="{E7068B9D-9217-424E-9C83-601169F4E3BF}"/>
    <cellStyle name="Heading 3" xfId="6788" builtinId="18" customBuiltin="1"/>
    <cellStyle name="Heading 3 2" xfId="891" xr:uid="{00000000-0005-0000-0000-00007A030000}"/>
    <cellStyle name="Heading 3 2 2" xfId="30507" xr:uid="{1775597F-1590-4983-B03B-45E118088A73}"/>
    <cellStyle name="Heading 3 3" xfId="892" xr:uid="{00000000-0005-0000-0000-00007B030000}"/>
    <cellStyle name="Heading 3 3 2" xfId="30508" xr:uid="{106EA342-6650-459C-B3C2-92B8E1221256}"/>
    <cellStyle name="Heading 3 4" xfId="30509" xr:uid="{700A91F6-25FF-4559-B728-D4C5448E698F}"/>
    <cellStyle name="Heading 4" xfId="6789" builtinId="19" customBuiltin="1"/>
    <cellStyle name="Heading 4 2" xfId="893" xr:uid="{00000000-0005-0000-0000-00007C030000}"/>
    <cellStyle name="Heading 4 3" xfId="894" xr:uid="{00000000-0005-0000-0000-00007D030000}"/>
    <cellStyle name="Heading 4 4" xfId="30510" xr:uid="{E072EF9B-E15D-4C49-A32B-1CF81ACCB3B6}"/>
    <cellStyle name="Hyperlink" xfId="895" builtinId="8"/>
    <cellStyle name="Hyperlink 2" xfId="896" xr:uid="{00000000-0005-0000-0000-00007F030000}"/>
    <cellStyle name="Hyperlink 2 2" xfId="30546" xr:uid="{08F0174A-FFAE-4029-9E1A-8610FF11E0C7}"/>
    <cellStyle name="Hyperlink 3" xfId="897" xr:uid="{00000000-0005-0000-0000-000080030000}"/>
    <cellStyle name="Hyperlink 4" xfId="898" xr:uid="{00000000-0005-0000-0000-000081030000}"/>
    <cellStyle name="Hyperlink 5" xfId="6704" xr:uid="{FCFEDBD7-DD17-43D8-85E4-D4067E13AD61}"/>
    <cellStyle name="Hyperlink 5 2" xfId="30547" xr:uid="{47F32821-458D-4DF7-AA68-B7BD7DEFAC4F}"/>
    <cellStyle name="Input" xfId="6792" builtinId="20" customBuiltin="1"/>
    <cellStyle name="Input 2" xfId="899" xr:uid="{00000000-0005-0000-0000-000082030000}"/>
    <cellStyle name="Input 3" xfId="900" xr:uid="{00000000-0005-0000-0000-000083030000}"/>
    <cellStyle name="Input 4" xfId="30511" xr:uid="{B56B7B41-5822-4D7B-BCD9-F0D61E5FCA93}"/>
    <cellStyle name="JEDescriptionRowNameCol" xfId="13643" xr:uid="{449A75FD-C669-4129-8938-96B0070A7125}"/>
    <cellStyle name="JEDetailRowCreditCol" xfId="13644" xr:uid="{B86D9842-26C5-4352-8CAB-4303F40D5925}"/>
    <cellStyle name="JEDetailRowDebitCol" xfId="13645" xr:uid="{1174A3D8-6A2E-45AE-8942-8E7AA9C5C434}"/>
    <cellStyle name="JEDetailRowDescCol" xfId="13646" xr:uid="{E2EA0919-4B4D-4E08-A2CA-CAD3BE493491}"/>
    <cellStyle name="JEDetailRowNameCol" xfId="13647" xr:uid="{A642B701-38E4-4867-8853-D6CA16325E2A}"/>
    <cellStyle name="JEDetailRowWPRefCol" xfId="13648" xr:uid="{29E82D83-E873-4CCA-8569-7ACC5F7979BA}"/>
    <cellStyle name="JEIdentityRowDescCol" xfId="13649" xr:uid="{F066731B-F47A-4D6B-89AC-C9C7D470C320}"/>
    <cellStyle name="JEIdentityRowNameCol" xfId="13650" xr:uid="{649F35BC-EB8F-4D83-B5F9-A0949A7E51BB}"/>
    <cellStyle name="JEIdentityRowWPRefCol" xfId="13651" xr:uid="{C19C1CE1-3119-44FE-8D1B-9FD75DC4601C}"/>
    <cellStyle name="JETotalRowCreditCol" xfId="13652" xr:uid="{596118CA-9E9D-450F-BB4C-8A7DB6183105}"/>
    <cellStyle name="JETotalRowDebitCol" xfId="13653" xr:uid="{A49B97D4-4369-4521-B7A2-439D6081154F}"/>
    <cellStyle name="JETotalRowDescCol" xfId="13654" xr:uid="{FF0A14CE-4663-4D23-9F24-072B2A76DBD7}"/>
    <cellStyle name="JETotalRowNameCol" xfId="13655" xr:uid="{9E95646E-A13F-4E89-BFE5-FF9E0366F501}"/>
    <cellStyle name="JETotalRowWPRefCol" xfId="13656" xr:uid="{93A6F7FA-9010-4127-9FA4-3573B402FE2D}"/>
    <cellStyle name="JETypeDescriptionRowDescCol" xfId="13657" xr:uid="{C1C76053-2F35-47A8-BC67-1939C3C13C6A}"/>
    <cellStyle name="JETypeDescriptionRowNameCol" xfId="13658" xr:uid="{4AB39813-5A50-4D74-9729-9CF9F4BFFBD0}"/>
    <cellStyle name="Linked Cell" xfId="6795" builtinId="24" customBuiltin="1"/>
    <cellStyle name="Linked Cell 2" xfId="901" xr:uid="{00000000-0005-0000-0000-000084030000}"/>
    <cellStyle name="Linked Cell 3" xfId="902" xr:uid="{00000000-0005-0000-0000-000085030000}"/>
    <cellStyle name="Linked Cell 4" xfId="30512" xr:uid="{B04D4BD4-5EA3-4505-8848-8962A3C64268}"/>
    <cellStyle name="NetIncomeLossRowBalance" xfId="13659" xr:uid="{AF1490E5-66CC-45DC-837A-0A22EB4600B8}"/>
    <cellStyle name="NetIncomeLossRowDescCol" xfId="13660" xr:uid="{D657C6BE-8B19-45C0-8051-2C230BF8517F}"/>
    <cellStyle name="NetIncomeLossRowJERefCol" xfId="13661" xr:uid="{BD3A4986-7675-4176-9A08-65F8FD430DE6}"/>
    <cellStyle name="NetIncomeLossRowNameCol" xfId="13662" xr:uid="{F3FF3708-B520-48E8-8EE5-AEEACA466C3B}"/>
    <cellStyle name="NetIncomeLossRowVarPectCol" xfId="13663" xr:uid="{582A46FE-8EC8-40F9-A33F-3342006444D1}"/>
    <cellStyle name="NetIncomeLossRowWPRefCol" xfId="13664" xr:uid="{45B8B471-CE15-4227-86FC-2465C72034E1}"/>
    <cellStyle name="Neutral 2" xfId="903" xr:uid="{00000000-0005-0000-0000-000086030000}"/>
    <cellStyle name="Neutral 3" xfId="904" xr:uid="{00000000-0005-0000-0000-000087030000}"/>
    <cellStyle name="Neutral 4" xfId="13573" xr:uid="{DE4BD659-D25A-418B-9124-8B3951FBE2C5}"/>
    <cellStyle name="Neutral 4 2" xfId="30513" xr:uid="{E960442A-BDDB-4EDD-B35A-D2B5236EF32A}"/>
    <cellStyle name="Normal" xfId="0" builtinId="0" customBuiltin="1"/>
    <cellStyle name="Normal 10" xfId="905" xr:uid="{00000000-0005-0000-0000-000089030000}"/>
    <cellStyle name="Normal 10 10" xfId="906" xr:uid="{00000000-0005-0000-0000-00008A030000}"/>
    <cellStyle name="Normal 10 10 2" xfId="2290" xr:uid="{00000000-0005-0000-0000-00003A020000}"/>
    <cellStyle name="Normal 10 10 2 2" xfId="5896" xr:uid="{00000000-0005-0000-0000-00004A080000}"/>
    <cellStyle name="Normal 10 10 2 2 2" xfId="26773" xr:uid="{0F9F92A7-4DDB-4DCA-B1FC-9AED85629DCB}"/>
    <cellStyle name="Normal 10 10 2 2 3" xfId="27669" xr:uid="{059FC68B-081F-4E63-A561-06FA2850006E}"/>
    <cellStyle name="Normal 10 10 2 2 4" xfId="17010" xr:uid="{EAC185C5-1377-43B5-9707-04272D87A408}"/>
    <cellStyle name="Normal 10 10 2 3" xfId="9667" xr:uid="{FDE79C1C-C3FD-4866-8BA9-0AC73967BDBC}"/>
    <cellStyle name="Normal 10 10 2 3 2" xfId="29829" xr:uid="{92FC7B6E-11C9-4805-8A31-BCE5176056E2}"/>
    <cellStyle name="Normal 10 10 2 3 3" xfId="19843" xr:uid="{AECC17A0-952A-4406-84C7-DBA650587500}"/>
    <cellStyle name="Normal 10 10 2 4" xfId="12352" xr:uid="{7778D1DA-0B9A-4480-BD2F-163B132E776E}"/>
    <cellStyle name="Normal 10 10 2 4 2" xfId="22676" xr:uid="{18950A05-8EA0-4D26-AF8E-E8613AF2F437}"/>
    <cellStyle name="Normal 10 10 2 5" xfId="24580" xr:uid="{461B493A-7911-4B0E-B166-BDD6439B448E}"/>
    <cellStyle name="Normal 10 10 2 6" xfId="14904" xr:uid="{CBD9C986-989F-43E6-A5A7-29CF70F29737}"/>
    <cellStyle name="Normal 10 10 3" xfId="3763" xr:uid="{00000000-0005-0000-0000-00004B080000}"/>
    <cellStyle name="Normal 10 10 3 2" xfId="5606" xr:uid="{00000000-0005-0000-0000-00004C080000}"/>
    <cellStyle name="Normal 10 10 3 2 2" xfId="29520" xr:uid="{AFD4AC2C-362A-427D-8957-DF4B79AF000B}"/>
    <cellStyle name="Normal 10 10 3 2 3" xfId="16791" xr:uid="{60087D99-BF23-4C27-961D-294D2440705F}"/>
    <cellStyle name="Normal 10 10 3 3" xfId="9448" xr:uid="{FE1C50BD-449D-4038-926F-307A59319937}"/>
    <cellStyle name="Normal 10 10 3 3 2" xfId="19624" xr:uid="{12066696-46EE-46C2-87A1-C0FAB690D8F8}"/>
    <cellStyle name="Normal 10 10 3 4" xfId="12133" xr:uid="{95AFBADB-6F1D-4CDE-B247-7D636340FBBF}"/>
    <cellStyle name="Normal 10 10 3 4 2" xfId="22457" xr:uid="{D64E540A-5E48-494F-A572-7CAA4D576D4E}"/>
    <cellStyle name="Normal 10 10 3 5" xfId="26453" xr:uid="{DCFB3972-11A8-46C8-9513-CAB27DDC2ABB}"/>
    <cellStyle name="Normal 10 10 3 6" xfId="14653" xr:uid="{BE79D7BE-2AEA-427B-8BBD-14E0DB0B5B35}"/>
    <cellStyle name="Normal 10 10 4" xfId="4582" xr:uid="{00000000-0005-0000-0000-00004D080000}"/>
    <cellStyle name="Normal 10 10 4 2" xfId="10378" xr:uid="{3C0881BD-3DC6-49DC-B4C0-2B1A52D103AF}"/>
    <cellStyle name="Normal 10 10 4 2 2" xfId="29982" xr:uid="{05B30CD4-DFEE-4754-8EAF-62DF916BA6D2}"/>
    <cellStyle name="Normal 10 10 4 2 3" xfId="20560" xr:uid="{A2FC89F3-C345-4F35-942F-DB68FEF5B2CA}"/>
    <cellStyle name="Normal 10 10 4 3" xfId="13069" xr:uid="{E3F7A15B-F0F0-49D4-9523-B847835FDAD6}"/>
    <cellStyle name="Normal 10 10 4 3 2" xfId="23393" xr:uid="{FE066023-BF2D-4266-9947-03CBDB7BDDC8}"/>
    <cellStyle name="Normal 10 10 4 4" xfId="27305" xr:uid="{E3D960A4-08EF-4C10-875C-BCB78449546F}"/>
    <cellStyle name="Normal 10 10 4 5" xfId="17727" xr:uid="{4FBEC997-5896-44AA-9796-8FE66BA0D615}"/>
    <cellStyle name="Normal 10 10 5" xfId="7692" xr:uid="{61A4C8CE-98F2-464D-8F73-907A4698023E}"/>
    <cellStyle name="Normal 10 10 5 2" xfId="28325" xr:uid="{287078D8-D01B-4A30-8E80-E9BB6CD1FE47}"/>
    <cellStyle name="Normal 10 10 5 3" xfId="15540" xr:uid="{CD33A8F0-059B-4748-8E59-F713A3DC4926}"/>
    <cellStyle name="Normal 10 10 6" xfId="8331" xr:uid="{0CB9C611-FC65-47BA-BC9D-97E5B996CA2D}"/>
    <cellStyle name="Normal 10 10 6 2" xfId="18373" xr:uid="{85C1D962-5EB4-4F4F-9DC6-A77FA44ABE6E}"/>
    <cellStyle name="Normal 10 10 7" xfId="10889" xr:uid="{F40F6A6D-CB73-4BFE-9B87-7FF7A4264906}"/>
    <cellStyle name="Normal 10 10 7 2" xfId="21206" xr:uid="{81143A45-87EA-40A7-AE6F-B87AC711EFB2}"/>
    <cellStyle name="Normal 10 10 8" xfId="24143" xr:uid="{0A92A938-8D68-4B5E-A3AD-589BE160D79C}"/>
    <cellStyle name="Normal 10 10 9" xfId="14012" xr:uid="{55035FB3-0C28-4D8C-817C-2C8EE0D68D1C}"/>
    <cellStyle name="Normal 10 11" xfId="907" xr:uid="{00000000-0005-0000-0000-00008B030000}"/>
    <cellStyle name="Normal 10 11 2" xfId="2289" xr:uid="{00000000-0005-0000-0000-00003B020000}"/>
    <cellStyle name="Normal 10 11 2 2" xfId="25912" xr:uid="{5CF78AD1-A3BA-43D4-A8E0-CB66592F41B3}"/>
    <cellStyle name="Normal 10 11 2 3" xfId="28919" xr:uid="{DCFE5934-F431-4E63-91BA-E77DF4F9A5B9}"/>
    <cellStyle name="Normal 10 11 2 4" xfId="15541" xr:uid="{ADA96297-20E3-439F-9A06-26AA0594E067}"/>
    <cellStyle name="Normal 10 11 3" xfId="8332" xr:uid="{F0F4360B-DB64-4267-8E2B-0A0D8C5B0783}"/>
    <cellStyle name="Normal 10 11 3 2" xfId="27907" xr:uid="{D6621E12-0C2A-447F-A9CD-50D35CCC3BA8}"/>
    <cellStyle name="Normal 10 11 3 3" xfId="18374" xr:uid="{E56F228D-C650-4091-A611-2FD5D58E41F2}"/>
    <cellStyle name="Normal 10 11 4" xfId="10890" xr:uid="{E71100A4-4931-44B5-8887-B629D098E586}"/>
    <cellStyle name="Normal 10 11 4 2" xfId="21207" xr:uid="{9F89017E-0DE5-496F-A69D-336BFED2FB73}"/>
    <cellStyle name="Normal 10 11 5" xfId="25685" xr:uid="{03AAAB1C-8ADC-40AC-8EEF-C0C26C0783E8}"/>
    <cellStyle name="Normal 10 11 6" xfId="14683" xr:uid="{652956B6-D6D3-44A1-9417-63BC41534F78}"/>
    <cellStyle name="Normal 10 12" xfId="908" xr:uid="{00000000-0005-0000-0000-00008C030000}"/>
    <cellStyle name="Normal 10 12 2" xfId="2300" xr:uid="{00000000-0005-0000-0000-00003C020000}"/>
    <cellStyle name="Normal 10 12 2 2" xfId="29648" xr:uid="{BFA0971C-BDD5-41FF-9541-80623D5C7BD1}"/>
    <cellStyle name="Normal 10 12 2 3" xfId="15542" xr:uid="{418B0D79-B4B8-46DD-8BEC-0809060210B7}"/>
    <cellStyle name="Normal 10 12 3" xfId="8333" xr:uid="{399B3A95-23B4-452A-B907-F2D357352DB9}"/>
    <cellStyle name="Normal 10 12 3 2" xfId="18375" xr:uid="{2B64E224-E71E-4059-AAE1-ABCC3FBED97B}"/>
    <cellStyle name="Normal 10 12 4" xfId="10891" xr:uid="{1B4D331E-DEF7-46FC-B27F-945A38F61A78}"/>
    <cellStyle name="Normal 10 12 4 2" xfId="21208" xr:uid="{C5AB6942-EA36-40A7-8421-FF3195ACEA13}"/>
    <cellStyle name="Normal 10 12 5" xfId="26426" xr:uid="{690AA777-3F7D-49DA-BC8A-9DEC01432340}"/>
    <cellStyle name="Normal 10 12 6" xfId="14146" xr:uid="{00CE6184-08D7-43CA-A110-FBB8A9231159}"/>
    <cellStyle name="Normal 10 13" xfId="2162" xr:uid="{00000000-0005-0000-0000-000039020000}"/>
    <cellStyle name="Normal 10 13 2" xfId="8795" xr:uid="{04BC6A2B-2DAA-48EF-A0DB-23762B5A35E6}"/>
    <cellStyle name="Normal 10 13 2 2" xfId="27251" xr:uid="{A2E61BB0-0871-4202-9BD6-F1071355323D}"/>
    <cellStyle name="Normal 10 13 2 3" xfId="18943" xr:uid="{AB3647CD-B2A1-4C21-B78B-520554193E7C}"/>
    <cellStyle name="Normal 10 13 3" xfId="11452" xr:uid="{DB442238-0882-4469-BCE4-5578A66242EB}"/>
    <cellStyle name="Normal 10 13 3 2" xfId="21776" xr:uid="{1E78E685-E047-48B0-A816-800A8BFFE7F6}"/>
    <cellStyle name="Normal 10 13 4" xfId="25762" xr:uid="{E567BCE8-CD22-4E56-A5BC-99AB33BBF776}"/>
    <cellStyle name="Normal 10 13 5" xfId="16110" xr:uid="{32B30EC1-63B2-4670-9C0B-441B7183087B}"/>
    <cellStyle name="Normal 10 14" xfId="4419" xr:uid="{00000000-0005-0000-0000-000053080000}"/>
    <cellStyle name="Normal 10 14 2" xfId="10199" xr:uid="{C178BE74-BE76-40A3-A73E-18717C9BD14D}"/>
    <cellStyle name="Normal 10 14 2 2" xfId="20379" xr:uid="{9FCB8B60-7B8A-4A32-8298-8B35A2B85C8D}"/>
    <cellStyle name="Normal 10 14 3" xfId="12888" xr:uid="{EF8FA00E-24CA-4735-B492-40F916E20B8D}"/>
    <cellStyle name="Normal 10 14 3 2" xfId="23212" xr:uid="{3F921494-C47F-4283-8016-DF01431CF6C4}"/>
    <cellStyle name="Normal 10 14 4" xfId="25629" xr:uid="{FBF3D21B-9D8D-4941-83D0-12114BA4615B}"/>
    <cellStyle name="Normal 10 14 5" xfId="17546" xr:uid="{9BCB0C09-D603-4C88-9BA5-8C4DA48FD1A2}"/>
    <cellStyle name="Normal 10 15" xfId="7691" xr:uid="{4ADF6E39-2D00-491E-A4DB-23550F96DB08}"/>
    <cellStyle name="Normal 10 15 2" xfId="15539" xr:uid="{7E19EA29-446B-42E2-93F2-FBFE2A6F38C1}"/>
    <cellStyle name="Normal 10 16" xfId="8330" xr:uid="{BBEB90DE-958E-4708-87C9-924DEB31DB7E}"/>
    <cellStyle name="Normal 10 16 2" xfId="18372" xr:uid="{F414A079-C9F2-4144-9F61-FE55AC65F01F}"/>
    <cellStyle name="Normal 10 17" xfId="10888" xr:uid="{20CA64EA-61F9-424E-8857-C2404D0EA936}"/>
    <cellStyle name="Normal 10 17 2" xfId="21205" xr:uid="{E047BB28-A3B1-4ECB-A4CE-D156E66026F6}"/>
    <cellStyle name="Normal 10 18" xfId="24204" xr:uid="{A85D197F-1BCF-4093-A9B2-563D21F7B608}"/>
    <cellStyle name="Normal 10 19" xfId="13724" xr:uid="{04A014B2-01EA-4F2C-9C21-C9C0C071B24A}"/>
    <cellStyle name="Normal 10 2" xfId="909" xr:uid="{00000000-0005-0000-0000-00008D030000}"/>
    <cellStyle name="Normal 10 2 10" xfId="7693" xr:uid="{4EB97CB7-DB6A-45C4-80AE-54C570797794}"/>
    <cellStyle name="Normal 10 2 10 2" xfId="15543" xr:uid="{CF3F7A43-202D-4A01-B9AA-D2599F4B93A5}"/>
    <cellStyle name="Normal 10 2 11" xfId="8334" xr:uid="{3DB7AF7C-8AA9-437E-9293-BFB5936520F7}"/>
    <cellStyle name="Normal 10 2 11 2" xfId="18376" xr:uid="{73F5514E-40F5-4AF9-818F-B8A04C543CC8}"/>
    <cellStyle name="Normal 10 2 12" xfId="10892" xr:uid="{2868705C-276D-48BB-B157-38B27BB841F0}"/>
    <cellStyle name="Normal 10 2 12 2" xfId="21209" xr:uid="{F92A2F67-87F3-44B1-9C53-08DF37386A76}"/>
    <cellStyle name="Normal 10 2 13" xfId="23915" xr:uid="{F5673804-E00A-47F4-AB39-C55C038D6BF7}"/>
    <cellStyle name="Normal 10 2 14" xfId="13747" xr:uid="{9E94B2F5-6A35-493D-BDA7-CC4B9B58E2DD}"/>
    <cellStyle name="Normal 10 2 2" xfId="910" xr:uid="{00000000-0005-0000-0000-00008E030000}"/>
    <cellStyle name="Normal 10 2 2 10" xfId="8335" xr:uid="{8133370D-6956-4625-A5A9-73248DF9A819}"/>
    <cellStyle name="Normal 10 2 2 10 2" xfId="18377" xr:uid="{5EE74A28-ED83-485F-AE8D-37141B3E770A}"/>
    <cellStyle name="Normal 10 2 2 11" xfId="10893" xr:uid="{3908157E-9D3F-4BFE-A2F9-C1E75A27B58D}"/>
    <cellStyle name="Normal 10 2 2 11 2" xfId="21210" xr:uid="{B9728ABD-BC7E-4134-91F0-2A4AC34288AF}"/>
    <cellStyle name="Normal 10 2 2 12" xfId="25054" xr:uid="{FF5E37D5-4FFA-46B7-9457-C4BE95329FE6}"/>
    <cellStyle name="Normal 10 2 2 13" xfId="13807" xr:uid="{176A3226-3523-4CBA-921C-18ED02891382}"/>
    <cellStyle name="Normal 10 2 2 2" xfId="911" xr:uid="{00000000-0005-0000-0000-00008F030000}"/>
    <cellStyle name="Normal 10 2 2 2 10" xfId="14364" xr:uid="{C4063007-314E-4D39-AADF-6667139399FD}"/>
    <cellStyle name="Normal 10 2 2 2 2" xfId="912" xr:uid="{00000000-0005-0000-0000-000090030000}"/>
    <cellStyle name="Normal 10 2 2 2 2 2" xfId="2712" xr:uid="{00000000-0005-0000-0000-000040020000}"/>
    <cellStyle name="Normal 10 2 2 2 2 2 2" xfId="5899" xr:uid="{00000000-0005-0000-0000-000059080000}"/>
    <cellStyle name="Normal 10 2 2 2 2 2 2 2" xfId="24566" xr:uid="{D8D6E824-12CB-41DA-B4CD-D89363B1BD83}"/>
    <cellStyle name="Normal 10 2 2 2 2 2 2 3" xfId="17013" xr:uid="{0C3F4865-4447-41F5-9DA1-767708DB8DC2}"/>
    <cellStyle name="Normal 10 2 2 2 2 2 3" xfId="9670" xr:uid="{5898F8C0-7966-4077-954D-3FB64446517B}"/>
    <cellStyle name="Normal 10 2 2 2 2 2 3 2" xfId="19846" xr:uid="{40A42A0F-CD50-49AD-B5EB-7DF785D503F1}"/>
    <cellStyle name="Normal 10 2 2 2 2 2 4" xfId="12355" xr:uid="{55B20496-E896-4C99-A76A-5F0C9B7417BC}"/>
    <cellStyle name="Normal 10 2 2 2 2 2 4 2" xfId="22679" xr:uid="{0DCCCB5E-7FB6-4D9C-9366-32E2AD69CEF8}"/>
    <cellStyle name="Normal 10 2 2 2 2 2 5" xfId="25650" xr:uid="{BFE152B8-13C1-4BC5-925C-02C6CD65EF48}"/>
    <cellStyle name="Normal 10 2 2 2 2 2 6" xfId="14907" xr:uid="{0183899C-FD68-4E96-B461-E0723444989B}"/>
    <cellStyle name="Normal 10 2 2 2 2 3" xfId="3654" xr:uid="{00000000-0005-0000-0000-00005A080000}"/>
    <cellStyle name="Normal 10 2 2 2 2 3 2" xfId="5383" xr:uid="{00000000-0005-0000-0000-00005B080000}"/>
    <cellStyle name="Normal 10 2 2 2 2 3 2 2" xfId="30061" xr:uid="{100B3792-5DBC-4D09-BCAF-A732AD416FC0}"/>
    <cellStyle name="Normal 10 2 2 2 2 3 2 3" xfId="20697" xr:uid="{ED0657E7-6589-43E6-A7DB-D0CA09847D1C}"/>
    <cellStyle name="Normal 10 2 2 2 2 3 3" xfId="13206" xr:uid="{0FDF017B-58A3-49A2-BE7C-27D0E8411E32}"/>
    <cellStyle name="Normal 10 2 2 2 2 3 3 2" xfId="23530" xr:uid="{349D940C-D007-4942-834E-FCBDF6372B77}"/>
    <cellStyle name="Normal 10 2 2 2 2 3 4" xfId="25660" xr:uid="{C805A6CC-47E1-4DF6-9D8D-21BD86040CA4}"/>
    <cellStyle name="Normal 10 2 2 2 2 3 5" xfId="17864" xr:uid="{015C1816-BEE8-498A-9813-6FEED2C38274}"/>
    <cellStyle name="Normal 10 2 2 2 2 4" xfId="5065" xr:uid="{00000000-0005-0000-0000-00005C080000}"/>
    <cellStyle name="Normal 10 2 2 2 2 4 2" xfId="27243" xr:uid="{9D50ED3B-0544-4227-9ADE-B46A02516060}"/>
    <cellStyle name="Normal 10 2 2 2 2 4 3" xfId="15546" xr:uid="{73BC69EA-08A7-4994-906D-B360169C4F37}"/>
    <cellStyle name="Normal 10 2 2 2 2 5" xfId="8337" xr:uid="{7770D2F8-1503-44F6-97BC-981077CC45F6}"/>
    <cellStyle name="Normal 10 2 2 2 2 5 2" xfId="18379" xr:uid="{0322A67D-24B2-4BA7-B535-398F4EA2A5C1}"/>
    <cellStyle name="Normal 10 2 2 2 2 6" xfId="10895" xr:uid="{640BB6E7-AF97-453F-8FEE-55A09E8C157C}"/>
    <cellStyle name="Normal 10 2 2 2 2 6 2" xfId="21212" xr:uid="{1C8952D2-9D2A-409D-8866-B356937CAF0D}"/>
    <cellStyle name="Normal 10 2 2 2 2 7" xfId="25287" xr:uid="{701FAD7C-CC6D-440E-BBCF-AEFCADEAB252}"/>
    <cellStyle name="Normal 10 2 2 2 2 8" xfId="14430" xr:uid="{AF24FC8F-F9F8-4F87-A45B-302D7E24F368}"/>
    <cellStyle name="Normal 10 2 2 2 3" xfId="2638" xr:uid="{00000000-0005-0000-0000-00003F020000}"/>
    <cellStyle name="Normal 10 2 2 2 3 2" xfId="5900" xr:uid="{00000000-0005-0000-0000-00005E080000}"/>
    <cellStyle name="Normal 10 2 2 2 3 2 2" xfId="10611" xr:uid="{2017EE6D-ED64-43A6-916A-9FCFDFAF4B94}"/>
    <cellStyle name="Normal 10 2 2 2 3 2 2 2" xfId="20854" xr:uid="{91B0C84E-AB27-402A-8044-353323033F1F}"/>
    <cellStyle name="Normal 10 2 2 2 3 2 3" xfId="13363" xr:uid="{0C99721F-C8F5-419D-A011-FB993F1F49F1}"/>
    <cellStyle name="Normal 10 2 2 2 3 2 3 2" xfId="23687" xr:uid="{FD92C5AF-92F2-4025-965B-2D6AD095BF57}"/>
    <cellStyle name="Normal 10 2 2 2 3 2 4" xfId="28367" xr:uid="{6061A7D2-8878-4A55-BC19-CC5B8B6CD761}"/>
    <cellStyle name="Normal 10 2 2 2 3 2 5" xfId="18021" xr:uid="{5588DF98-9135-4988-8B4A-4E4A3BB7BEE1}"/>
    <cellStyle name="Normal 10 2 2 2 3 3" xfId="8174" xr:uid="{A6935837-453C-4972-8D5B-AB6E973FDC04}"/>
    <cellStyle name="Normal 10 2 2 2 3 3 2" xfId="17014" xr:uid="{E8AC9C02-C2FD-4C47-8E5E-911BF17F5BED}"/>
    <cellStyle name="Normal 10 2 2 2 3 4" xfId="9671" xr:uid="{669293ED-D07E-41C9-94FA-6079A9CE0F95}"/>
    <cellStyle name="Normal 10 2 2 2 3 4 2" xfId="19847" xr:uid="{1D0C8A1E-0910-45CF-BB7E-CF77763D0371}"/>
    <cellStyle name="Normal 10 2 2 2 3 5" xfId="12356" xr:uid="{D30047F3-54B0-4362-B8AF-628133D1E2AD}"/>
    <cellStyle name="Normal 10 2 2 2 3 5 2" xfId="22680" xr:uid="{640E98AF-F620-4776-83DF-D911912F2F14}"/>
    <cellStyle name="Normal 10 2 2 2 3 6" xfId="26123" xr:uid="{F44B2517-4772-4C19-837B-A379E662E38A}"/>
    <cellStyle name="Normal 10 2 2 2 3 7" xfId="14908" xr:uid="{2B8A9D8D-3A5E-4191-9DDE-5D84C43D56FC}"/>
    <cellStyle name="Normal 10 2 2 2 4" xfId="4005" xr:uid="{00000000-0005-0000-0000-00005F080000}"/>
    <cellStyle name="Normal 10 2 2 2 4 2" xfId="5898" xr:uid="{00000000-0005-0000-0000-000060080000}"/>
    <cellStyle name="Normal 10 2 2 2 4 2 2" xfId="28768" xr:uid="{847F1425-D39A-424B-B5BF-95698F3A955D}"/>
    <cellStyle name="Normal 10 2 2 2 4 2 3" xfId="17012" xr:uid="{268E71FE-7E17-44D0-BAEB-6444059B640F}"/>
    <cellStyle name="Normal 10 2 2 2 4 3" xfId="9669" xr:uid="{8FEA99F0-A785-4455-9A69-FCDDDCFDB387}"/>
    <cellStyle name="Normal 10 2 2 2 4 3 2" xfId="19845" xr:uid="{6BCA21F7-1038-41C5-966E-0D706FF93D86}"/>
    <cellStyle name="Normal 10 2 2 2 4 4" xfId="12354" xr:uid="{62236524-5EEC-47DE-85C7-C021A3D458B4}"/>
    <cellStyle name="Normal 10 2 2 2 4 4 2" xfId="22678" xr:uid="{F5121801-87C5-4CE1-9E66-7017C0F4CF0E}"/>
    <cellStyle name="Normal 10 2 2 2 4 5" xfId="26322" xr:uid="{F9CAED59-42EC-4336-A9FB-EE58CF2BE60A}"/>
    <cellStyle name="Normal 10 2 2 2 4 6" xfId="14906" xr:uid="{205DCB87-5D99-4F9E-9F1F-BAA084AA9987}"/>
    <cellStyle name="Normal 10 2 2 2 5" xfId="3575" xr:uid="{00000000-0005-0000-0000-000061080000}"/>
    <cellStyle name="Normal 10 2 2 2 5 2" xfId="5311" xr:uid="{00000000-0005-0000-0000-000062080000}"/>
    <cellStyle name="Normal 10 2 2 2 5 2 2" xfId="30057" xr:uid="{B18E9475-61CB-43E6-BD27-9F326F53D31D}"/>
    <cellStyle name="Normal 10 2 2 2 5 2 3" xfId="20665" xr:uid="{F6F5CD02-E87E-4CB8-AEA7-36AA5742E3F7}"/>
    <cellStyle name="Normal 10 2 2 2 5 3" xfId="13174" xr:uid="{F147C615-E8D5-43B9-8DAC-4D265FCEC9B9}"/>
    <cellStyle name="Normal 10 2 2 2 5 3 2" xfId="23498" xr:uid="{63D418B8-3646-4985-8EFE-97DCD68E6890}"/>
    <cellStyle name="Normal 10 2 2 2 5 4" xfId="25963" xr:uid="{BBC499FF-3905-465F-A555-4B114EFFE24F}"/>
    <cellStyle name="Normal 10 2 2 2 5 5" xfId="17832" xr:uid="{D87DF4D4-1FA3-4D3D-BA7F-78B234A27B45}"/>
    <cellStyle name="Normal 10 2 2 2 6" xfId="4990" xr:uid="{00000000-0005-0000-0000-000063080000}"/>
    <cellStyle name="Normal 10 2 2 2 6 2" xfId="28146" xr:uid="{2C6F1ECC-3D83-4010-A5B1-D6F4EF943AF0}"/>
    <cellStyle name="Normal 10 2 2 2 6 3" xfId="15545" xr:uid="{F7B0E035-EF74-4D62-8EB4-B50D37A15BCD}"/>
    <cellStyle name="Normal 10 2 2 2 7" xfId="8336" xr:uid="{950D90EF-EB65-46EA-ABFE-CB1CF3BF845C}"/>
    <cellStyle name="Normal 10 2 2 2 7 2" xfId="18378" xr:uid="{785B77E7-B8EC-4A82-ABE5-CBFA0F95FD45}"/>
    <cellStyle name="Normal 10 2 2 2 8" xfId="10894" xr:uid="{C1AA4569-4D22-4A7A-BA61-13576D327455}"/>
    <cellStyle name="Normal 10 2 2 2 8 2" xfId="21211" xr:uid="{2DAD5DF4-700B-4CAB-BDB5-33B203B44CE1}"/>
    <cellStyle name="Normal 10 2 2 2 9" xfId="25135" xr:uid="{D5332F7E-AC16-49D4-B29A-E333912ACD0E}"/>
    <cellStyle name="Normal 10 2 2 3" xfId="2499" xr:uid="{00000000-0005-0000-0000-00003E020000}"/>
    <cellStyle name="Normal 10 2 2 3 2" xfId="4006" xr:uid="{00000000-0005-0000-0000-000065080000}"/>
    <cellStyle name="Normal 10 2 2 3 2 2" xfId="5901" xr:uid="{00000000-0005-0000-0000-000066080000}"/>
    <cellStyle name="Normal 10 2 2 3 2 2 2" xfId="27500" xr:uid="{A3649AD7-8341-4E42-8F7B-BC8BC4B7F5A2}"/>
    <cellStyle name="Normal 10 2 2 3 2 2 3" xfId="17015" xr:uid="{9FFE7513-A613-471C-AE5D-C34CA2CD5625}"/>
    <cellStyle name="Normal 10 2 2 3 2 3" xfId="9672" xr:uid="{D53667DA-8487-4159-A46F-93E4DC211900}"/>
    <cellStyle name="Normal 10 2 2 3 2 3 2" xfId="19848" xr:uid="{ACCA4425-CE0B-4A1E-A7C7-04D7D0665ABB}"/>
    <cellStyle name="Normal 10 2 2 3 2 4" xfId="12357" xr:uid="{54125662-BFBB-4420-A9E1-F6CA186B6B8C}"/>
    <cellStyle name="Normal 10 2 2 3 2 4 2" xfId="22681" xr:uid="{8824116E-27E3-4D58-A978-229A0E8663CD}"/>
    <cellStyle name="Normal 10 2 2 3 2 5" xfId="26178" xr:uid="{8274CA47-E962-4E08-891C-EDBD9BFA6612}"/>
    <cellStyle name="Normal 10 2 2 3 2 6" xfId="14909" xr:uid="{62738C28-8E9B-4D8C-AD58-E922EC4BF161}"/>
    <cellStyle name="Normal 10 2 2 3 3" xfId="5382" xr:uid="{00000000-0005-0000-0000-000067080000}"/>
    <cellStyle name="Normal 10 2 2 3 3 2" xfId="10500" xr:uid="{FC3B46E9-F0B1-4ECF-91D0-7F370CBFBCC5}"/>
    <cellStyle name="Normal 10 2 2 3 3 2 2" xfId="30060" xr:uid="{140EFA2D-8F22-4845-B364-62345574BEAC}"/>
    <cellStyle name="Normal 10 2 2 3 3 2 3" xfId="20696" xr:uid="{E8614349-79BB-463B-B028-B3B38A315CFE}"/>
    <cellStyle name="Normal 10 2 2 3 3 3" xfId="13205" xr:uid="{9C2D84A4-A77E-4A5A-B436-4D6BBD2DB938}"/>
    <cellStyle name="Normal 10 2 2 3 3 3 2" xfId="23529" xr:uid="{E802E738-7A82-4D5E-A4BB-F4A3354CBC16}"/>
    <cellStyle name="Normal 10 2 2 3 3 4" xfId="24154" xr:uid="{1FB85CA0-7565-4871-AB5A-F241010B6A69}"/>
    <cellStyle name="Normal 10 2 2 3 3 5" xfId="17863" xr:uid="{47AF663C-EB50-4645-BADA-320D404CC426}"/>
    <cellStyle name="Normal 10 2 2 3 4" xfId="8107" xr:uid="{0B79B592-A9BC-4D19-989E-1AB02F97B0AC}"/>
    <cellStyle name="Normal 10 2 2 3 4 2" xfId="29177" xr:uid="{DDAF928C-3C58-4067-BA03-044CDAF5F3A0}"/>
    <cellStyle name="Normal 10 2 2 3 4 3" xfId="16640" xr:uid="{DAD844DA-DEF0-4B41-AFB3-4E2F4F8147F3}"/>
    <cellStyle name="Normal 10 2 2 3 5" xfId="9300" xr:uid="{D86D92B8-18DE-4CAF-A2D1-EA9F7C722FFC}"/>
    <cellStyle name="Normal 10 2 2 3 5 2" xfId="19473" xr:uid="{3E15A347-481A-437C-A426-921C81C1B6A2}"/>
    <cellStyle name="Normal 10 2 2 3 6" xfId="11982" xr:uid="{F73AB11E-90B2-4D9A-99B9-CBB0CB4BCD27}"/>
    <cellStyle name="Normal 10 2 2 3 6 2" xfId="22306" xr:uid="{45F05AAA-081B-49A9-9814-D59A5D408B0B}"/>
    <cellStyle name="Normal 10 2 2 3 7" xfId="26215" xr:uid="{1D1BD3AA-2403-4DEB-9D6E-D1447AFC5FCB}"/>
    <cellStyle name="Normal 10 2 2 3 8" xfId="14429" xr:uid="{89BFE848-5A9C-4BDF-8573-7DCADB551BBB}"/>
    <cellStyle name="Normal 10 2 2 4" xfId="4007" xr:uid="{00000000-0005-0000-0000-000068080000}"/>
    <cellStyle name="Normal 10 2 2 4 2" xfId="5902" xr:uid="{00000000-0005-0000-0000-000069080000}"/>
    <cellStyle name="Normal 10 2 2 4 2 2" xfId="10612" xr:uid="{8D1C3660-8A99-4C93-BA77-8FF55C559CA2}"/>
    <cellStyle name="Normal 10 2 2 4 2 2 2" xfId="20855" xr:uid="{9F3AED38-D17A-4675-B2D1-AB9F19491145}"/>
    <cellStyle name="Normal 10 2 2 4 2 3" xfId="13364" xr:uid="{7982AB29-06F9-4024-BCC6-F859AB7F746B}"/>
    <cellStyle name="Normal 10 2 2 4 2 3 2" xfId="23688" xr:uid="{67EB281D-3877-4DE8-A3A9-FE62E5DCE088}"/>
    <cellStyle name="Normal 10 2 2 4 2 4" xfId="29285" xr:uid="{D63EFC03-B90F-45B3-9D02-5D9778A0F79C}"/>
    <cellStyle name="Normal 10 2 2 4 2 5" xfId="18022" xr:uid="{706482B3-2DB5-4524-9EB5-E40DDEA19DD9}"/>
    <cellStyle name="Normal 10 2 2 4 3" xfId="8175" xr:uid="{5A4AE54A-971C-4805-B4D3-06E13DDE6281}"/>
    <cellStyle name="Normal 10 2 2 4 3 2" xfId="17016" xr:uid="{D196BECD-FD65-4A65-ADDD-8C625C2FB81E}"/>
    <cellStyle name="Normal 10 2 2 4 4" xfId="9673" xr:uid="{BC95A421-33B0-4E10-94C6-54BBA1E5D02F}"/>
    <cellStyle name="Normal 10 2 2 4 4 2" xfId="19849" xr:uid="{8304F060-4824-4BA7-8801-65CCFF2B2AB8}"/>
    <cellStyle name="Normal 10 2 2 4 5" xfId="12358" xr:uid="{B7B691D7-43CC-4643-91D1-9840C71FE80D}"/>
    <cellStyle name="Normal 10 2 2 4 5 2" xfId="22682" xr:uid="{9F30F4AC-5328-484F-96E7-6F5D043A4F03}"/>
    <cellStyle name="Normal 10 2 2 4 6" xfId="26534" xr:uid="{F9F92E55-8E84-4D4C-880B-3FA42C115911}"/>
    <cellStyle name="Normal 10 2 2 4 7" xfId="14910" xr:uid="{15C32B82-B42D-4BAC-8464-181CD27A5ACD}"/>
    <cellStyle name="Normal 10 2 2 5" xfId="4004" xr:uid="{00000000-0005-0000-0000-00006A080000}"/>
    <cellStyle name="Normal 10 2 2 5 2" xfId="5897" xr:uid="{00000000-0005-0000-0000-00006B080000}"/>
    <cellStyle name="Normal 10 2 2 5 2 2" xfId="27987" xr:uid="{5DEC4092-E69C-44E7-8DD2-3F4B6693AC3D}"/>
    <cellStyle name="Normal 10 2 2 5 2 3" xfId="17011" xr:uid="{F3267F16-CB78-4EB4-91C2-967797B667AD}"/>
    <cellStyle name="Normal 10 2 2 5 3" xfId="9668" xr:uid="{05BB2850-BF82-4983-996B-3DF2F1085A57}"/>
    <cellStyle name="Normal 10 2 2 5 3 2" xfId="19844" xr:uid="{3023DF44-8351-4079-A698-6953FFD2B624}"/>
    <cellStyle name="Normal 10 2 2 5 4" xfId="12353" xr:uid="{567D197F-D9D8-46DD-B09F-384CB64EAD70}"/>
    <cellStyle name="Normal 10 2 2 5 4 2" xfId="22677" xr:uid="{C4FA023D-4CBB-4F49-8140-7D7CED239A14}"/>
    <cellStyle name="Normal 10 2 2 5 5" xfId="25735" xr:uid="{5795872B-2B2F-4810-9D78-82BBC4675EF5}"/>
    <cellStyle name="Normal 10 2 2 5 6" xfId="14905" xr:uid="{FB9B2B7B-AA34-41A9-8669-9899829EE985}"/>
    <cellStyle name="Normal 10 2 2 6" xfId="3289" xr:uid="{00000000-0005-0000-0000-00006C080000}"/>
    <cellStyle name="Normal 10 2 2 6 2" xfId="5208" xr:uid="{00000000-0005-0000-0000-00006D080000}"/>
    <cellStyle name="Normal 10 2 2 6 2 2" xfId="28705" xr:uid="{AC8B952D-9274-45D6-AD7F-B32F77267943}"/>
    <cellStyle name="Normal 10 2 2 6 2 3" xfId="16497" xr:uid="{44D43F7C-8816-453D-BA89-7CEFE1E96391}"/>
    <cellStyle name="Normal 10 2 2 6 3" xfId="9157" xr:uid="{616586B6-F388-4337-A3E2-5A1BE237410D}"/>
    <cellStyle name="Normal 10 2 2 6 3 2" xfId="19330" xr:uid="{0086DE7F-8174-4383-AB61-EA1AD0113E0A}"/>
    <cellStyle name="Normal 10 2 2 6 4" xfId="11839" xr:uid="{07C23195-3221-4D20-922A-D94AD5A4FA00}"/>
    <cellStyle name="Normal 10 2 2 6 4 2" xfId="22163" xr:uid="{D44602BE-79D4-416E-A2F7-C5227DE2AE98}"/>
    <cellStyle name="Normal 10 2 2 6 5" xfId="24462" xr:uid="{071EA1AD-1486-4177-AA8D-AE61386089DA}"/>
    <cellStyle name="Normal 10 2 2 6 6" xfId="14264" xr:uid="{3B43D7B6-1B86-4927-9061-395545648CC3}"/>
    <cellStyle name="Normal 10 2 2 7" xfId="4799" xr:uid="{00000000-0005-0000-0000-00006E080000}"/>
    <cellStyle name="Normal 10 2 2 7 2" xfId="8876" xr:uid="{D3DED307-E51F-49CE-922D-F2384C56F725}"/>
    <cellStyle name="Normal 10 2 2 7 2 2" xfId="19026" xr:uid="{8483D40B-873E-4C11-872C-A8904F887AEC}"/>
    <cellStyle name="Normal 10 2 2 7 3" xfId="11535" xr:uid="{66E0F4BB-5F40-4B74-96A3-B5B2FDC261F2}"/>
    <cellStyle name="Normal 10 2 2 7 3 2" xfId="21859" xr:uid="{D3F01EDC-73CD-400B-A2DF-5404FC3D01F6}"/>
    <cellStyle name="Normal 10 2 2 7 4" xfId="26391" xr:uid="{A220AF6E-C8B1-4E52-A35A-437DEBC67446}"/>
    <cellStyle name="Normal 10 2 2 7 5" xfId="16193" xr:uid="{9EEFD7E0-7334-4763-A118-3EB06A2848F3}"/>
    <cellStyle name="Normal 10 2 2 8" xfId="7288" xr:uid="{A8F749CA-C095-4BD8-B0FF-D96C548397EA}"/>
    <cellStyle name="Normal 10 2 2 8 2" xfId="10105" xr:uid="{B2E40197-79C3-4376-BFDA-1EE7E8212899}"/>
    <cellStyle name="Normal 10 2 2 8 2 2" xfId="20285" xr:uid="{0B5F955E-E447-493F-BBF5-C68095E1BEB4}"/>
    <cellStyle name="Normal 10 2 2 8 3" xfId="12794" xr:uid="{35786477-0E8A-4247-80D8-B88355D8852E}"/>
    <cellStyle name="Normal 10 2 2 8 3 2" xfId="23118" xr:uid="{01049F9E-F41A-4F42-8761-C57212CCEDCC}"/>
    <cellStyle name="Normal 10 2 2 8 4" xfId="17452" xr:uid="{A6C80ED0-7CCF-4D40-8D08-31E96B42A0AE}"/>
    <cellStyle name="Normal 10 2 2 9" xfId="7694" xr:uid="{9ED6ABE6-290D-4829-9695-DEE79BAF50CB}"/>
    <cellStyle name="Normal 10 2 2 9 2" xfId="15544" xr:uid="{21F7B5ED-F7FD-47C3-84C4-CC614A4816D6}"/>
    <cellStyle name="Normal 10 2 3" xfId="913" xr:uid="{00000000-0005-0000-0000-000091030000}"/>
    <cellStyle name="Normal 10 2 3 10" xfId="10896" xr:uid="{485644DB-EA9F-4E6C-BBD6-EE4F9A487F95}"/>
    <cellStyle name="Normal 10 2 3 10 2" xfId="21213" xr:uid="{85E64CFC-48DC-44D2-A96D-2A03B1B1AC5B}"/>
    <cellStyle name="Normal 10 2 3 11" xfId="24895" xr:uid="{38B571B3-CF0E-494D-842B-012A99EB2E59}"/>
    <cellStyle name="Normal 10 2 3 12" xfId="13855" xr:uid="{E4A4CAC9-AE42-4432-8911-B5AC6E14B092}"/>
    <cellStyle name="Normal 10 2 3 2" xfId="2501" xr:uid="{00000000-0005-0000-0000-000041020000}"/>
    <cellStyle name="Normal 10 2 3 2 2" xfId="4009" xr:uid="{00000000-0005-0000-0000-000071080000}"/>
    <cellStyle name="Normal 10 2 3 2 2 2" xfId="5904" xr:uid="{00000000-0005-0000-0000-000072080000}"/>
    <cellStyle name="Normal 10 2 3 2 2 2 2" xfId="27678" xr:uid="{59195302-058B-4E3C-B47B-7021562F2B76}"/>
    <cellStyle name="Normal 10 2 3 2 2 2 3" xfId="17018" xr:uid="{59B83E09-01A0-4451-874C-367E317889E2}"/>
    <cellStyle name="Normal 10 2 3 2 2 3" xfId="9675" xr:uid="{82C92C6F-1B83-41BC-8C76-AD8A6197502D}"/>
    <cellStyle name="Normal 10 2 3 2 2 3 2" xfId="19851" xr:uid="{6AAD200E-A1E2-43CA-B746-74DABAF48C26}"/>
    <cellStyle name="Normal 10 2 3 2 2 4" xfId="12360" xr:uid="{6096947B-5C94-4CC6-9AF8-97931284DDD9}"/>
    <cellStyle name="Normal 10 2 3 2 2 4 2" xfId="22684" xr:uid="{3ADFE60A-3DF0-4BDD-9C0D-D62067381A0E}"/>
    <cellStyle name="Normal 10 2 3 2 2 5" xfId="24678" xr:uid="{EA48199E-9579-444D-8427-B7DAB27817AC}"/>
    <cellStyle name="Normal 10 2 3 2 2 6" xfId="14912" xr:uid="{12B56383-0D2F-49A7-B3EC-1B9E7F6EF235}"/>
    <cellStyle name="Normal 10 2 3 2 3" xfId="5384" xr:uid="{00000000-0005-0000-0000-000073080000}"/>
    <cellStyle name="Normal 10 2 3 2 3 2" xfId="10501" xr:uid="{C93C6E99-1BAC-431E-9D3D-8A7A0826B4DC}"/>
    <cellStyle name="Normal 10 2 3 2 3 2 2" xfId="30062" xr:uid="{BCB77127-5E53-4E2E-905C-D8836EA034A7}"/>
    <cellStyle name="Normal 10 2 3 2 3 2 3" xfId="20698" xr:uid="{C627154A-0DD5-43FF-B72E-6B46C7B5FC1A}"/>
    <cellStyle name="Normal 10 2 3 2 3 3" xfId="13207" xr:uid="{30C8C5C6-93C7-4035-8BC8-19C7A8761DEE}"/>
    <cellStyle name="Normal 10 2 3 2 3 3 2" xfId="23531" xr:uid="{90FD391D-7171-4F76-8412-768E7C29790F}"/>
    <cellStyle name="Normal 10 2 3 2 3 4" xfId="25592" xr:uid="{AC675028-CC38-4861-96CC-41752505E023}"/>
    <cellStyle name="Normal 10 2 3 2 3 5" xfId="17865" xr:uid="{D4F87966-663E-4143-AB9F-09595428F73D}"/>
    <cellStyle name="Normal 10 2 3 2 4" xfId="8108" xr:uid="{0711592C-A3E1-48C6-956D-493D31E42017}"/>
    <cellStyle name="Normal 10 2 3 2 4 2" xfId="29641" xr:uid="{FA1EA84F-8FB2-4B7B-AE51-E1525CF55283}"/>
    <cellStyle name="Normal 10 2 3 2 4 3" xfId="16641" xr:uid="{72802CB2-6A92-4D59-A4F4-E987656376FC}"/>
    <cellStyle name="Normal 10 2 3 2 5" xfId="9301" xr:uid="{02CEE373-D684-491A-ACF4-5698AC56C44E}"/>
    <cellStyle name="Normal 10 2 3 2 5 2" xfId="19474" xr:uid="{A78D2A51-8E5E-464E-9B78-6AC47F088F86}"/>
    <cellStyle name="Normal 10 2 3 2 6" xfId="11983" xr:uid="{2DD0268C-94BA-4E5D-AF48-2E5D12387938}"/>
    <cellStyle name="Normal 10 2 3 2 6 2" xfId="22307" xr:uid="{817D1DE9-F206-4ACC-8CB9-914CFCB4F746}"/>
    <cellStyle name="Normal 10 2 3 2 7" xfId="26073" xr:uid="{15497946-A15C-4D08-B96C-6955E0DAFFAE}"/>
    <cellStyle name="Normal 10 2 3 2 8" xfId="14431" xr:uid="{70517C3F-79C1-4D57-991A-11B16C8B0230}"/>
    <cellStyle name="Normal 10 2 3 3" xfId="4010" xr:uid="{00000000-0005-0000-0000-000074080000}"/>
    <cellStyle name="Normal 10 2 3 3 2" xfId="5905" xr:uid="{00000000-0005-0000-0000-000075080000}"/>
    <cellStyle name="Normal 10 2 3 3 2 2" xfId="10613" xr:uid="{974B20DA-08A6-41B8-B037-0FA6F905C56D}"/>
    <cellStyle name="Normal 10 2 3 3 2 2 2" xfId="30170" xr:uid="{DB7BE3AA-B8D1-4D5A-B684-07D5DFBD7A7A}"/>
    <cellStyle name="Normal 10 2 3 3 2 2 3" xfId="20856" xr:uid="{FB07F175-1533-4FE0-804A-C9E685EC425D}"/>
    <cellStyle name="Normal 10 2 3 3 2 3" xfId="13365" xr:uid="{BEA6FE30-0860-41C3-8D70-8093F6A61AA0}"/>
    <cellStyle name="Normal 10 2 3 3 2 3 2" xfId="23689" xr:uid="{24C4600F-A0B1-48C9-A330-42572F48D24C}"/>
    <cellStyle name="Normal 10 2 3 3 2 4" xfId="26856" xr:uid="{84FE20F0-6C1E-475F-BBC6-88CE58C94BFB}"/>
    <cellStyle name="Normal 10 2 3 3 2 5" xfId="18023" xr:uid="{4940C0CC-123D-46A4-B539-A284F032EE81}"/>
    <cellStyle name="Normal 10 2 3 3 3" xfId="8176" xr:uid="{24C75543-5207-4750-A4FD-DA23574291C3}"/>
    <cellStyle name="Normal 10 2 3 3 3 2" xfId="27245" xr:uid="{944BC297-7572-429F-95A9-5A1841B102F6}"/>
    <cellStyle name="Normal 10 2 3 3 3 3" xfId="17019" xr:uid="{81B2E0A0-BCC6-439F-A402-337D1D5C8045}"/>
    <cellStyle name="Normal 10 2 3 3 4" xfId="9676" xr:uid="{A299A782-BADE-48DD-9AAD-CD645750A597}"/>
    <cellStyle name="Normal 10 2 3 3 4 2" xfId="19852" xr:uid="{E8DFF347-8B45-4FD1-847F-7AD5FAD5D3EE}"/>
    <cellStyle name="Normal 10 2 3 3 5" xfId="12361" xr:uid="{9B28615E-038B-4926-A440-470AE35ABD92}"/>
    <cellStyle name="Normal 10 2 3 3 5 2" xfId="22685" xr:uid="{92744780-4AF5-4D1F-BB0A-C883DA40E01E}"/>
    <cellStyle name="Normal 10 2 3 3 6" xfId="24979" xr:uid="{338C180B-305C-4BA5-99CE-CCA854973475}"/>
    <cellStyle name="Normal 10 2 3 3 7" xfId="14913" xr:uid="{FFB8F32C-2869-4943-8A67-37DCCF83F0D5}"/>
    <cellStyle name="Normal 10 2 3 4" xfId="4008" xr:uid="{00000000-0005-0000-0000-000076080000}"/>
    <cellStyle name="Normal 10 2 3 4 2" xfId="5903" xr:uid="{00000000-0005-0000-0000-000077080000}"/>
    <cellStyle name="Normal 10 2 3 4 2 2" xfId="28993" xr:uid="{F8C30190-499F-40B9-80C9-78CD83C1D833}"/>
    <cellStyle name="Normal 10 2 3 4 2 3" xfId="17017" xr:uid="{899B5075-E9BA-48F1-B48A-6ED4B91D28D7}"/>
    <cellStyle name="Normal 10 2 3 4 3" xfId="9674" xr:uid="{0FDF3B3E-BC61-45E5-8C0E-CE67E72960AD}"/>
    <cellStyle name="Normal 10 2 3 4 3 2" xfId="19850" xr:uid="{E8343CAB-9359-40AB-A4EC-7A2573D08FF9}"/>
    <cellStyle name="Normal 10 2 3 4 4" xfId="12359" xr:uid="{64A5B501-CFD1-4839-9626-50C02AA215A6}"/>
    <cellStyle name="Normal 10 2 3 4 4 2" xfId="22683" xr:uid="{50C39309-5B2D-482D-B486-DD1A36EDE02F}"/>
    <cellStyle name="Normal 10 2 3 4 5" xfId="24936" xr:uid="{79CC4604-0528-4694-B818-7C1355801538}"/>
    <cellStyle name="Normal 10 2 3 4 6" xfId="14911" xr:uid="{1A3DC128-F83A-406A-B209-6BBDC06D4C38}"/>
    <cellStyle name="Normal 10 2 3 5" xfId="3332" xr:uid="{00000000-0005-0000-0000-000078080000}"/>
    <cellStyle name="Normal 10 2 3 5 2" xfId="5251" xr:uid="{00000000-0005-0000-0000-000079080000}"/>
    <cellStyle name="Normal 10 2 3 5 2 2" xfId="29037" xr:uid="{F90E2100-467B-4FA7-98C4-E5500144FA1B}"/>
    <cellStyle name="Normal 10 2 3 5 2 3" xfId="16540" xr:uid="{4D6966A5-2C59-437E-8E12-04B1AD869BEC}"/>
    <cellStyle name="Normal 10 2 3 5 3" xfId="9200" xr:uid="{2822E107-2D87-42F3-9F5A-196FC062D218}"/>
    <cellStyle name="Normal 10 2 3 5 3 2" xfId="19373" xr:uid="{F2DA8718-5CD8-4A7F-94A4-B0842A49EC2D}"/>
    <cellStyle name="Normal 10 2 3 5 4" xfId="11882" xr:uid="{5EEB9EFE-A5A4-4330-9D2F-7346191DDE03}"/>
    <cellStyle name="Normal 10 2 3 5 4 2" xfId="22206" xr:uid="{35F21FA0-FFFF-42D4-8138-B2AEFAFFA588}"/>
    <cellStyle name="Normal 10 2 3 5 5" xfId="25003" xr:uid="{CD69182C-3AE4-4981-98C1-C176DD4CBBD3}"/>
    <cellStyle name="Normal 10 2 3 5 6" xfId="14304" xr:uid="{2601F61A-AA56-4D67-8D5E-363976B2A808}"/>
    <cellStyle name="Normal 10 2 3 6" xfId="4832" xr:uid="{00000000-0005-0000-0000-00007A080000}"/>
    <cellStyle name="Normal 10 2 3 6 2" xfId="8924" xr:uid="{4C5F867C-DAEC-4BC6-A9EB-58D3F57EFCC2}"/>
    <cellStyle name="Normal 10 2 3 6 2 2" xfId="19074" xr:uid="{876066B0-0198-459C-8044-E8EC328F2496}"/>
    <cellStyle name="Normal 10 2 3 6 3" xfId="11583" xr:uid="{78689723-184F-4585-8120-044DAD33F448}"/>
    <cellStyle name="Normal 10 2 3 6 3 2" xfId="21907" xr:uid="{249DE0C1-9FD5-48D9-9993-5D690A1A15D4}"/>
    <cellStyle name="Normal 10 2 3 6 4" xfId="25706" xr:uid="{51996607-D18D-450B-AEE7-50AE97AFE340}"/>
    <cellStyle name="Normal 10 2 3 6 5" xfId="16241" xr:uid="{D0ED6105-5305-4863-93C0-CD07DF514874}"/>
    <cellStyle name="Normal 10 2 3 7" xfId="7298" xr:uid="{97F07732-66CD-4C57-BBB8-0A0E9E24F75C}"/>
    <cellStyle name="Normal 10 2 3 7 2" xfId="10131" xr:uid="{1C386CCD-AFA1-45C1-8AD9-3DEDE6C90E52}"/>
    <cellStyle name="Normal 10 2 3 7 2 2" xfId="20311" xr:uid="{9E9D4D1F-B8B3-4E37-B177-DD04A5713204}"/>
    <cellStyle name="Normal 10 2 3 7 3" xfId="12820" xr:uid="{C0F119AA-A3DF-4BDF-BCA3-2B6F0A4EF6D9}"/>
    <cellStyle name="Normal 10 2 3 7 3 2" xfId="23144" xr:uid="{3B29FEC9-98FD-4CCF-AAF3-F640A5749EAC}"/>
    <cellStyle name="Normal 10 2 3 7 4" xfId="17478" xr:uid="{816064FF-2B0B-435B-8CAE-3249F5359514}"/>
    <cellStyle name="Normal 10 2 3 8" xfId="7695" xr:uid="{E68E9D5F-D4E8-4628-A944-59F659D85F43}"/>
    <cellStyle name="Normal 10 2 3 8 2" xfId="15547" xr:uid="{814E1E46-B369-4355-9DBF-5B133A5457DF}"/>
    <cellStyle name="Normal 10 2 3 9" xfId="8338" xr:uid="{F30DAD39-C6B2-43B4-9FFC-BFFD36E43422}"/>
    <cellStyle name="Normal 10 2 3 9 2" xfId="18380" xr:uid="{EC74B074-B015-4C5C-BFD2-8810016AD6E1}"/>
    <cellStyle name="Normal 10 2 4" xfId="914" xr:uid="{00000000-0005-0000-0000-000092030000}"/>
    <cellStyle name="Normal 10 2 4 2" xfId="2301" xr:uid="{00000000-0005-0000-0000-000042020000}"/>
    <cellStyle name="Normal 10 2 4 2 2" xfId="5906" xr:uid="{00000000-0005-0000-0000-00007D080000}"/>
    <cellStyle name="Normal 10 2 4 2 2 2" xfId="29320" xr:uid="{A571115D-6CC6-4752-AC37-8B6C5B43E7B7}"/>
    <cellStyle name="Normal 10 2 4 2 2 3" xfId="17020" xr:uid="{EB1000CB-E90A-432B-B3E4-41FB701EA190}"/>
    <cellStyle name="Normal 10 2 4 2 3" xfId="9677" xr:uid="{6E31192C-0A9C-4244-82D8-83268CCB7E1F}"/>
    <cellStyle name="Normal 10 2 4 2 3 2" xfId="19853" xr:uid="{5E06D07D-D55A-4D97-A974-44309640AD00}"/>
    <cellStyle name="Normal 10 2 4 2 4" xfId="12362" xr:uid="{A6FE6C8D-3837-4BAE-8150-7DCF7CE022CC}"/>
    <cellStyle name="Normal 10 2 4 2 4 2" xfId="22686" xr:uid="{EBA4A458-E24D-45E0-8151-0C6BCCBB6DDE}"/>
    <cellStyle name="Normal 10 2 4 2 5" xfId="25657" xr:uid="{9B05672F-5981-4F1F-87B6-7C43ECA17973}"/>
    <cellStyle name="Normal 10 2 4 2 6" xfId="14914" xr:uid="{B90CD8CB-24FC-43E6-934F-97FBB4916814}"/>
    <cellStyle name="Normal 10 2 4 3" xfId="3653" xr:uid="{00000000-0005-0000-0000-00007E080000}"/>
    <cellStyle name="Normal 10 2 4 3 2" xfId="5381" xr:uid="{00000000-0005-0000-0000-00007F080000}"/>
    <cellStyle name="Normal 10 2 4 3 2 2" xfId="27629" xr:uid="{3928CDE6-8B4A-4570-AA70-F973985F985B}"/>
    <cellStyle name="Normal 10 2 4 3 2 3" xfId="16639" xr:uid="{F6CE6CB6-F89E-49F6-90A4-57E4E2F6BAF6}"/>
    <cellStyle name="Normal 10 2 4 3 3" xfId="9299" xr:uid="{D2DA84D5-A94A-409B-86A2-99AF578D550E}"/>
    <cellStyle name="Normal 10 2 4 3 3 2" xfId="19472" xr:uid="{8053068B-79A2-41B8-A532-015F52ACAF2E}"/>
    <cellStyle name="Normal 10 2 4 3 4" xfId="11981" xr:uid="{E0D0711E-C75E-4AD0-A935-473D01D47BD2}"/>
    <cellStyle name="Normal 10 2 4 3 4 2" xfId="22305" xr:uid="{03F324C0-DD2B-4C10-8DC9-B0730D3FDBBB}"/>
    <cellStyle name="Normal 10 2 4 3 5" xfId="25357" xr:uid="{04557FF0-BFF8-4B58-96E6-4474301ACCF1}"/>
    <cellStyle name="Normal 10 2 4 3 6" xfId="14428" xr:uid="{632C1949-8427-4650-AD17-CC2C1E7D12A7}"/>
    <cellStyle name="Normal 10 2 4 4" xfId="4583" xr:uid="{00000000-0005-0000-0000-000080080000}"/>
    <cellStyle name="Normal 10 2 4 4 2" xfId="10379" xr:uid="{7BA624C9-F30C-4187-B6AE-6788B50AD762}"/>
    <cellStyle name="Normal 10 2 4 4 2 2" xfId="20561" xr:uid="{BB87E8B5-9C39-4282-8C8D-C22D53F5D732}"/>
    <cellStyle name="Normal 10 2 4 4 3" xfId="13070" xr:uid="{FDFAC618-C158-46B3-9D44-05960BBF844F}"/>
    <cellStyle name="Normal 10 2 4 4 3 2" xfId="23394" xr:uid="{47533759-71F0-4861-B812-DC7FF185FFCE}"/>
    <cellStyle name="Normal 10 2 4 4 4" xfId="24186" xr:uid="{22CCF790-887E-48F3-AFF9-87754BE8885C}"/>
    <cellStyle name="Normal 10 2 4 4 5" xfId="17728" xr:uid="{4E1A2984-876C-4AE8-B2E4-7A43203942DE}"/>
    <cellStyle name="Normal 10 2 4 5" xfId="7696" xr:uid="{0C75E02E-CAF7-4F56-B46D-B404777932C4}"/>
    <cellStyle name="Normal 10 2 4 5 2" xfId="15548" xr:uid="{1BA452A8-6F5C-4279-9001-49CD678912DE}"/>
    <cellStyle name="Normal 10 2 4 6" xfId="8339" xr:uid="{EBE21C4A-3FEA-4546-96B4-D314BA9396E7}"/>
    <cellStyle name="Normal 10 2 4 6 2" xfId="18381" xr:uid="{24A48407-A6CE-4BE9-AFA4-EA9AC0D93AA2}"/>
    <cellStyle name="Normal 10 2 4 7" xfId="10897" xr:uid="{D4B24DEC-E873-48A0-966C-8A99645EA2D6}"/>
    <cellStyle name="Normal 10 2 4 7 2" xfId="21214" xr:uid="{D5ABDC57-775E-4BF2-9B6B-5CD8294B5DBE}"/>
    <cellStyle name="Normal 10 2 4 8" xfId="26292" xr:uid="{C7DFFDE2-0C43-44F9-8732-97F92517123D}"/>
    <cellStyle name="Normal 10 2 4 9" xfId="14013" xr:uid="{468ADD54-E52B-488D-85EA-9C39E176F0F5}"/>
    <cellStyle name="Normal 10 2 5" xfId="2163" xr:uid="{00000000-0005-0000-0000-00003D020000}"/>
    <cellStyle name="Normal 10 2 5 2" xfId="5907" xr:uid="{00000000-0005-0000-0000-000082080000}"/>
    <cellStyle name="Normal 10 2 5 2 2" xfId="10614" xr:uid="{F980BFDA-9365-45E2-968A-7F73337B4140}"/>
    <cellStyle name="Normal 10 2 5 2 2 2" xfId="30171" xr:uid="{8DDF3B7C-38F1-4380-B3DB-B0203961AAB8}"/>
    <cellStyle name="Normal 10 2 5 2 2 3" xfId="20857" xr:uid="{5823A094-592C-47B2-AE2E-C4B633832260}"/>
    <cellStyle name="Normal 10 2 5 2 3" xfId="13366" xr:uid="{85C1FE97-58E9-45FC-A3DE-E0F8FF53C11F}"/>
    <cellStyle name="Normal 10 2 5 2 3 2" xfId="23690" xr:uid="{4CAB3AFF-0E69-4A94-90DE-DEFAF97FA8A7}"/>
    <cellStyle name="Normal 10 2 5 2 4" xfId="26683" xr:uid="{F23778A5-B8A0-4820-B4B3-7883C3BB8CED}"/>
    <cellStyle name="Normal 10 2 5 2 5" xfId="18024" xr:uid="{A47F85A1-DC3A-4079-9A84-DC12B81A21BE}"/>
    <cellStyle name="Normal 10 2 5 3" xfId="8177" xr:uid="{2141823A-F957-4099-BBBB-6E45F301C2AC}"/>
    <cellStyle name="Normal 10 2 5 3 2" xfId="29179" xr:uid="{DAC7FE6B-72D1-429F-95B5-E558B64510C2}"/>
    <cellStyle name="Normal 10 2 5 3 3" xfId="17021" xr:uid="{4EDDB377-5D7B-4430-B142-FE637EE5E05B}"/>
    <cellStyle name="Normal 10 2 5 4" xfId="9678" xr:uid="{BDCF8316-B77A-40AB-AB36-E4B912076E16}"/>
    <cellStyle name="Normal 10 2 5 4 2" xfId="19854" xr:uid="{51CE81A9-AC3C-4574-AFB8-EC5BF5E1CD5A}"/>
    <cellStyle name="Normal 10 2 5 5" xfId="12363" xr:uid="{7EC4EEF2-39ED-4B28-892A-8CA86428CFBB}"/>
    <cellStyle name="Normal 10 2 5 5 2" xfId="22687" xr:uid="{1812141E-DEA3-4B43-AE07-1D52B4E07B51}"/>
    <cellStyle name="Normal 10 2 5 6" xfId="25663" xr:uid="{C296E616-2726-46F1-9FBA-42A335D1BCDE}"/>
    <cellStyle name="Normal 10 2 5 7" xfId="14915" xr:uid="{07AE475E-4DAA-48FE-B164-27B25E8503D8}"/>
    <cellStyle name="Normal 10 2 6" xfId="3805" xr:uid="{00000000-0005-0000-0000-000083080000}"/>
    <cellStyle name="Normal 10 2 6 2" xfId="5647" xr:uid="{00000000-0005-0000-0000-000084080000}"/>
    <cellStyle name="Normal 10 2 6 2 2" xfId="28178" xr:uid="{8E8391B7-C383-4F72-A0A7-5344509358A8}"/>
    <cellStyle name="Normal 10 2 6 2 3" xfId="16817" xr:uid="{BAECE86D-E32A-4546-B6E7-4C9F174CFD5F}"/>
    <cellStyle name="Normal 10 2 6 3" xfId="9474" xr:uid="{C818B813-5B1B-4B00-A90D-FD8B9150F98B}"/>
    <cellStyle name="Normal 10 2 6 3 2" xfId="19650" xr:uid="{C8A0A1C5-EBAC-48FB-ABAC-AB7969E93BCB}"/>
    <cellStyle name="Normal 10 2 6 4" xfId="12159" xr:uid="{1BBE62CE-CAF4-4D13-890B-0061A49D7AEF}"/>
    <cellStyle name="Normal 10 2 6 4 2" xfId="22483" xr:uid="{E0FB7EDB-7D47-4488-9273-41EC7CD7D657}"/>
    <cellStyle name="Normal 10 2 6 5" xfId="25952" xr:uid="{7FDE94CE-9AF0-497D-9867-9209B85206E6}"/>
    <cellStyle name="Normal 10 2 6 6" xfId="14684" xr:uid="{0B2F1467-2FAC-4AEB-B042-83355B86D782}"/>
    <cellStyle name="Normal 10 2 7" xfId="3218" xr:uid="{00000000-0005-0000-0000-000085080000}"/>
    <cellStyle name="Normal 10 2 7 2" xfId="5148" xr:uid="{00000000-0005-0000-0000-000086080000}"/>
    <cellStyle name="Normal 10 2 7 2 2" xfId="28109" xr:uid="{AEF9F05F-2E8E-48D8-9FEC-8C88F42BE255}"/>
    <cellStyle name="Normal 10 2 7 2 3" xfId="16437" xr:uid="{CC22C3B6-F7F1-46D8-90FD-74715BDAE050}"/>
    <cellStyle name="Normal 10 2 7 3" xfId="9097" xr:uid="{B30296EA-2BCD-4373-ABFB-73C1E95D4EBC}"/>
    <cellStyle name="Normal 10 2 7 3 2" xfId="19270" xr:uid="{99BF328E-B51E-4EF0-ACDA-464154B5DDB6}"/>
    <cellStyle name="Normal 10 2 7 4" xfId="11779" xr:uid="{E901A063-3F7E-49D9-A52D-DB56C86C1633}"/>
    <cellStyle name="Normal 10 2 7 4 2" xfId="22103" xr:uid="{1FFD9DD4-59CB-4722-9294-3430FAF48D77}"/>
    <cellStyle name="Normal 10 2 7 5" xfId="24189" xr:uid="{D447E7FC-4980-429D-9EF6-F43E0E4403BD}"/>
    <cellStyle name="Normal 10 2 7 6" xfId="14206" xr:uid="{79BE50E9-E0A4-46A9-9727-4E9910E3D696}"/>
    <cellStyle name="Normal 10 2 8" xfId="4420" xr:uid="{00000000-0005-0000-0000-000087080000}"/>
    <cellStyle name="Normal 10 2 8 2" xfId="8816" xr:uid="{DBD3DEB2-23B8-4D58-8079-3F225CE96EEA}"/>
    <cellStyle name="Normal 10 2 8 2 2" xfId="18966" xr:uid="{C7AE2F27-D54A-4762-A631-B0F125330277}"/>
    <cellStyle name="Normal 10 2 8 3" xfId="11475" xr:uid="{34D3B90E-D4DA-4E21-9297-C588FAE0FFC0}"/>
    <cellStyle name="Normal 10 2 8 3 2" xfId="21799" xr:uid="{C49FF513-B913-4348-9520-46A3BF70879D}"/>
    <cellStyle name="Normal 10 2 8 4" xfId="25126" xr:uid="{5995D47D-D82C-4BB0-8738-F23B1B37DF2C}"/>
    <cellStyle name="Normal 10 2 8 5" xfId="16133" xr:uid="{6F4094C4-7DDA-495B-A24D-67BD07799147}"/>
    <cellStyle name="Normal 10 2 9" xfId="7335" xr:uid="{8E105BFF-EB83-4620-9B0A-9DC30F42B77A}"/>
    <cellStyle name="Normal 10 2 9 2" xfId="10200" xr:uid="{4F677C64-6658-42B5-B60D-80EE4F21CB89}"/>
    <cellStyle name="Normal 10 2 9 2 2" xfId="20380" xr:uid="{5376E583-009E-480C-AC9E-26757190D31A}"/>
    <cellStyle name="Normal 10 2 9 3" xfId="12889" xr:uid="{85D52538-7FBF-4802-BE5B-F39C61923731}"/>
    <cellStyle name="Normal 10 2 9 3 2" xfId="23213" xr:uid="{C76209B6-1ED7-4083-887D-464C1F667A32}"/>
    <cellStyle name="Normal 10 2 9 4" xfId="17547" xr:uid="{A4D6F5D0-7AA9-4BBD-A0BA-BC1608F73051}"/>
    <cellStyle name="Normal 10 3" xfId="915" xr:uid="{00000000-0005-0000-0000-000093030000}"/>
    <cellStyle name="Normal 10 3 10" xfId="7697" xr:uid="{0FFF50CF-08E2-4287-872F-CA8569F3E964}"/>
    <cellStyle name="Normal 10 3 10 2" xfId="15549" xr:uid="{25EFCBC2-E773-4F95-A356-9C697A1CE7E6}"/>
    <cellStyle name="Normal 10 3 11" xfId="8340" xr:uid="{6E184359-862A-443B-B2F9-679D04F407EE}"/>
    <cellStyle name="Normal 10 3 11 2" xfId="18382" xr:uid="{0B74BCE3-0D78-4293-BFD8-BB1ADD3D7A48}"/>
    <cellStyle name="Normal 10 3 12" xfId="10898" xr:uid="{4E8BF9D2-2C02-4C48-9AC7-0B4605A65B9D}"/>
    <cellStyle name="Normal 10 3 12 2" xfId="21215" xr:uid="{810F3D62-2058-4A3B-879E-69C83377FFF8}"/>
    <cellStyle name="Normal 10 3 13" xfId="25069" xr:uid="{34BFAEDC-BF55-43E6-9D39-F882C42E9604}"/>
    <cellStyle name="Normal 10 3 14" xfId="13784" xr:uid="{8D27E116-49F8-4E72-A70C-CD247269BD7B}"/>
    <cellStyle name="Normal 10 3 2" xfId="916" xr:uid="{00000000-0005-0000-0000-000094030000}"/>
    <cellStyle name="Normal 10 3 2 10" xfId="10899" xr:uid="{1E1FB40F-276C-42EA-B079-2C5708D44EF8}"/>
    <cellStyle name="Normal 10 3 2 10 2" xfId="21216" xr:uid="{6587FB19-700A-40D5-B82C-18EF0EFC9345}"/>
    <cellStyle name="Normal 10 3 2 11" xfId="24251" xr:uid="{B690899E-4B6A-4E0B-AA36-A574F4A26838}"/>
    <cellStyle name="Normal 10 3 2 12" xfId="13856" xr:uid="{F6FDC949-0CA6-493E-9CA5-658B67753899}"/>
    <cellStyle name="Normal 10 3 2 2" xfId="917" xr:uid="{00000000-0005-0000-0000-000095030000}"/>
    <cellStyle name="Normal 10 3 2 2 2" xfId="2639" xr:uid="{00000000-0005-0000-0000-000045020000}"/>
    <cellStyle name="Normal 10 3 2 2 2 2" xfId="5909" xr:uid="{00000000-0005-0000-0000-00008C080000}"/>
    <cellStyle name="Normal 10 3 2 2 2 2 2" xfId="27191" xr:uid="{2BB1F033-99C7-45EE-987A-29EAF9C50579}"/>
    <cellStyle name="Normal 10 3 2 2 2 2 3" xfId="26915" xr:uid="{DB2602A1-892B-4DF4-81B3-CB64D1E808C6}"/>
    <cellStyle name="Normal 10 3 2 2 2 2 4" xfId="17023" xr:uid="{A557EA24-82AF-484B-B4DE-0BB7B16595AC}"/>
    <cellStyle name="Normal 10 3 2 2 2 3" xfId="9680" xr:uid="{884AA096-61B0-4945-8B45-89445259730B}"/>
    <cellStyle name="Normal 10 3 2 2 2 3 2" xfId="29830" xr:uid="{FB04BCC0-72C5-41B4-8893-D2AA2222D9AF}"/>
    <cellStyle name="Normal 10 3 2 2 2 3 3" xfId="19856" xr:uid="{2076619C-39EE-40D0-A93B-D5F494B25855}"/>
    <cellStyle name="Normal 10 3 2 2 2 4" xfId="12365" xr:uid="{989C9CE1-1230-4863-99B8-58C0ED8DA993}"/>
    <cellStyle name="Normal 10 3 2 2 2 4 2" xfId="22689" xr:uid="{8CD0B979-6D8E-4E7D-8280-6B55E8108FAE}"/>
    <cellStyle name="Normal 10 3 2 2 2 5" xfId="24122" xr:uid="{233116C2-03C5-4757-8B13-1FB8CB519567}"/>
    <cellStyle name="Normal 10 3 2 2 2 6" xfId="14917" xr:uid="{95D92D6B-71CD-4700-A574-E89FDA0B55F4}"/>
    <cellStyle name="Normal 10 3 2 2 3" xfId="3656" xr:uid="{00000000-0005-0000-0000-00008D080000}"/>
    <cellStyle name="Normal 10 3 2 2 3 2" xfId="5386" xr:uid="{00000000-0005-0000-0000-00008E080000}"/>
    <cellStyle name="Normal 10 3 2 2 3 2 2" xfId="30064" xr:uid="{1FF3CFCC-EE9C-4049-947B-858EDB0782FC}"/>
    <cellStyle name="Normal 10 3 2 2 3 2 3" xfId="20700" xr:uid="{1339F7B3-AFD3-4F3D-A257-543955F99467}"/>
    <cellStyle name="Normal 10 3 2 2 3 3" xfId="13209" xr:uid="{97A3739E-6607-4D68-916E-7C6E92C80376}"/>
    <cellStyle name="Normal 10 3 2 2 3 3 2" xfId="23533" xr:uid="{F3C03B17-4A86-4670-A799-F6162E4DF8B0}"/>
    <cellStyle name="Normal 10 3 2 2 3 4" xfId="25887" xr:uid="{CC5B3F5B-18D5-4B2D-B7CE-762DFB15F31A}"/>
    <cellStyle name="Normal 10 3 2 2 3 5" xfId="17867" xr:uid="{AE1AC801-A35D-458A-B3AA-883705A2B84F}"/>
    <cellStyle name="Normal 10 3 2 2 4" xfId="4991" xr:uid="{00000000-0005-0000-0000-00008F080000}"/>
    <cellStyle name="Normal 10 3 2 2 4 2" xfId="27267" xr:uid="{AA558EFE-A72A-4E17-89D3-E20CBD29925C}"/>
    <cellStyle name="Normal 10 3 2 2 4 3" xfId="15551" xr:uid="{BA5FDD7D-72BA-4208-B85F-105583C22905}"/>
    <cellStyle name="Normal 10 3 2 2 5" xfId="8342" xr:uid="{AF8D7AB2-5075-433E-91C6-10C0209DF2EE}"/>
    <cellStyle name="Normal 10 3 2 2 5 2" xfId="18384" xr:uid="{A24CF6AB-97E8-49F7-A433-B2345ED3D0CB}"/>
    <cellStyle name="Normal 10 3 2 2 6" xfId="10900" xr:uid="{762AE16F-CE21-449E-AA88-43BD22983E81}"/>
    <cellStyle name="Normal 10 3 2 2 6 2" xfId="21217" xr:uid="{FA5EE4B4-B863-46DF-B205-893EEFA78AA1}"/>
    <cellStyle name="Normal 10 3 2 2 7" xfId="26273" xr:uid="{B7CF0B8C-FE31-4EE3-A5E5-CA6791E7587F}"/>
    <cellStyle name="Normal 10 3 2 2 8" xfId="14433" xr:uid="{7C7A355A-44EA-49ED-B79E-9CE729E8B809}"/>
    <cellStyle name="Normal 10 3 2 3" xfId="2486" xr:uid="{00000000-0005-0000-0000-000044020000}"/>
    <cellStyle name="Normal 10 3 2 3 2" xfId="5910" xr:uid="{00000000-0005-0000-0000-000091080000}"/>
    <cellStyle name="Normal 10 3 2 3 2 2" xfId="10615" xr:uid="{212B886F-F813-44C9-BF35-F452264F0EC4}"/>
    <cellStyle name="Normal 10 3 2 3 2 2 2" xfId="30172" xr:uid="{A94E697F-8B59-40E9-802B-42ADE25CE643}"/>
    <cellStyle name="Normal 10 3 2 3 2 2 3" xfId="20858" xr:uid="{3532AFD2-A726-41F5-B747-8AABB9D9DEFB}"/>
    <cellStyle name="Normal 10 3 2 3 2 3" xfId="13367" xr:uid="{BAA730B1-8E1E-4A69-88B1-F37575FE2DA2}"/>
    <cellStyle name="Normal 10 3 2 3 2 3 2" xfId="23691" xr:uid="{F51CA23D-820F-4037-AF42-98127473DCB7}"/>
    <cellStyle name="Normal 10 3 2 3 2 4" xfId="26012" xr:uid="{55B600A7-5B02-4992-8F2B-D93FBB063E3B}"/>
    <cellStyle name="Normal 10 3 2 3 2 5" xfId="18025" xr:uid="{EBB490B0-391C-4349-893F-C01093C6504E}"/>
    <cellStyle name="Normal 10 3 2 3 3" xfId="8178" xr:uid="{1780D00C-02A5-4DD1-899E-666BF722437D}"/>
    <cellStyle name="Normal 10 3 2 3 3 2" xfId="29095" xr:uid="{BD1E871A-E845-4CC7-A4AD-152D4FD63A1E}"/>
    <cellStyle name="Normal 10 3 2 3 3 3" xfId="17024" xr:uid="{EDD80864-EFDB-4E49-B862-F1798E32D16E}"/>
    <cellStyle name="Normal 10 3 2 3 4" xfId="9681" xr:uid="{45368B6D-C95A-49B6-9D0B-CDB5ADBE58AE}"/>
    <cellStyle name="Normal 10 3 2 3 4 2" xfId="19857" xr:uid="{BE69F5D1-9D8A-41AF-BAF6-F45C63FE91EC}"/>
    <cellStyle name="Normal 10 3 2 3 5" xfId="12366" xr:uid="{A4301375-22ED-447C-8E90-844D8558396E}"/>
    <cellStyle name="Normal 10 3 2 3 5 2" xfId="22690" xr:uid="{22BA146A-E3CB-499B-85BE-5E6739AE07CA}"/>
    <cellStyle name="Normal 10 3 2 3 6" xfId="26158" xr:uid="{23E3C105-1E40-46DA-A38C-77C2F09B8A1F}"/>
    <cellStyle name="Normal 10 3 2 3 7" xfId="14918" xr:uid="{1A473513-B806-4946-8963-55B4A72C6C3A}"/>
    <cellStyle name="Normal 10 3 2 4" xfId="4011" xr:uid="{00000000-0005-0000-0000-000092080000}"/>
    <cellStyle name="Normal 10 3 2 4 2" xfId="5908" xr:uid="{00000000-0005-0000-0000-000093080000}"/>
    <cellStyle name="Normal 10 3 2 4 2 2" xfId="27615" xr:uid="{6DA3E1E2-54CB-48E9-BBFE-858B03C3FD5E}"/>
    <cellStyle name="Normal 10 3 2 4 2 3" xfId="17022" xr:uid="{FFA6D32B-C484-4677-9000-2DA28D4B9612}"/>
    <cellStyle name="Normal 10 3 2 4 3" xfId="9679" xr:uid="{EB466E98-345A-4DF8-A3CE-B9B6380B9DF8}"/>
    <cellStyle name="Normal 10 3 2 4 3 2" xfId="19855" xr:uid="{FCBD7E2A-DE47-41BE-BB80-604BB710422C}"/>
    <cellStyle name="Normal 10 3 2 4 4" xfId="12364" xr:uid="{580F4211-C938-43C9-98DC-BE238C4B1F5A}"/>
    <cellStyle name="Normal 10 3 2 4 4 2" xfId="22688" xr:uid="{D0D8BB50-C9BA-4135-93E8-BD6C55A5C16C}"/>
    <cellStyle name="Normal 10 3 2 4 5" xfId="24504" xr:uid="{21CDEA1B-3889-412C-BB75-74BEAE0056F3}"/>
    <cellStyle name="Normal 10 3 2 4 6" xfId="14916" xr:uid="{0B1FB3FD-514C-49D3-9052-C5905E15B7CA}"/>
    <cellStyle name="Normal 10 3 2 5" xfId="3259" xr:uid="{00000000-0005-0000-0000-000094080000}"/>
    <cellStyle name="Normal 10 3 2 5 2" xfId="5185" xr:uid="{00000000-0005-0000-0000-000095080000}"/>
    <cellStyle name="Normal 10 3 2 5 2 2" xfId="29473" xr:uid="{43227559-4B6E-454A-8E29-565ABE23E332}"/>
    <cellStyle name="Normal 10 3 2 5 2 3" xfId="16474" xr:uid="{A0D8FC5F-2B48-42C3-9DB2-484A9E6E2EC5}"/>
    <cellStyle name="Normal 10 3 2 5 3" xfId="9134" xr:uid="{7381C601-97DF-426F-BE33-66E58901ECAA}"/>
    <cellStyle name="Normal 10 3 2 5 3 2" xfId="19307" xr:uid="{47E67642-8CF3-42A5-A95A-7F1D044B9BB6}"/>
    <cellStyle name="Normal 10 3 2 5 4" xfId="11816" xr:uid="{3CB88E02-B19B-4A32-B0A6-6DF530D12B59}"/>
    <cellStyle name="Normal 10 3 2 5 4 2" xfId="22140" xr:uid="{32263870-9249-418F-BD56-EE8F0067B661}"/>
    <cellStyle name="Normal 10 3 2 5 5" xfId="25258" xr:uid="{DECA1ABE-429D-464E-91B8-8EB8759FE3E0}"/>
    <cellStyle name="Normal 10 3 2 5 6" xfId="14241" xr:uid="{6CC6EF13-1E2A-4665-9894-02A000CE954E}"/>
    <cellStyle name="Normal 10 3 2 6" xfId="4785" xr:uid="{00000000-0005-0000-0000-000096080000}"/>
    <cellStyle name="Normal 10 3 2 6 2" xfId="8925" xr:uid="{05FC597C-B393-47CD-BD39-B3DBFF75E537}"/>
    <cellStyle name="Normal 10 3 2 6 2 2" xfId="19075" xr:uid="{7B024EEB-0F82-4FCC-8E6B-BB287A1733EA}"/>
    <cellStyle name="Normal 10 3 2 6 3" xfId="11584" xr:uid="{B13C5213-0A16-4792-8392-31CC97E9F805}"/>
    <cellStyle name="Normal 10 3 2 6 3 2" xfId="21908" xr:uid="{E30C2330-8A69-4EA1-B9F9-67B125945FE7}"/>
    <cellStyle name="Normal 10 3 2 6 4" xfId="25382" xr:uid="{5BC93E8C-52F6-4DDB-AB4B-3E25AAEB8398}"/>
    <cellStyle name="Normal 10 3 2 6 5" xfId="16242" xr:uid="{36E7D935-610C-4C80-B781-62C15D7C5276}"/>
    <cellStyle name="Normal 10 3 2 7" xfId="7299" xr:uid="{79B973B6-0F05-488A-A2F9-40BEBD66F806}"/>
    <cellStyle name="Normal 10 3 2 7 2" xfId="10132" xr:uid="{060152F9-7FDB-4F5F-B7F0-136AEEDB90C9}"/>
    <cellStyle name="Normal 10 3 2 7 2 2" xfId="20312" xr:uid="{F6EA7EB6-3132-43E0-938A-AE364563B1A5}"/>
    <cellStyle name="Normal 10 3 2 7 3" xfId="12821" xr:uid="{127DCCCE-D998-4989-AAB9-AD8C503D1AF7}"/>
    <cellStyle name="Normal 10 3 2 7 3 2" xfId="23145" xr:uid="{C0140A8D-2D60-4880-AA39-AC4AEA75E604}"/>
    <cellStyle name="Normal 10 3 2 7 4" xfId="17479" xr:uid="{B8D4C788-91D6-4812-8D70-183B7BDBF0E6}"/>
    <cellStyle name="Normal 10 3 2 8" xfId="7698" xr:uid="{321A351F-8347-4A00-98CB-757A6FA5175B}"/>
    <cellStyle name="Normal 10 3 2 8 2" xfId="15550" xr:uid="{F30C1F01-9832-41F6-AAE1-C0724AF68624}"/>
    <cellStyle name="Normal 10 3 2 9" xfId="8341" xr:uid="{B0D6A3AA-A6E7-4179-B41F-7F3E9C7659E2}"/>
    <cellStyle name="Normal 10 3 2 9 2" xfId="18383" xr:uid="{0146BE8F-9E28-4406-9844-FE5870D0378E}"/>
    <cellStyle name="Normal 10 3 3" xfId="918" xr:uid="{00000000-0005-0000-0000-000096030000}"/>
    <cellStyle name="Normal 10 3 3 10" xfId="25769" xr:uid="{171DABDC-15BD-4393-99A0-EDC4EA07CA0F}"/>
    <cellStyle name="Normal 10 3 3 11" xfId="14014" xr:uid="{81CB290F-AE3A-4BF5-9B80-21E237B20B29}"/>
    <cellStyle name="Normal 10 3 3 2" xfId="2502" xr:uid="{00000000-0005-0000-0000-000046020000}"/>
    <cellStyle name="Normal 10 3 3 2 2" xfId="4013" xr:uid="{00000000-0005-0000-0000-000099080000}"/>
    <cellStyle name="Normal 10 3 3 2 2 2" xfId="5912" xr:uid="{00000000-0005-0000-0000-00009A080000}"/>
    <cellStyle name="Normal 10 3 3 2 2 2 2" xfId="28533" xr:uid="{8835D9AD-EF96-4B13-8DD7-659B075A1F8E}"/>
    <cellStyle name="Normal 10 3 3 2 2 2 3" xfId="17026" xr:uid="{4CB96F19-E8EE-4FEF-9433-0602349CC9B6}"/>
    <cellStyle name="Normal 10 3 3 2 2 3" xfId="9683" xr:uid="{54FFB60A-5BD0-4DF4-B394-58F0255173BB}"/>
    <cellStyle name="Normal 10 3 3 2 2 3 2" xfId="19859" xr:uid="{47DA167A-A9F1-4CEF-80E0-2EBFDA00DD54}"/>
    <cellStyle name="Normal 10 3 3 2 2 4" xfId="12368" xr:uid="{B1174AED-0F14-4A3A-843F-E7852147040D}"/>
    <cellStyle name="Normal 10 3 3 2 2 4 2" xfId="22692" xr:uid="{FDFA3111-447B-4605-8983-B06D13C6201B}"/>
    <cellStyle name="Normal 10 3 3 2 2 5" xfId="26186" xr:uid="{904DD8B0-D4D6-4B37-87BF-5F99B130C8F5}"/>
    <cellStyle name="Normal 10 3 3 2 2 6" xfId="14920" xr:uid="{C9B65A87-A135-43A2-AC44-DE8DFE341305}"/>
    <cellStyle name="Normal 10 3 3 2 3" xfId="5387" xr:uid="{00000000-0005-0000-0000-00009B080000}"/>
    <cellStyle name="Normal 10 3 3 2 3 2" xfId="10502" xr:uid="{6CBE77AD-2D5A-4B7C-9688-6B305E0BFA60}"/>
    <cellStyle name="Normal 10 3 3 2 3 2 2" xfId="30065" xr:uid="{6F4347E5-3831-4FEF-8478-6D1AFAB9429A}"/>
    <cellStyle name="Normal 10 3 3 2 3 2 3" xfId="20701" xr:uid="{C757AFF5-EC70-4116-8AEC-3E002C821AB4}"/>
    <cellStyle name="Normal 10 3 3 2 3 3" xfId="13210" xr:uid="{CF79D5BF-1E49-49DD-91CA-AF05973CF728}"/>
    <cellStyle name="Normal 10 3 3 2 3 3 2" xfId="23534" xr:uid="{49B050BA-ADDE-4F92-9227-A4653CCEC9DD}"/>
    <cellStyle name="Normal 10 3 3 2 3 4" xfId="25368" xr:uid="{EFF084BA-5385-49D9-BF45-251F5733BB71}"/>
    <cellStyle name="Normal 10 3 3 2 3 5" xfId="17868" xr:uid="{41D4578F-A264-49DB-B115-2ED90157626E}"/>
    <cellStyle name="Normal 10 3 3 2 4" xfId="8109" xr:uid="{CC8A4E68-0025-44E7-9061-1EB98A5F3975}"/>
    <cellStyle name="Normal 10 3 3 2 4 2" xfId="29267" xr:uid="{FF24101C-0BD4-4668-89BB-46EBA100CA60}"/>
    <cellStyle name="Normal 10 3 3 2 4 3" xfId="16642" xr:uid="{1BEB4A4B-100B-4B57-A7C1-8FC3BA741FA1}"/>
    <cellStyle name="Normal 10 3 3 2 5" xfId="9302" xr:uid="{7524F09E-4CF9-4C52-87DD-1A599C00AB2B}"/>
    <cellStyle name="Normal 10 3 3 2 5 2" xfId="19475" xr:uid="{CAAB88DE-06EA-4A90-932E-74F2D9C2FA2B}"/>
    <cellStyle name="Normal 10 3 3 2 6" xfId="11984" xr:uid="{A5D4060E-C9F7-4E20-96BD-2EACCA482AA7}"/>
    <cellStyle name="Normal 10 3 3 2 6 2" xfId="22308" xr:uid="{E9D02DBF-C256-448A-BA75-F6F870E9EAC0}"/>
    <cellStyle name="Normal 10 3 3 2 7" xfId="25831" xr:uid="{DB392678-231C-49EF-BB62-1FC46C669822}"/>
    <cellStyle name="Normal 10 3 3 2 8" xfId="14434" xr:uid="{24958B89-1C8C-4DA7-97E6-4EEC1459CD33}"/>
    <cellStyle name="Normal 10 3 3 3" xfId="4014" xr:uid="{00000000-0005-0000-0000-00009C080000}"/>
    <cellStyle name="Normal 10 3 3 3 2" xfId="5913" xr:uid="{00000000-0005-0000-0000-00009D080000}"/>
    <cellStyle name="Normal 10 3 3 3 2 2" xfId="10616" xr:uid="{E24D0FD4-40A8-47AD-9D22-7CC353FBDB3B}"/>
    <cellStyle name="Normal 10 3 3 3 2 2 2" xfId="30173" xr:uid="{40EC2262-D7FF-4E0F-8107-D7DBA7CB81C3}"/>
    <cellStyle name="Normal 10 3 3 3 2 2 3" xfId="20859" xr:uid="{A87EC259-F539-4047-9E7F-5849AA66F51B}"/>
    <cellStyle name="Normal 10 3 3 3 2 3" xfId="13368" xr:uid="{9CAC13D2-8DE6-4CAC-A58E-B8E88C05C313}"/>
    <cellStyle name="Normal 10 3 3 3 2 3 2" xfId="23692" xr:uid="{B7F65D23-F23F-47E2-9792-794822A1ED95}"/>
    <cellStyle name="Normal 10 3 3 3 2 4" xfId="26735" xr:uid="{8AB28819-3AC7-4041-8D4D-104456E7E26F}"/>
    <cellStyle name="Normal 10 3 3 3 2 5" xfId="18026" xr:uid="{2871FAD1-57AF-4808-B9B3-8E07E902353F}"/>
    <cellStyle name="Normal 10 3 3 3 3" xfId="8179" xr:uid="{6E67F9A1-E19E-40FC-93B7-710190DBA85A}"/>
    <cellStyle name="Normal 10 3 3 3 3 2" xfId="27858" xr:uid="{6DA57DED-5657-4A1D-91A7-C5C4F08A4DCE}"/>
    <cellStyle name="Normal 10 3 3 3 3 3" xfId="17027" xr:uid="{A9B9123A-AEAA-4729-8E0E-100E2CD1C2BF}"/>
    <cellStyle name="Normal 10 3 3 3 4" xfId="9684" xr:uid="{BFE84528-54A1-499A-B348-9A4CADA4A100}"/>
    <cellStyle name="Normal 10 3 3 3 4 2" xfId="19860" xr:uid="{3CA8953A-779F-45AD-8E86-AA4DA2AB525B}"/>
    <cellStyle name="Normal 10 3 3 3 5" xfId="12369" xr:uid="{07037CAB-7DA5-43E4-80BF-1F7E7F99BEEE}"/>
    <cellStyle name="Normal 10 3 3 3 5 2" xfId="22693" xr:uid="{1BD5B1DD-0091-46C2-B20C-517DD25C516C}"/>
    <cellStyle name="Normal 10 3 3 3 6" xfId="24266" xr:uid="{6E158044-ABA2-4806-872E-0580B990B5D2}"/>
    <cellStyle name="Normal 10 3 3 3 7" xfId="14921" xr:uid="{DA69B586-A364-439C-B9C2-CDA4A6E3C069}"/>
    <cellStyle name="Normal 10 3 3 4" xfId="4012" xr:uid="{00000000-0005-0000-0000-00009E080000}"/>
    <cellStyle name="Normal 10 3 3 4 2" xfId="5911" xr:uid="{00000000-0005-0000-0000-00009F080000}"/>
    <cellStyle name="Normal 10 3 3 4 2 2" xfId="28830" xr:uid="{2C5826AC-4502-422D-B826-C3F90C47380B}"/>
    <cellStyle name="Normal 10 3 3 4 2 3" xfId="17025" xr:uid="{CB49F46F-5233-4773-B4B6-EF90D285B17C}"/>
    <cellStyle name="Normal 10 3 3 4 3" xfId="9682" xr:uid="{0E6F9562-9FF0-4D78-AFA9-A22EAF8A8E15}"/>
    <cellStyle name="Normal 10 3 3 4 3 2" xfId="19858" xr:uid="{1869892C-4041-4E7F-B473-78148820D1B0}"/>
    <cellStyle name="Normal 10 3 3 4 4" xfId="12367" xr:uid="{A8B0C91B-0D91-48F2-9523-E21EBF6C16C3}"/>
    <cellStyle name="Normal 10 3 3 4 4 2" xfId="22691" xr:uid="{EA20349C-A139-4CB0-BE45-D2FEF0E1129D}"/>
    <cellStyle name="Normal 10 3 3 4 5" xfId="24688" xr:uid="{97850FE4-2ABD-4E1D-A7D0-AD439FF7909F}"/>
    <cellStyle name="Normal 10 3 3 4 6" xfId="14919" xr:uid="{0548F90D-E88F-4ADA-B731-9E6D02E3EAB2}"/>
    <cellStyle name="Normal 10 3 3 5" xfId="3381" xr:uid="{00000000-0005-0000-0000-0000A0080000}"/>
    <cellStyle name="Normal 10 3 3 5 2" xfId="5288" xr:uid="{00000000-0005-0000-0000-0000A1080000}"/>
    <cellStyle name="Normal 10 3 3 5 2 2" xfId="29008" xr:uid="{8AA59BDB-15E3-4FAF-BE34-4370485E623E}"/>
    <cellStyle name="Normal 10 3 3 5 2 3" xfId="16576" xr:uid="{971B29A7-32FE-40A7-AAA5-32FDC75C725B}"/>
    <cellStyle name="Normal 10 3 3 5 3" xfId="9236" xr:uid="{D146DEED-C9FA-409C-A6EE-D87CBDFD9C6D}"/>
    <cellStyle name="Normal 10 3 3 5 3 2" xfId="19409" xr:uid="{BB8DE8D7-26F7-4FCF-A941-DDB4BBD3A1CD}"/>
    <cellStyle name="Normal 10 3 3 5 4" xfId="11918" xr:uid="{6B05E000-BB70-4B36-8B92-0B0E39EBC2C3}"/>
    <cellStyle name="Normal 10 3 3 5 4 2" xfId="22242" xr:uid="{8BE2E0AC-988F-4EAB-865B-2F0DD0347D24}"/>
    <cellStyle name="Normal 10 3 3 5 5" xfId="25418" xr:uid="{6EE8CEBE-DCE7-4B38-80C0-E0C69EAD63AF}"/>
    <cellStyle name="Normal 10 3 3 5 6" xfId="14341" xr:uid="{71EA72D0-A1BB-4371-9B6B-103FEB03EE72}"/>
    <cellStyle name="Normal 10 3 3 6" xfId="4833" xr:uid="{00000000-0005-0000-0000-0000A2080000}"/>
    <cellStyle name="Normal 10 3 3 6 2" xfId="10380" xr:uid="{E1E34C3A-5AB5-4378-87A4-F52BCA6E7CB2}"/>
    <cellStyle name="Normal 10 3 3 6 2 2" xfId="20562" xr:uid="{C8708C94-5C2D-44E7-AF80-434712FC4288}"/>
    <cellStyle name="Normal 10 3 3 6 3" xfId="13071" xr:uid="{53405E6F-C631-4206-987D-002966313B2B}"/>
    <cellStyle name="Normal 10 3 3 6 3 2" xfId="23395" xr:uid="{2087EADD-F86F-4437-8C21-6B576CC6219A}"/>
    <cellStyle name="Normal 10 3 3 6 4" xfId="25986" xr:uid="{F1480F8A-07C7-443D-AFEE-810E1E3CEDFA}"/>
    <cellStyle name="Normal 10 3 3 6 5" xfId="17729" xr:uid="{56A41A88-B900-4AED-B22F-2F2EB6032118}"/>
    <cellStyle name="Normal 10 3 3 7" xfId="7699" xr:uid="{2DF08575-F8EC-41B7-8E57-DA1130F1236F}"/>
    <cellStyle name="Normal 10 3 3 7 2" xfId="15552" xr:uid="{93A429CA-5D6C-438E-BA1C-BE25E23D194F}"/>
    <cellStyle name="Normal 10 3 3 8" xfId="8343" xr:uid="{29648F25-F1A4-45DD-AFA5-86B8A7210373}"/>
    <cellStyle name="Normal 10 3 3 8 2" xfId="18385" xr:uid="{216F19C2-F8A9-4E61-B490-DDCC612546BF}"/>
    <cellStyle name="Normal 10 3 3 9" xfId="10901" xr:uid="{CC0292B1-954A-4D99-B5B6-12DE420AE944}"/>
    <cellStyle name="Normal 10 3 3 9 2" xfId="21218" xr:uid="{80EF0C5F-C658-46F0-8FB4-7B35FBD7333A}"/>
    <cellStyle name="Normal 10 3 4" xfId="919" xr:uid="{00000000-0005-0000-0000-000097030000}"/>
    <cellStyle name="Normal 10 3 4 2" xfId="2302" xr:uid="{00000000-0005-0000-0000-000047020000}"/>
    <cellStyle name="Normal 10 3 4 2 2" xfId="5914" xr:uid="{00000000-0005-0000-0000-0000A5080000}"/>
    <cellStyle name="Normal 10 3 4 2 2 2" xfId="27104" xr:uid="{9084801C-3837-4B02-AEC1-544F916E0212}"/>
    <cellStyle name="Normal 10 3 4 2 2 3" xfId="17028" xr:uid="{8BFCECA6-C68A-4BBB-A3D6-63164B8D7764}"/>
    <cellStyle name="Normal 10 3 4 2 3" xfId="9685" xr:uid="{D90EC96D-6401-4DDD-B001-D20084A24591}"/>
    <cellStyle name="Normal 10 3 4 2 3 2" xfId="19861" xr:uid="{86C43B63-559D-492F-85FC-96252B3CE41A}"/>
    <cellStyle name="Normal 10 3 4 2 4" xfId="12370" xr:uid="{423F548E-DBBC-49E3-995B-5EFCDBDE0351}"/>
    <cellStyle name="Normal 10 3 4 2 4 2" xfId="22694" xr:uid="{5DACB6BB-CBB0-48AE-BC0C-752BD9C9EB01}"/>
    <cellStyle name="Normal 10 3 4 2 5" xfId="24246" xr:uid="{D80FD6CA-7C32-43B3-87D9-F3AF88DB5452}"/>
    <cellStyle name="Normal 10 3 4 2 6" xfId="14922" xr:uid="{57362296-C6FF-44A5-A005-A24C631B70B1}"/>
    <cellStyle name="Normal 10 3 4 3" xfId="3655" xr:uid="{00000000-0005-0000-0000-0000A6080000}"/>
    <cellStyle name="Normal 10 3 4 3 2" xfId="5385" xr:uid="{00000000-0005-0000-0000-0000A7080000}"/>
    <cellStyle name="Normal 10 3 4 3 2 2" xfId="30063" xr:uid="{C7847067-8279-49F2-A304-8211647ABCC1}"/>
    <cellStyle name="Normal 10 3 4 3 2 3" xfId="20699" xr:uid="{BBC06C46-60C8-4C65-893E-3645413F6462}"/>
    <cellStyle name="Normal 10 3 4 3 3" xfId="13208" xr:uid="{459ABDB8-942B-454D-A0A6-D33AF7F2D151}"/>
    <cellStyle name="Normal 10 3 4 3 3 2" xfId="23532" xr:uid="{92C81AED-AE56-43B4-9220-8BA43B5F0F3F}"/>
    <cellStyle name="Normal 10 3 4 3 4" xfId="25957" xr:uid="{39B36A50-79B6-4D5E-8D4B-85A3C3B2D2A4}"/>
    <cellStyle name="Normal 10 3 4 3 5" xfId="17866" xr:uid="{446E6A1E-7146-4B01-80AA-DF7A95F85235}"/>
    <cellStyle name="Normal 10 3 4 4" xfId="4584" xr:uid="{00000000-0005-0000-0000-0000A8080000}"/>
    <cellStyle name="Normal 10 3 4 4 2" xfId="28694" xr:uid="{3E45B47D-CCF8-47E2-A562-B781C3E899EE}"/>
    <cellStyle name="Normal 10 3 4 4 3" xfId="15553" xr:uid="{7979C7F8-D625-4051-A728-B7E432405569}"/>
    <cellStyle name="Normal 10 3 4 5" xfId="8344" xr:uid="{5043F862-F5FB-4753-8E66-82DE2685110D}"/>
    <cellStyle name="Normal 10 3 4 5 2" xfId="18386" xr:uid="{DDB444FD-141F-469A-849A-3EFCBA8527F7}"/>
    <cellStyle name="Normal 10 3 4 6" xfId="10902" xr:uid="{7F3E9979-6A8E-48CC-9DAF-3296EFD33230}"/>
    <cellStyle name="Normal 10 3 4 6 2" xfId="21219" xr:uid="{771DFE8F-1D0A-4DEF-A6AF-925BF47BEB50}"/>
    <cellStyle name="Normal 10 3 4 7" xfId="26349" xr:uid="{10BCBC1B-864D-4458-8D93-F14F45B99E9F}"/>
    <cellStyle name="Normal 10 3 4 8" xfId="14432" xr:uid="{E14D0E09-0003-43FA-9C4C-3BC0D0D1A773}"/>
    <cellStyle name="Normal 10 3 5" xfId="2164" xr:uid="{00000000-0005-0000-0000-000043020000}"/>
    <cellStyle name="Normal 10 3 5 2" xfId="5915" xr:uid="{00000000-0005-0000-0000-0000AA080000}"/>
    <cellStyle name="Normal 10 3 5 2 2" xfId="10617" xr:uid="{4E50C5BC-E6FD-4855-A0E9-DC289E17ACE2}"/>
    <cellStyle name="Normal 10 3 5 2 2 2" xfId="30174" xr:uid="{5F56ABB9-E273-4879-B77A-32067B6E2F7D}"/>
    <cellStyle name="Normal 10 3 5 2 2 3" xfId="20860" xr:uid="{78E7D64C-9A1C-4EB8-A475-6D10DC1E3261}"/>
    <cellStyle name="Normal 10 3 5 2 3" xfId="13369" xr:uid="{59B8B41B-889C-4A0B-863A-FBB8C6FCC544}"/>
    <cellStyle name="Normal 10 3 5 2 3 2" xfId="23693" xr:uid="{0F49124D-66C5-4EC0-8A2A-19EB993EE01B}"/>
    <cellStyle name="Normal 10 3 5 2 4" xfId="24160" xr:uid="{1B380399-82EE-4540-B156-02638A65EC90}"/>
    <cellStyle name="Normal 10 3 5 2 5" xfId="18027" xr:uid="{71C7CF81-0A82-467D-A9DC-B5ABD938CE8E}"/>
    <cellStyle name="Normal 10 3 5 3" xfId="8180" xr:uid="{16337A84-7F76-41C0-88ED-23833F3E5B38}"/>
    <cellStyle name="Normal 10 3 5 3 2" xfId="29333" xr:uid="{3BB99F35-D99A-4EE0-92E5-2889E617C598}"/>
    <cellStyle name="Normal 10 3 5 3 3" xfId="17029" xr:uid="{23EFF224-41A0-4184-8955-B43EC2F457C6}"/>
    <cellStyle name="Normal 10 3 5 4" xfId="9686" xr:uid="{016DEEC7-ACC9-4BB1-AC17-B20CD63B5F9E}"/>
    <cellStyle name="Normal 10 3 5 4 2" xfId="19862" xr:uid="{2B7722FA-1E8F-4D86-B158-FAE01C0C3075}"/>
    <cellStyle name="Normal 10 3 5 5" xfId="12371" xr:uid="{BAB6886F-4893-463E-B524-1A9ED4C4234B}"/>
    <cellStyle name="Normal 10 3 5 5 2" xfId="22695" xr:uid="{E7920B62-9DA6-4C9D-9DEA-6AFE3405EB91}"/>
    <cellStyle name="Normal 10 3 5 6" xfId="24998" xr:uid="{CA185CA0-BFEC-4C92-912A-2304D1952BF2}"/>
    <cellStyle name="Normal 10 3 5 7" xfId="14923" xr:uid="{8E67A23A-D67F-41D1-8ADE-D61F40F11A4A}"/>
    <cellStyle name="Normal 10 3 6" xfId="3806" xr:uid="{00000000-0005-0000-0000-0000AB080000}"/>
    <cellStyle name="Normal 10 3 6 2" xfId="5648" xr:uid="{00000000-0005-0000-0000-0000AC080000}"/>
    <cellStyle name="Normal 10 3 6 2 2" xfId="26945" xr:uid="{C118F90B-F5AD-4813-B783-E835F3629144}"/>
    <cellStyle name="Normal 10 3 6 2 3" xfId="16818" xr:uid="{DACCB6CD-7AD9-4104-85C3-7FCA086BE2F1}"/>
    <cellStyle name="Normal 10 3 6 3" xfId="9475" xr:uid="{E12F3C2A-454B-41A6-980A-1AA1CE555146}"/>
    <cellStyle name="Normal 10 3 6 3 2" xfId="19651" xr:uid="{16914C73-E2D5-4040-ABD5-C95BCC2275A4}"/>
    <cellStyle name="Normal 10 3 6 4" xfId="12160" xr:uid="{17234C65-049E-4489-85DD-5ADC966D6A2A}"/>
    <cellStyle name="Normal 10 3 6 4 2" xfId="22484" xr:uid="{C1D93EC9-E20A-4639-87BF-665EBA7F0F32}"/>
    <cellStyle name="Normal 10 3 6 5" xfId="25873" xr:uid="{7E08C448-CD62-4009-BC6C-09EE14A850A7}"/>
    <cellStyle name="Normal 10 3 6 6" xfId="14685" xr:uid="{EB7B789E-8433-4630-8FAB-7DD82D865B41}"/>
    <cellStyle name="Normal 10 3 7" xfId="3187" xr:uid="{00000000-0005-0000-0000-0000AD080000}"/>
    <cellStyle name="Normal 10 3 7 2" xfId="5125" xr:uid="{00000000-0005-0000-0000-0000AE080000}"/>
    <cellStyle name="Normal 10 3 7 2 2" xfId="27034" xr:uid="{9972858B-7607-450E-92E6-AD9F78181E50}"/>
    <cellStyle name="Normal 10 3 7 2 3" xfId="16414" xr:uid="{26EE406E-FC14-4BEB-972E-A5B3A5F96D86}"/>
    <cellStyle name="Normal 10 3 7 3" xfId="9074" xr:uid="{5B428D7A-2ED9-4CB8-B628-8EB49E08BB65}"/>
    <cellStyle name="Normal 10 3 7 3 2" xfId="19247" xr:uid="{6F62FBFC-9A8F-44ED-9988-4E9EB019ECD9}"/>
    <cellStyle name="Normal 10 3 7 4" xfId="11756" xr:uid="{45903A8A-23DB-43D6-9322-07268A75BB0D}"/>
    <cellStyle name="Normal 10 3 7 4 2" xfId="22080" xr:uid="{45CA2D09-49F9-4060-AF3E-F460F09C3669}"/>
    <cellStyle name="Normal 10 3 7 5" xfId="26569" xr:uid="{EE4EA84E-F5BC-4D9A-93CA-B19A7A38A329}"/>
    <cellStyle name="Normal 10 3 7 6" xfId="14183" xr:uid="{7681C4D8-A562-4E66-8FB6-EFA049ACADDD}"/>
    <cellStyle name="Normal 10 3 8" xfId="4421" xr:uid="{00000000-0005-0000-0000-0000AF080000}"/>
    <cellStyle name="Normal 10 3 8 2" xfId="8853" xr:uid="{C2F2CD4B-A7C5-45C7-8F11-4CD994359555}"/>
    <cellStyle name="Normal 10 3 8 2 2" xfId="19003" xr:uid="{2597E1CF-72D2-4259-B654-F6E1E803EEAD}"/>
    <cellStyle name="Normal 10 3 8 3" xfId="11512" xr:uid="{BDB83B56-D16B-4DC8-AA04-E21C0DC913BD}"/>
    <cellStyle name="Normal 10 3 8 3 2" xfId="21836" xr:uid="{FED329AD-3130-4C29-8B37-AAD018FB1F53}"/>
    <cellStyle name="Normal 10 3 8 4" xfId="24733" xr:uid="{6E4F0278-80AB-4400-858A-F28940B7830B}"/>
    <cellStyle name="Normal 10 3 8 5" xfId="16170" xr:uid="{E0B12B17-88D7-48CE-B7AB-8E7B0AFD10EC}"/>
    <cellStyle name="Normal 10 3 9" xfId="7336" xr:uid="{E4CCFE4F-883A-4806-BD10-DE5C0ABC3A74}"/>
    <cellStyle name="Normal 10 3 9 2" xfId="10201" xr:uid="{7D8B449D-7882-49D5-9CF4-AB5778928E6D}"/>
    <cellStyle name="Normal 10 3 9 2 2" xfId="20381" xr:uid="{5E256121-44E1-478A-9065-091A0BAEF025}"/>
    <cellStyle name="Normal 10 3 9 3" xfId="12890" xr:uid="{6BE282E4-EB5C-40BD-8055-CDAE53D7EA94}"/>
    <cellStyle name="Normal 10 3 9 3 2" xfId="23214" xr:uid="{C7B6F447-1AB1-4B5A-A040-B73E8B99D94E}"/>
    <cellStyle name="Normal 10 3 9 4" xfId="17548" xr:uid="{52D2256C-7B76-48C5-A714-36B696A32E25}"/>
    <cellStyle name="Normal 10 4" xfId="920" xr:uid="{00000000-0005-0000-0000-000098030000}"/>
    <cellStyle name="Normal 10 4 10" xfId="8345" xr:uid="{D6055CEE-C15A-4D89-BC38-C89C5022444B}"/>
    <cellStyle name="Normal 10 4 10 2" xfId="18387" xr:uid="{AD395C19-379F-45EF-8DE4-9EAB25342B7D}"/>
    <cellStyle name="Normal 10 4 11" xfId="10903" xr:uid="{E1D853EE-D629-4E94-ABF5-B980162D94F5}"/>
    <cellStyle name="Normal 10 4 11 2" xfId="21220" xr:uid="{16773D36-3DF7-4ADE-A91C-252AC476ECC7}"/>
    <cellStyle name="Normal 10 4 12" xfId="25812" xr:uid="{40AD22F7-C1C2-4133-BB71-8916C5408152}"/>
    <cellStyle name="Normal 10 4 13" xfId="13764" xr:uid="{D95B1067-C426-416C-AB30-F4E08E6643D8}"/>
    <cellStyle name="Normal 10 4 2" xfId="921" xr:uid="{00000000-0005-0000-0000-000099030000}"/>
    <cellStyle name="Normal 10 4 2 10" xfId="10904" xr:uid="{F4AA90E6-3949-432C-B6FA-FE2B7AF58D85}"/>
    <cellStyle name="Normal 10 4 2 10 2" xfId="21221" xr:uid="{992AA58D-70DC-40D1-980E-5B0BBAEDFF32}"/>
    <cellStyle name="Normal 10 4 2 11" xfId="26224" xr:uid="{8F0E5271-9809-40D5-8499-130AC1DBA46B}"/>
    <cellStyle name="Normal 10 4 2 12" xfId="13857" xr:uid="{CE1D8578-D5C3-4B5E-88D7-A1424EC65368}"/>
    <cellStyle name="Normal 10 4 2 2" xfId="922" xr:uid="{00000000-0005-0000-0000-00009A030000}"/>
    <cellStyle name="Normal 10 4 2 2 2" xfId="2640" xr:uid="{00000000-0005-0000-0000-00004A020000}"/>
    <cellStyle name="Normal 10 4 2 2 2 2" xfId="5917" xr:uid="{00000000-0005-0000-0000-0000B4080000}"/>
    <cellStyle name="Normal 10 4 2 2 2 2 2" xfId="27156" xr:uid="{DDB2DC90-D2F8-4BA0-9CE6-56B4F08B6F09}"/>
    <cellStyle name="Normal 10 4 2 2 2 2 3" xfId="29274" xr:uid="{3CABFEB5-B83F-47D8-B955-1C8D5F75CEBF}"/>
    <cellStyle name="Normal 10 4 2 2 2 2 4" xfId="17031" xr:uid="{F333EA0C-D9F3-4E6A-A1CA-FA3DA81B24CB}"/>
    <cellStyle name="Normal 10 4 2 2 2 3" xfId="9688" xr:uid="{D6A47553-8CCA-46E1-BFBC-4422EF040F92}"/>
    <cellStyle name="Normal 10 4 2 2 2 3 2" xfId="29831" xr:uid="{8B2FD98B-877C-4EB6-9D1D-39898C43543C}"/>
    <cellStyle name="Normal 10 4 2 2 2 3 3" xfId="19864" xr:uid="{2FFBB164-72EA-41DF-A301-303C302625C1}"/>
    <cellStyle name="Normal 10 4 2 2 2 4" xfId="12373" xr:uid="{57EE0BD4-FCDC-4D29-B4C2-CFDA5975F924}"/>
    <cellStyle name="Normal 10 4 2 2 2 4 2" xfId="22697" xr:uid="{06DF171D-E911-42C5-9C90-82655732C6D6}"/>
    <cellStyle name="Normal 10 4 2 2 2 5" xfId="25842" xr:uid="{DF6DC654-4CCF-4453-AA58-DB33AB12ED95}"/>
    <cellStyle name="Normal 10 4 2 2 2 6" xfId="14925" xr:uid="{FE5827CC-1F9A-4EB8-9289-9DBE6CC9C7D7}"/>
    <cellStyle name="Normal 10 4 2 2 3" xfId="3658" xr:uid="{00000000-0005-0000-0000-0000B5080000}"/>
    <cellStyle name="Normal 10 4 2 2 3 2" xfId="5389" xr:uid="{00000000-0005-0000-0000-0000B6080000}"/>
    <cellStyle name="Normal 10 4 2 2 3 2 2" xfId="30066" xr:uid="{614B8905-EB58-4682-A915-7574D9FDACA3}"/>
    <cellStyle name="Normal 10 4 2 2 3 2 3" xfId="20702" xr:uid="{673055C6-5459-4124-8800-937FEF51D4FC}"/>
    <cellStyle name="Normal 10 4 2 2 3 3" xfId="13211" xr:uid="{A0674597-06DB-439A-AB40-45D81177B75D}"/>
    <cellStyle name="Normal 10 4 2 2 3 3 2" xfId="23535" xr:uid="{D8AB8A51-A626-48C1-8DD2-654A24D022FC}"/>
    <cellStyle name="Normal 10 4 2 2 3 4" xfId="25937" xr:uid="{71B8ABE1-9777-45E4-8E56-3962BC5BBE19}"/>
    <cellStyle name="Normal 10 4 2 2 3 5" xfId="17869" xr:uid="{7158C050-480B-4BBC-B451-D89CEEF5A89B}"/>
    <cellStyle name="Normal 10 4 2 2 4" xfId="4992" xr:uid="{00000000-0005-0000-0000-0000B7080000}"/>
    <cellStyle name="Normal 10 4 2 2 4 2" xfId="28175" xr:uid="{703315D9-070D-4F70-B790-C19A5C9D712E}"/>
    <cellStyle name="Normal 10 4 2 2 4 3" xfId="15556" xr:uid="{BFB78A29-0541-4D93-97E3-AB394A1EDE87}"/>
    <cellStyle name="Normal 10 4 2 2 5" xfId="8347" xr:uid="{A35A2E13-E6B3-490E-AD4B-B52FA3216118}"/>
    <cellStyle name="Normal 10 4 2 2 5 2" xfId="18389" xr:uid="{1F75FF85-1770-4D1E-8B49-102043E309E2}"/>
    <cellStyle name="Normal 10 4 2 2 6" xfId="10905" xr:uid="{8B925924-A2E5-45B7-A39E-2AC15B6CDF3F}"/>
    <cellStyle name="Normal 10 4 2 2 6 2" xfId="21222" xr:uid="{25EDA004-AAB3-489E-8CE2-186E0E15B64B}"/>
    <cellStyle name="Normal 10 4 2 2 7" xfId="24297" xr:uid="{7E301558-1D8F-422D-9EA7-2EFD017F094E}"/>
    <cellStyle name="Normal 10 4 2 2 8" xfId="14436" xr:uid="{E9016AFB-F45F-4C9E-B5B2-8BC4B7472ABB}"/>
    <cellStyle name="Normal 10 4 2 3" xfId="2471" xr:uid="{00000000-0005-0000-0000-000049020000}"/>
    <cellStyle name="Normal 10 4 2 3 2" xfId="5918" xr:uid="{00000000-0005-0000-0000-0000B9080000}"/>
    <cellStyle name="Normal 10 4 2 3 2 2" xfId="10618" xr:uid="{7E488BCE-3EB4-4BCC-85DB-ED519F9557ED}"/>
    <cellStyle name="Normal 10 4 2 3 2 2 2" xfId="30175" xr:uid="{69D54EC3-4BC9-4BD2-960E-C90F2ADFFC7F}"/>
    <cellStyle name="Normal 10 4 2 3 2 2 3" xfId="20861" xr:uid="{123F0047-4BD8-4A91-AE70-EFCD02A9154C}"/>
    <cellStyle name="Normal 10 4 2 3 2 3" xfId="13370" xr:uid="{273247B6-6456-4BA8-AD35-63C57955DEE8}"/>
    <cellStyle name="Normal 10 4 2 3 2 3 2" xfId="23694" xr:uid="{4A6D5A4A-FDF4-44CA-AD57-B1C1DD8B2775}"/>
    <cellStyle name="Normal 10 4 2 3 2 4" xfId="26704" xr:uid="{03885027-D339-4DCE-9FAD-5E0A0FC33441}"/>
    <cellStyle name="Normal 10 4 2 3 2 5" xfId="18028" xr:uid="{3AFD65BE-D488-4A7C-932C-97814B27D778}"/>
    <cellStyle name="Normal 10 4 2 3 3" xfId="8181" xr:uid="{E6E5924D-05E3-4832-9D8E-43944FFC2D04}"/>
    <cellStyle name="Normal 10 4 2 3 3 2" xfId="27269" xr:uid="{247AB1B5-AB22-4C34-A7C4-C245E380E73D}"/>
    <cellStyle name="Normal 10 4 2 3 3 3" xfId="17032" xr:uid="{5B66953D-9FD3-4FB6-AA08-6B3EFB879E4B}"/>
    <cellStyle name="Normal 10 4 2 3 4" xfId="9689" xr:uid="{BE80A3B2-A058-4BA9-95E6-D3674D027BB0}"/>
    <cellStyle name="Normal 10 4 2 3 4 2" xfId="19865" xr:uid="{182F72C1-B3BF-4C61-ADFF-1EA19242B05D}"/>
    <cellStyle name="Normal 10 4 2 3 5" xfId="12374" xr:uid="{4C925768-93BF-447C-B5E7-99C26D423BF4}"/>
    <cellStyle name="Normal 10 4 2 3 5 2" xfId="22698" xr:uid="{896361D6-E732-4380-A8E8-2EC09B4AC722}"/>
    <cellStyle name="Normal 10 4 2 3 6" xfId="24194" xr:uid="{34E8A9FD-B173-4254-B2B7-4560CA3A6A33}"/>
    <cellStyle name="Normal 10 4 2 3 7" xfId="14926" xr:uid="{AF99252B-FC36-4268-B5EE-62F9DA62ADDF}"/>
    <cellStyle name="Normal 10 4 2 4" xfId="4015" xr:uid="{00000000-0005-0000-0000-0000BA080000}"/>
    <cellStyle name="Normal 10 4 2 4 2" xfId="5916" xr:uid="{00000000-0005-0000-0000-0000BB080000}"/>
    <cellStyle name="Normal 10 4 2 4 2 2" xfId="28829" xr:uid="{0F3524C5-D801-49AF-8812-C7A1926DF0BD}"/>
    <cellStyle name="Normal 10 4 2 4 2 3" xfId="17030" xr:uid="{DCCA9165-9426-41C8-AB56-7E9AD2E8AFFF}"/>
    <cellStyle name="Normal 10 4 2 4 3" xfId="9687" xr:uid="{DE689B78-3833-472D-91E6-BC8295EDF38F}"/>
    <cellStyle name="Normal 10 4 2 4 3 2" xfId="19863" xr:uid="{FAF9155B-2EA8-4682-90B1-79FCCA46BCEC}"/>
    <cellStyle name="Normal 10 4 2 4 4" xfId="12372" xr:uid="{E92E8641-718B-4909-8473-C26D8CF4F872}"/>
    <cellStyle name="Normal 10 4 2 4 4 2" xfId="22696" xr:uid="{46808593-91D0-4EA9-99CE-A321C278AEF7}"/>
    <cellStyle name="Normal 10 4 2 4 5" xfId="25985" xr:uid="{A6DE4839-210C-4D6F-BD4F-E47213B9BB54}"/>
    <cellStyle name="Normal 10 4 2 4 6" xfId="14924" xr:uid="{4472D1D0-47EB-4CF5-A532-978E4CBF8DFF}"/>
    <cellStyle name="Normal 10 4 2 5" xfId="3355" xr:uid="{00000000-0005-0000-0000-0000BC080000}"/>
    <cellStyle name="Normal 10 4 2 5 2" xfId="5268" xr:uid="{00000000-0005-0000-0000-0000BD080000}"/>
    <cellStyle name="Normal 10 4 2 5 2 2" xfId="28739" xr:uid="{2FE1373E-9538-4B28-A009-53CA2B81B6C9}"/>
    <cellStyle name="Normal 10 4 2 5 2 3" xfId="16557" xr:uid="{0CE22879-3810-4AC6-9B77-10816C3D1A8B}"/>
    <cellStyle name="Normal 10 4 2 5 3" xfId="9217" xr:uid="{3DC69640-1354-4EB0-8320-123D9FB6803E}"/>
    <cellStyle name="Normal 10 4 2 5 3 2" xfId="19390" xr:uid="{81852250-5E50-4913-8D06-A038D0C886B0}"/>
    <cellStyle name="Normal 10 4 2 5 4" xfId="11899" xr:uid="{5DDE78AE-2A66-41BF-BD61-62B2D597E460}"/>
    <cellStyle name="Normal 10 4 2 5 4 2" xfId="22223" xr:uid="{6A8ACAE3-49F9-43C3-9800-A21661E18597}"/>
    <cellStyle name="Normal 10 4 2 5 5" xfId="24896" xr:uid="{CC7174C2-2EB5-4253-AF3B-839B94E638EA}"/>
    <cellStyle name="Normal 10 4 2 5 6" xfId="14321" xr:uid="{26EDB33E-EE37-4C6D-A728-EC862E043E59}"/>
    <cellStyle name="Normal 10 4 2 6" xfId="4766" xr:uid="{00000000-0005-0000-0000-0000BE080000}"/>
    <cellStyle name="Normal 10 4 2 6 2" xfId="8926" xr:uid="{8C6A3576-4D53-4835-B6D0-7D0EFD0A601E}"/>
    <cellStyle name="Normal 10 4 2 6 2 2" xfId="19076" xr:uid="{079A96B9-9054-4A5D-A959-A06E8F26FF0C}"/>
    <cellStyle name="Normal 10 4 2 6 3" xfId="11585" xr:uid="{41268A3A-FD75-4108-92BB-E4AEC36AAD78}"/>
    <cellStyle name="Normal 10 4 2 6 3 2" xfId="21909" xr:uid="{BB7CB8D2-3552-4336-A305-953337876B83}"/>
    <cellStyle name="Normal 10 4 2 6 4" xfId="26430" xr:uid="{5BB4D4A0-DCE3-4E46-97C0-88DCC9B2F097}"/>
    <cellStyle name="Normal 10 4 2 6 5" xfId="16243" xr:uid="{36431889-B887-4582-8965-20F79F64CCFC}"/>
    <cellStyle name="Normal 10 4 2 7" xfId="7300" xr:uid="{55FF2DF1-5E45-4E65-B5BB-0800DEC08526}"/>
    <cellStyle name="Normal 10 4 2 7 2" xfId="10133" xr:uid="{7B2EB762-E31A-4FCE-B544-A232F1F63CB2}"/>
    <cellStyle name="Normal 10 4 2 7 2 2" xfId="20313" xr:uid="{2D1CABAE-C13E-4A02-BB72-64B8664C08C5}"/>
    <cellStyle name="Normal 10 4 2 7 3" xfId="12822" xr:uid="{D509B352-FF34-40F5-A8D2-8D777948E861}"/>
    <cellStyle name="Normal 10 4 2 7 3 2" xfId="23146" xr:uid="{685C74AA-90B4-4EBA-88A2-E01DFA71FE0F}"/>
    <cellStyle name="Normal 10 4 2 7 4" xfId="17480" xr:uid="{08C5FAD6-15E7-4F26-82CA-1BD38FBE5FA4}"/>
    <cellStyle name="Normal 10 4 2 8" xfId="7701" xr:uid="{FA07DE27-F49F-464B-AA0A-1C831D2ECB1F}"/>
    <cellStyle name="Normal 10 4 2 8 2" xfId="15555" xr:uid="{9AA8C92D-6578-4ABE-BDF9-CD521E04137E}"/>
    <cellStyle name="Normal 10 4 2 9" xfId="8346" xr:uid="{38067CEA-E1C6-42D9-A04E-FCB824954AA7}"/>
    <cellStyle name="Normal 10 4 2 9 2" xfId="18388" xr:uid="{7DA3BEAB-1819-424A-B506-BC77CB0AF90B}"/>
    <cellStyle name="Normal 10 4 3" xfId="923" xr:uid="{00000000-0005-0000-0000-00009B030000}"/>
    <cellStyle name="Normal 10 4 3 2" xfId="2503" xr:uid="{00000000-0005-0000-0000-00004B020000}"/>
    <cellStyle name="Normal 10 4 3 2 2" xfId="5919" xr:uid="{00000000-0005-0000-0000-0000C1080000}"/>
    <cellStyle name="Normal 10 4 3 2 2 2" xfId="25832" xr:uid="{DE658719-F919-40D6-AAE3-25FDDD18A8E3}"/>
    <cellStyle name="Normal 10 4 3 2 2 3" xfId="26988" xr:uid="{5711E624-467A-4E10-AA2E-26AF744D63F7}"/>
    <cellStyle name="Normal 10 4 3 2 2 4" xfId="17033" xr:uid="{AB11F0FC-62BE-48F3-8C60-1D535D3B1AF6}"/>
    <cellStyle name="Normal 10 4 3 2 3" xfId="9690" xr:uid="{22CE9191-A213-4968-9CA9-9954C220433B}"/>
    <cellStyle name="Normal 10 4 3 2 3 2" xfId="29832" xr:uid="{E10C4091-2594-4C5C-9D30-B16749AF9F41}"/>
    <cellStyle name="Normal 10 4 3 2 3 3" xfId="19866" xr:uid="{4568A4EE-932E-4B2F-8FD3-8B13ACC1D2EB}"/>
    <cellStyle name="Normal 10 4 3 2 4" xfId="12375" xr:uid="{7F9218A2-863B-4B58-BA34-6CE41D4D5292}"/>
    <cellStyle name="Normal 10 4 3 2 4 2" xfId="22699" xr:uid="{3E7ADD3B-EC9F-4A3D-821B-B3AC55AC6E62}"/>
    <cellStyle name="Normal 10 4 3 2 5" xfId="26608" xr:uid="{C9B9267C-8A0E-4724-B928-93D53CC54418}"/>
    <cellStyle name="Normal 10 4 3 2 6" xfId="14927" xr:uid="{9526DBB7-977F-4084-A83E-FA0112ECC720}"/>
    <cellStyle name="Normal 10 4 3 3" xfId="3657" xr:uid="{00000000-0005-0000-0000-0000C2080000}"/>
    <cellStyle name="Normal 10 4 3 3 2" xfId="5388" xr:uid="{00000000-0005-0000-0000-0000C3080000}"/>
    <cellStyle name="Normal 10 4 3 3 2 2" xfId="27873" xr:uid="{AE64D590-D9F3-4AFE-BE95-FAAE143930C2}"/>
    <cellStyle name="Normal 10 4 3 3 2 3" xfId="16643" xr:uid="{350BF4C8-9FE7-4B78-A94B-FAAE2C271A13}"/>
    <cellStyle name="Normal 10 4 3 3 3" xfId="9303" xr:uid="{D1625C6C-810F-4BBD-8D9A-EDAAFE73CAE6}"/>
    <cellStyle name="Normal 10 4 3 3 3 2" xfId="19476" xr:uid="{0753DEB0-FC7B-4402-8A02-00BE55252DD3}"/>
    <cellStyle name="Normal 10 4 3 3 4" xfId="11985" xr:uid="{8C3925D1-443E-44AF-B2D6-6B2FA37A5EA4}"/>
    <cellStyle name="Normal 10 4 3 3 4 2" xfId="22309" xr:uid="{8E6DB81D-5D99-4BB5-ACA9-EB715E61BEE0}"/>
    <cellStyle name="Normal 10 4 3 3 5" xfId="25245" xr:uid="{831DE7EA-E730-4248-8689-F9ABE59B3C93}"/>
    <cellStyle name="Normal 10 4 3 3 6" xfId="14435" xr:uid="{EF8B1B40-8FB4-4367-99AD-354BC884C8BA}"/>
    <cellStyle name="Normal 10 4 3 4" xfId="4834" xr:uid="{00000000-0005-0000-0000-0000C4080000}"/>
    <cellStyle name="Normal 10 4 3 4 2" xfId="10381" xr:uid="{C907886F-121D-43D3-8D47-23D6EA01E95C}"/>
    <cellStyle name="Normal 10 4 3 4 2 2" xfId="29983" xr:uid="{472FC3F5-F13C-4BB2-85C7-52B59105B77B}"/>
    <cellStyle name="Normal 10 4 3 4 2 3" xfId="20563" xr:uid="{364782E8-EE60-40E1-8625-03F65D45FFC8}"/>
    <cellStyle name="Normal 10 4 3 4 3" xfId="13072" xr:uid="{4E92F723-A091-41B3-A09E-4422FD58D72C}"/>
    <cellStyle name="Normal 10 4 3 4 3 2" xfId="23396" xr:uid="{45934ADC-69A5-4DCC-9890-4C4764E7FBA6}"/>
    <cellStyle name="Normal 10 4 3 4 4" xfId="26122" xr:uid="{75A08FB2-DC7F-4ADA-95D4-B055F17027C7}"/>
    <cellStyle name="Normal 10 4 3 4 5" xfId="17730" xr:uid="{45F92513-BF02-4A89-8989-6A6A8932924D}"/>
    <cellStyle name="Normal 10 4 3 5" xfId="7702" xr:uid="{E661AC9E-65CB-4FBD-9637-AD4621337631}"/>
    <cellStyle name="Normal 10 4 3 5 2" xfId="28206" xr:uid="{7F5092BF-37A9-4C90-BD7D-5867E54EF871}"/>
    <cellStyle name="Normal 10 4 3 5 3" xfId="15557" xr:uid="{DD7CDD8E-4D77-47E5-832E-537AAAF6C9B2}"/>
    <cellStyle name="Normal 10 4 3 6" xfId="8348" xr:uid="{C1B20A8A-2DC0-404D-92E5-717F1B9DF374}"/>
    <cellStyle name="Normal 10 4 3 6 2" xfId="18390" xr:uid="{C71EAD8C-A281-4FC3-A1EC-1D06ED8C091B}"/>
    <cellStyle name="Normal 10 4 3 7" xfId="10906" xr:uid="{65825E3A-508B-4364-A4C0-A221FF41C676}"/>
    <cellStyle name="Normal 10 4 3 7 2" xfId="21223" xr:uid="{6A511EC4-E171-4BFD-8699-334E26A03768}"/>
    <cellStyle name="Normal 10 4 3 8" xfId="24932" xr:uid="{F7081CC9-064E-4FD3-B307-17708F6D39C8}"/>
    <cellStyle name="Normal 10 4 3 9" xfId="14015" xr:uid="{3DD4783C-359B-44AA-A4C1-1434DD0E62B8}"/>
    <cellStyle name="Normal 10 4 4" xfId="924" xr:uid="{00000000-0005-0000-0000-00009C030000}"/>
    <cellStyle name="Normal 10 4 4 2" xfId="2303" xr:uid="{00000000-0005-0000-0000-00004C020000}"/>
    <cellStyle name="Normal 10 4 4 2 2" xfId="5920" xr:uid="{00000000-0005-0000-0000-0000C7080000}"/>
    <cellStyle name="Normal 10 4 4 2 2 2" xfId="30176" xr:uid="{989B21C1-1E3C-4921-84F7-3321B504E173}"/>
    <cellStyle name="Normal 10 4 4 2 2 3" xfId="20862" xr:uid="{25BD8969-C8ED-4D70-B9D1-9AC46EC1C85C}"/>
    <cellStyle name="Normal 10 4 4 2 3" xfId="13371" xr:uid="{B5934C3C-E27F-4802-8474-464132138AF0}"/>
    <cellStyle name="Normal 10 4 4 2 3 2" xfId="23695" xr:uid="{F135551F-CCDF-4439-A123-2E555796464E}"/>
    <cellStyle name="Normal 10 4 4 2 4" xfId="25960" xr:uid="{9BFEB422-BABF-4EAC-903B-922A56F5E1B1}"/>
    <cellStyle name="Normal 10 4 4 2 5" xfId="18029" xr:uid="{26521B64-F365-4A21-BC85-A5959BCAC2C0}"/>
    <cellStyle name="Normal 10 4 4 3" xfId="4585" xr:uid="{00000000-0005-0000-0000-0000C8080000}"/>
    <cellStyle name="Normal 10 4 4 3 2" xfId="27625" xr:uid="{70D42E82-917F-414F-A042-C1E791CC6473}"/>
    <cellStyle name="Normal 10 4 4 3 3" xfId="15558" xr:uid="{3AE7CD7A-4DDD-4C6B-B40D-40FB55113BC2}"/>
    <cellStyle name="Normal 10 4 4 4" xfId="8349" xr:uid="{A8351EA1-1695-4CA4-AAEB-4D0D1BC27924}"/>
    <cellStyle name="Normal 10 4 4 4 2" xfId="18391" xr:uid="{7BB17883-1937-4EC0-9441-096C6C3B86B1}"/>
    <cellStyle name="Normal 10 4 4 5" xfId="10907" xr:uid="{321F6522-C036-48DE-84BD-D87B4D1DB410}"/>
    <cellStyle name="Normal 10 4 4 5 2" xfId="21224" xr:uid="{EDAD150C-2F4C-4CEF-8256-E02FE0F11C61}"/>
    <cellStyle name="Normal 10 4 4 6" xfId="23950" xr:uid="{72104168-FB2D-466D-B2E9-546D996ED031}"/>
    <cellStyle name="Normal 10 4 4 7" xfId="14928" xr:uid="{DA09F2F6-CD7D-4437-B9E2-F58B037598B2}"/>
    <cellStyle name="Normal 10 4 5" xfId="2165" xr:uid="{00000000-0005-0000-0000-000048020000}"/>
    <cellStyle name="Normal 10 4 5 2" xfId="5649" xr:uid="{00000000-0005-0000-0000-0000CA080000}"/>
    <cellStyle name="Normal 10 4 5 2 2" xfId="26106" xr:uid="{9A49C21E-32A5-43EF-87FF-57DA3DA2E193}"/>
    <cellStyle name="Normal 10 4 5 2 3" xfId="27032" xr:uid="{D0A02374-DBBD-49D6-8F03-260B16B47AFF}"/>
    <cellStyle name="Normal 10 4 5 2 4" xfId="16819" xr:uid="{61D6B478-B79A-4AE6-86D0-8B214D78ED9B}"/>
    <cellStyle name="Normal 10 4 5 3" xfId="9476" xr:uid="{7CB0BF4C-3EB3-416E-9702-C46E386E2D1B}"/>
    <cellStyle name="Normal 10 4 5 3 2" xfId="28896" xr:uid="{1F57FDCF-5622-411A-BD6B-3386E2EC5F3F}"/>
    <cellStyle name="Normal 10 4 5 3 3" xfId="19652" xr:uid="{209FFC2A-E906-4787-877D-1712B12FE1BB}"/>
    <cellStyle name="Normal 10 4 5 4" xfId="12161" xr:uid="{838B58A3-1498-4CB8-AC3D-130B88EDF2A4}"/>
    <cellStyle name="Normal 10 4 5 4 2" xfId="22485" xr:uid="{98355747-B32F-477C-AB6F-6C940ADDA105}"/>
    <cellStyle name="Normal 10 4 5 5" xfId="24984" xr:uid="{2587C042-00FF-403E-950D-97F2CA00B1EB}"/>
    <cellStyle name="Normal 10 4 5 6" xfId="14686" xr:uid="{4D41BB01-066C-4A82-8DAC-5FE98C8B8C62}"/>
    <cellStyle name="Normal 10 4 6" xfId="3163" xr:uid="{00000000-0005-0000-0000-0000CB080000}"/>
    <cellStyle name="Normal 10 4 6 2" xfId="5105" xr:uid="{00000000-0005-0000-0000-0000CC080000}"/>
    <cellStyle name="Normal 10 4 6 2 2" xfId="29022" xr:uid="{C9D748BC-1F45-467C-A46D-1BA20CE5C5C7}"/>
    <cellStyle name="Normal 10 4 6 2 3" xfId="16394" xr:uid="{7399C5E1-8C7E-4032-8661-6911449E6604}"/>
    <cellStyle name="Normal 10 4 6 3" xfId="9054" xr:uid="{6FF8453E-3A96-46F0-933E-A8E61F2AF940}"/>
    <cellStyle name="Normal 10 4 6 3 2" xfId="19227" xr:uid="{745EEFDF-C146-45E4-98E3-C7CDDAC39E67}"/>
    <cellStyle name="Normal 10 4 6 4" xfId="11736" xr:uid="{321E4704-69DD-4391-B545-3514A7709C26}"/>
    <cellStyle name="Normal 10 4 6 4 2" xfId="22060" xr:uid="{26BF7FB1-5744-47A0-9C14-75E7F1A2F23E}"/>
    <cellStyle name="Normal 10 4 6 5" xfId="25803" xr:uid="{A07B1CE4-C810-434A-9828-AD6C96DEC1BC}"/>
    <cellStyle name="Normal 10 4 6 6" xfId="14163" xr:uid="{FC777F0D-E661-416B-9DB4-FF831FFA3AA7}"/>
    <cellStyle name="Normal 10 4 7" xfId="4422" xr:uid="{00000000-0005-0000-0000-0000CD080000}"/>
    <cellStyle name="Normal 10 4 7 2" xfId="8833" xr:uid="{4DC3F570-1093-4E50-B125-58F807E9021A}"/>
    <cellStyle name="Normal 10 4 7 2 2" xfId="18983" xr:uid="{5D043E7B-655C-4DFC-A122-93D2A4829BE7}"/>
    <cellStyle name="Normal 10 4 7 3" xfId="11492" xr:uid="{E4F6CEA1-71BA-46B4-BABF-6EF27EBFC27F}"/>
    <cellStyle name="Normal 10 4 7 3 2" xfId="21816" xr:uid="{7545B568-D0CF-4E95-92AA-4A9290139352}"/>
    <cellStyle name="Normal 10 4 7 4" xfId="24986" xr:uid="{41E220C3-B83B-4A4D-BBD5-BC85CD860E8F}"/>
    <cellStyle name="Normal 10 4 7 5" xfId="16150" xr:uid="{D7778872-1811-49A0-AE45-C41362B49341}"/>
    <cellStyle name="Normal 10 4 8" xfId="7337" xr:uid="{A36702A1-8EE6-4F99-93DD-D7036F53F5F9}"/>
    <cellStyle name="Normal 10 4 8 2" xfId="10202" xr:uid="{98845B6C-BBBA-4C7C-8498-6E71E70A2815}"/>
    <cellStyle name="Normal 10 4 8 2 2" xfId="20382" xr:uid="{54015FC9-93B1-4AD6-9465-AC187F5187DE}"/>
    <cellStyle name="Normal 10 4 8 3" xfId="12891" xr:uid="{1996E93B-667D-40E8-A410-F405121335CD}"/>
    <cellStyle name="Normal 10 4 8 3 2" xfId="23215" xr:uid="{C95FC15B-6CA1-494B-B4BC-9FEDED8873C5}"/>
    <cellStyle name="Normal 10 4 8 4" xfId="17549" xr:uid="{572556DC-ED74-4FA9-BFF5-16F6DE60CE4B}"/>
    <cellStyle name="Normal 10 4 9" xfId="7700" xr:uid="{16AF200B-8D51-4FC6-A620-A179D44977C3}"/>
    <cellStyle name="Normal 10 4 9 2" xfId="15554" xr:uid="{558E6BC4-5DA9-4B16-B0B8-E1F401E01455}"/>
    <cellStyle name="Normal 10 5" xfId="925" xr:uid="{00000000-0005-0000-0000-00009D030000}"/>
    <cellStyle name="Normal 10 5 10" xfId="10908" xr:uid="{93A3B923-2482-4905-B18D-50483A66316A}"/>
    <cellStyle name="Normal 10 5 10 2" xfId="21225" xr:uid="{0C9A013A-FD59-4A7C-B0BF-68BB07B0F17E}"/>
    <cellStyle name="Normal 10 5 11" xfId="23998" xr:uid="{59778079-C4A7-45B5-883C-0AF3F1B5874E}"/>
    <cellStyle name="Normal 10 5 12" xfId="13858" xr:uid="{F39995DD-EE66-4DDD-9E45-7256852DF4FD}"/>
    <cellStyle name="Normal 10 5 2" xfId="926" xr:uid="{00000000-0005-0000-0000-00009E030000}"/>
    <cellStyle name="Normal 10 5 2 2" xfId="927" xr:uid="{00000000-0005-0000-0000-00009F030000}"/>
    <cellStyle name="Normal 10 5 2 2 2" xfId="2641" xr:uid="{00000000-0005-0000-0000-00004F020000}"/>
    <cellStyle name="Normal 10 5 2 2 2 2" xfId="5921" xr:uid="{00000000-0005-0000-0000-0000D2080000}"/>
    <cellStyle name="Normal 10 5 2 2 2 3" xfId="27431" xr:uid="{3CCFD00B-E441-49BD-8E1B-ABA9ED010CBD}"/>
    <cellStyle name="Normal 10 5 2 2 2 4" xfId="15561" xr:uid="{822B9827-5619-406F-A86F-209BA98C755C}"/>
    <cellStyle name="Normal 10 5 2 2 3" xfId="4993" xr:uid="{00000000-0005-0000-0000-0000D3080000}"/>
    <cellStyle name="Normal 10 5 2 2 3 2" xfId="28542" xr:uid="{E7F04EFB-94C1-4D38-8FA3-509A793FC32A}"/>
    <cellStyle name="Normal 10 5 2 2 3 3" xfId="29207" xr:uid="{A11505B1-A499-4170-830B-52DE39B2838B}"/>
    <cellStyle name="Normal 10 5 2 2 3 4" xfId="18394" xr:uid="{7FFF240A-9AF8-444E-ACBE-17CCE983EA2D}"/>
    <cellStyle name="Normal 10 5 2 2 4" xfId="10910" xr:uid="{77C8FC9D-09FA-482B-B7B9-BA88E6077B84}"/>
    <cellStyle name="Normal 10 5 2 2 4 2" xfId="30326" xr:uid="{AC1B5AED-8D57-4042-A469-BEA8AAF30CF1}"/>
    <cellStyle name="Normal 10 5 2 2 4 3" xfId="21227" xr:uid="{F6194D88-9C9F-4057-B070-1FAA37BBE821}"/>
    <cellStyle name="Normal 10 5 2 2 5" xfId="25576" xr:uid="{68EF2C49-0BB3-47A5-836C-5C1E36BE9B95}"/>
    <cellStyle name="Normal 10 5 2 2 6" xfId="14929" xr:uid="{0557E00A-A730-459A-B9AC-3F09F48B2847}"/>
    <cellStyle name="Normal 10 5 2 3" xfId="2457" xr:uid="{00000000-0005-0000-0000-00004E020000}"/>
    <cellStyle name="Normal 10 5 2 3 2" xfId="5390" xr:uid="{00000000-0005-0000-0000-0000D5080000}"/>
    <cellStyle name="Normal 10 5 2 3 2 2" xfId="28364" xr:uid="{C0CBB36C-D597-49A7-B847-D0A3BD6460FE}"/>
    <cellStyle name="Normal 10 5 2 3 2 3" xfId="16644" xr:uid="{29A87CEE-616B-4A27-A695-A39E988249C4}"/>
    <cellStyle name="Normal 10 5 2 3 3" xfId="9304" xr:uid="{055B168C-E4AF-440A-A013-3E5776EF4C30}"/>
    <cellStyle name="Normal 10 5 2 3 3 2" xfId="19477" xr:uid="{75ADC021-124A-4DCE-A0F3-88AD98FF0B86}"/>
    <cellStyle name="Normal 10 5 2 3 4" xfId="11986" xr:uid="{549BE6BC-AA85-4F80-9358-AE9575B293C1}"/>
    <cellStyle name="Normal 10 5 2 3 4 2" xfId="22310" xr:uid="{C37E0A5C-C7DB-4115-B567-FFE5006CB6ED}"/>
    <cellStyle name="Normal 10 5 2 3 5" xfId="24509" xr:uid="{A1AB1987-801C-4357-B12A-3D29A5FF95FA}"/>
    <cellStyle name="Normal 10 5 2 3 6" xfId="14437" xr:uid="{78A36DE4-1934-473D-A243-A7E5CE464333}"/>
    <cellStyle name="Normal 10 5 2 4" xfId="4749" xr:uid="{00000000-0005-0000-0000-0000D6080000}"/>
    <cellStyle name="Normal 10 5 2 4 2" xfId="10382" xr:uid="{B07A092C-6619-4340-992B-BB169CD7FD5A}"/>
    <cellStyle name="Normal 10 5 2 4 2 2" xfId="29984" xr:uid="{89F9BDEC-BB35-4D1E-9987-1FFD2A66A274}"/>
    <cellStyle name="Normal 10 5 2 4 2 3" xfId="20564" xr:uid="{F961C81D-500B-46CD-8129-2F32ACEBCC0E}"/>
    <cellStyle name="Normal 10 5 2 4 3" xfId="13073" xr:uid="{ED6F1AEE-5155-4A01-B76D-DADC440A5F26}"/>
    <cellStyle name="Normal 10 5 2 4 3 2" xfId="23397" xr:uid="{D8B44146-B7F6-415F-B6B5-9156BD49845C}"/>
    <cellStyle name="Normal 10 5 2 4 4" xfId="25388" xr:uid="{CDC70B2F-8E7C-490F-B4CD-FC0207D9B782}"/>
    <cellStyle name="Normal 10 5 2 4 5" xfId="17731" xr:uid="{BDA29AC3-62BA-4F37-A26D-4461F3BBAF70}"/>
    <cellStyle name="Normal 10 5 2 5" xfId="7704" xr:uid="{F0486FA1-8B99-450F-9CD0-0E72407D9A40}"/>
    <cellStyle name="Normal 10 5 2 5 2" xfId="28221" xr:uid="{E9470615-565B-4018-A9DC-C2B0AD9A34AC}"/>
    <cellStyle name="Normal 10 5 2 5 3" xfId="15560" xr:uid="{6D9726AC-4AF7-4E3C-8835-C9A21BF0D5FA}"/>
    <cellStyle name="Normal 10 5 2 6" xfId="8351" xr:uid="{90337001-9843-4BCD-94D0-C548569BD660}"/>
    <cellStyle name="Normal 10 5 2 6 2" xfId="18393" xr:uid="{9888EAD7-79B5-4D20-B200-BE69BB180C86}"/>
    <cellStyle name="Normal 10 5 2 7" xfId="10909" xr:uid="{4A6DCB21-048E-4F29-82A7-2727C24E9D6F}"/>
    <cellStyle name="Normal 10 5 2 7 2" xfId="21226" xr:uid="{4007295C-637E-48EC-8E73-C0DE9C23D314}"/>
    <cellStyle name="Normal 10 5 2 8" xfId="25965" xr:uid="{5E5557A4-A320-49CC-A609-CD27A02F207F}"/>
    <cellStyle name="Normal 10 5 2 9" xfId="14016" xr:uid="{39EFE551-4A6F-49ED-A896-3461B77BD488}"/>
    <cellStyle name="Normal 10 5 3" xfId="928" xr:uid="{00000000-0005-0000-0000-0000A0030000}"/>
    <cellStyle name="Normal 10 5 3 2" xfId="2504" xr:uid="{00000000-0005-0000-0000-000050020000}"/>
    <cellStyle name="Normal 10 5 3 2 2" xfId="5922" xr:uid="{00000000-0005-0000-0000-0000D9080000}"/>
    <cellStyle name="Normal 10 5 3 2 2 2" xfId="30177" xr:uid="{ADFEACBA-B223-4281-8BFF-7E96D625FC40}"/>
    <cellStyle name="Normal 10 5 3 2 2 3" xfId="20863" xr:uid="{15546F79-55CF-4A55-909B-B29A5F61EBBA}"/>
    <cellStyle name="Normal 10 5 3 2 3" xfId="13372" xr:uid="{F5E433B0-9C06-410F-9356-F59A5A882456}"/>
    <cellStyle name="Normal 10 5 3 2 3 2" xfId="23696" xr:uid="{8337ADE6-E4CA-41A3-B663-4167A29500F3}"/>
    <cellStyle name="Normal 10 5 3 2 4" xfId="24815" xr:uid="{D568182E-2FF1-4230-9650-630C4D507942}"/>
    <cellStyle name="Normal 10 5 3 2 5" xfId="18030" xr:uid="{C0FE3AE5-8300-4D5C-AD54-78F2A5F9436B}"/>
    <cellStyle name="Normal 10 5 3 3" xfId="4835" xr:uid="{00000000-0005-0000-0000-0000DA080000}"/>
    <cellStyle name="Normal 10 5 3 3 2" xfId="26840" xr:uid="{B20C8775-A527-4E6A-9D9B-1797F41C57C4}"/>
    <cellStyle name="Normal 10 5 3 3 3" xfId="28070" xr:uid="{BBB7E119-EE32-451E-9493-3907BD537457}"/>
    <cellStyle name="Normal 10 5 3 3 4" xfId="15562" xr:uid="{B18E12EB-E745-4FBD-B131-CF8AA72D3D2E}"/>
    <cellStyle name="Normal 10 5 3 4" xfId="8352" xr:uid="{C7ED9C39-BAEF-48FB-B30A-249A3247B029}"/>
    <cellStyle name="Normal 10 5 3 4 2" xfId="24763" xr:uid="{B11A4874-B834-45FC-BD7E-301EED3886C9}"/>
    <cellStyle name="Normal 10 5 3 4 3" xfId="26894" xr:uid="{32AF1FD3-A577-4C58-9C0C-88B224616DAE}"/>
    <cellStyle name="Normal 10 5 3 4 4" xfId="18395" xr:uid="{747A3919-6000-4E98-8334-FE4B8FE57154}"/>
    <cellStyle name="Normal 10 5 3 5" xfId="10911" xr:uid="{0F1CE86D-9289-43E4-B55A-E4964F3CEE65}"/>
    <cellStyle name="Normal 10 5 3 5 2" xfId="30327" xr:uid="{2B26D235-0746-4A98-A5AA-12FDF4E20955}"/>
    <cellStyle name="Normal 10 5 3 5 3" xfId="21228" xr:uid="{06BA61F7-F206-4538-81A6-B9AB9D008251}"/>
    <cellStyle name="Normal 10 5 3 6" xfId="24197" xr:uid="{2823CD8A-E8B2-4A3B-BFE1-BB33AD4BD48F}"/>
    <cellStyle name="Normal 10 5 3 7" xfId="14930" xr:uid="{D560D57E-31E5-4CAA-91D6-AEFFA9BC8E2E}"/>
    <cellStyle name="Normal 10 5 4" xfId="929" xr:uid="{00000000-0005-0000-0000-0000A1030000}"/>
    <cellStyle name="Normal 10 5 4 2" xfId="2304" xr:uid="{00000000-0005-0000-0000-000051020000}"/>
    <cellStyle name="Normal 10 5 4 2 2" xfId="5650" xr:uid="{00000000-0005-0000-0000-0000DD080000}"/>
    <cellStyle name="Normal 10 5 4 2 3" xfId="29053" xr:uid="{4408157C-FE23-408C-A3BC-B222CE5B6B2A}"/>
    <cellStyle name="Normal 10 5 4 2 4" xfId="15563" xr:uid="{9316F759-8E38-4184-B7EB-8B3AF04BDC98}"/>
    <cellStyle name="Normal 10 5 4 3" xfId="4586" xr:uid="{00000000-0005-0000-0000-0000DE080000}"/>
    <cellStyle name="Normal 10 5 4 3 2" xfId="28121" xr:uid="{698F37B7-2225-4DD3-BDA9-FDA08CC8929D}"/>
    <cellStyle name="Normal 10 5 4 3 3" xfId="18396" xr:uid="{B5D77B02-B0C1-409B-A4DE-0F0D493AD73D}"/>
    <cellStyle name="Normal 10 5 4 4" xfId="10912" xr:uid="{998F7B7D-B674-4149-9102-CCEAD8E5D829}"/>
    <cellStyle name="Normal 10 5 4 4 2" xfId="21229" xr:uid="{67132218-77D1-4502-8B7B-F169577C3D21}"/>
    <cellStyle name="Normal 10 5 4 5" xfId="26091" xr:uid="{4E9B23BC-8075-4200-9024-5CCD6356BB91}"/>
    <cellStyle name="Normal 10 5 4 6" xfId="14687" xr:uid="{3C729D75-78D9-4DBD-97AD-71F82AEF6FF4}"/>
    <cellStyle name="Normal 10 5 5" xfId="2166" xr:uid="{00000000-0005-0000-0000-00004D020000}"/>
    <cellStyle name="Normal 10 5 5 2" xfId="5165" xr:uid="{00000000-0005-0000-0000-0000E0080000}"/>
    <cellStyle name="Normal 10 5 5 2 2" xfId="28263" xr:uid="{CE366722-0377-4103-9FB2-17B583D2C5B5}"/>
    <cellStyle name="Normal 10 5 5 2 3" xfId="16454" xr:uid="{FA4AA769-705B-4412-BEC2-426FCACFC22F}"/>
    <cellStyle name="Normal 10 5 5 3" xfId="9114" xr:uid="{14F26CE6-8F9E-493F-93B3-FCFCAEC3F461}"/>
    <cellStyle name="Normal 10 5 5 3 2" xfId="19287" xr:uid="{5FD8E322-7FCB-4B83-974F-5B986F63D84C}"/>
    <cellStyle name="Normal 10 5 5 4" xfId="11796" xr:uid="{87CB13E1-757E-4844-9323-E5A6C34F921F}"/>
    <cellStyle name="Normal 10 5 5 4 2" xfId="22120" xr:uid="{1DF090AC-1DA3-4A64-8F5D-0A7CE75A1F5B}"/>
    <cellStyle name="Normal 10 5 5 5" xfId="23959" xr:uid="{81C18566-97B5-4C14-A5D5-B1E4962E0EAE}"/>
    <cellStyle name="Normal 10 5 5 6" xfId="14221" xr:uid="{F434A865-B8B4-45A0-A915-30DFD4159ECE}"/>
    <cellStyle name="Normal 10 5 6" xfId="4423" xr:uid="{00000000-0005-0000-0000-0000E1080000}"/>
    <cellStyle name="Normal 10 5 6 2" xfId="8927" xr:uid="{592A7418-CB1D-499E-A2E0-5B772FD1CD94}"/>
    <cellStyle name="Normal 10 5 6 2 2" xfId="29695" xr:uid="{2BFD183C-1925-4FDD-B403-EC6EAA1E1F9F}"/>
    <cellStyle name="Normal 10 5 6 2 3" xfId="19077" xr:uid="{6E0CB55C-3477-4F6B-A70F-31C1C9EE3D3F}"/>
    <cellStyle name="Normal 10 5 6 3" xfId="11586" xr:uid="{78229D12-9A78-4BEC-9C1F-3E70DB91C715}"/>
    <cellStyle name="Normal 10 5 6 3 2" xfId="21910" xr:uid="{6AE19FDA-EA0B-4ABB-8C05-20E5E028FAEB}"/>
    <cellStyle name="Normal 10 5 6 4" xfId="24444" xr:uid="{936E7406-1C81-4268-B85D-262D2BD52183}"/>
    <cellStyle name="Normal 10 5 6 5" xfId="16244" xr:uid="{77746C3C-3CB3-429F-845C-BEB8818145B6}"/>
    <cellStyle name="Normal 10 5 7" xfId="7338" xr:uid="{98B77087-ADB6-40A5-8967-AB9D8C3CA5E8}"/>
    <cellStyle name="Normal 10 5 7 2" xfId="10203" xr:uid="{20A13EF1-6B89-4429-8864-A68F3524E20C}"/>
    <cellStyle name="Normal 10 5 7 2 2" xfId="20383" xr:uid="{31AA9DA1-0431-48E6-80B2-CA30C3616549}"/>
    <cellStyle name="Normal 10 5 7 3" xfId="12892" xr:uid="{16D1ADEF-0EA4-4043-9E3E-671682609535}"/>
    <cellStyle name="Normal 10 5 7 3 2" xfId="23216" xr:uid="{7E331332-6956-440B-A59B-9F94E3F245EB}"/>
    <cellStyle name="Normal 10 5 7 4" xfId="28256" xr:uid="{B843634E-453A-4726-A01E-038C08942411}"/>
    <cellStyle name="Normal 10 5 7 5" xfId="17550" xr:uid="{23363EB6-D0DE-489A-8D03-B65574E0A262}"/>
    <cellStyle name="Normal 10 5 8" xfId="7703" xr:uid="{C6D17743-398D-4590-94EF-31C860625FC8}"/>
    <cellStyle name="Normal 10 5 8 2" xfId="15559" xr:uid="{3512B908-FC6A-47CC-8AE7-66F158C3BBA5}"/>
    <cellStyle name="Normal 10 5 9" xfId="8350" xr:uid="{9FF37720-4284-41A8-B893-D46A5CA86D17}"/>
    <cellStyle name="Normal 10 5 9 2" xfId="18392" xr:uid="{0B391F72-EF62-419A-895F-55BF0A9E2022}"/>
    <cellStyle name="Normal 10 6" xfId="930" xr:uid="{00000000-0005-0000-0000-0000A2030000}"/>
    <cellStyle name="Normal 10 6 10" xfId="10913" xr:uid="{56CD3402-37BD-42A3-8535-181A04D23BB8}"/>
    <cellStyle name="Normal 10 6 10 2" xfId="21230" xr:uid="{80AD8691-6872-49D4-A79A-E669E4D03530}"/>
    <cellStyle name="Normal 10 6 11" xfId="23984" xr:uid="{7607B021-2795-4274-A9A1-D4DA40B4F1E5}"/>
    <cellStyle name="Normal 10 6 12" xfId="13859" xr:uid="{AD6DCA90-11FD-48F6-BFA1-F5D37F69E284}"/>
    <cellStyle name="Normal 10 6 2" xfId="931" xr:uid="{00000000-0005-0000-0000-0000A3030000}"/>
    <cellStyle name="Normal 10 6 2 2" xfId="932" xr:uid="{00000000-0005-0000-0000-0000A4030000}"/>
    <cellStyle name="Normal 10 6 2 2 2" xfId="2642" xr:uid="{00000000-0005-0000-0000-000054020000}"/>
    <cellStyle name="Normal 10 6 2 2 2 2" xfId="5923" xr:uid="{00000000-0005-0000-0000-0000E6080000}"/>
    <cellStyle name="Normal 10 6 2 2 2 3" xfId="27271" xr:uid="{CDCF5493-877A-4671-9DA4-6E68AEE53AEB}"/>
    <cellStyle name="Normal 10 6 2 2 2 4" xfId="15566" xr:uid="{602FDF36-4ACE-4556-9B60-3FE921A49DE2}"/>
    <cellStyle name="Normal 10 6 2 2 3" xfId="4994" xr:uid="{00000000-0005-0000-0000-0000E7080000}"/>
    <cellStyle name="Normal 10 6 2 2 3 2" xfId="28544" xr:uid="{D6FA41A8-9E18-4A27-B9A9-44DAE52AC9A9}"/>
    <cellStyle name="Normal 10 6 2 2 3 3" xfId="27647" xr:uid="{014E49D4-2293-493E-B8C8-3A5532A5F460}"/>
    <cellStyle name="Normal 10 6 2 2 3 4" xfId="18399" xr:uid="{224FBD58-8F83-4690-A50A-EDC63914B60E}"/>
    <cellStyle name="Normal 10 6 2 2 4" xfId="10915" xr:uid="{2F19441C-4A88-4F25-92E3-42FE017DA25F}"/>
    <cellStyle name="Normal 10 6 2 2 4 2" xfId="30328" xr:uid="{E3B176C9-B906-4316-AB4C-1B10BB7F66D9}"/>
    <cellStyle name="Normal 10 6 2 2 4 3" xfId="21232" xr:uid="{1C769A25-48BF-49D5-B23D-AF7C9B76C697}"/>
    <cellStyle name="Normal 10 6 2 2 5" xfId="24725" xr:uid="{E0BE7D69-8BF0-4AD3-B876-036E8B77B81C}"/>
    <cellStyle name="Normal 10 6 2 2 6" xfId="14931" xr:uid="{9A3CEBD5-0152-4C5D-8064-583277D71DC8}"/>
    <cellStyle name="Normal 10 6 2 3" xfId="2442" xr:uid="{00000000-0005-0000-0000-000053020000}"/>
    <cellStyle name="Normal 10 6 2 3 2" xfId="5391" xr:uid="{00000000-0005-0000-0000-0000E9080000}"/>
    <cellStyle name="Normal 10 6 2 3 2 2" xfId="28881" xr:uid="{E2D3CA91-A477-4034-932E-FA231487267A}"/>
    <cellStyle name="Normal 10 6 2 3 2 3" xfId="16645" xr:uid="{D95EF254-FAF9-40D4-A954-842A1B73C24D}"/>
    <cellStyle name="Normal 10 6 2 3 3" xfId="9305" xr:uid="{E61558D9-602F-4C6F-8FD3-3AF6C3D551D8}"/>
    <cellStyle name="Normal 10 6 2 3 3 2" xfId="19478" xr:uid="{B47426C4-56A7-4EB9-A98A-F60D3D967E55}"/>
    <cellStyle name="Normal 10 6 2 3 4" xfId="11987" xr:uid="{3D482B89-773B-403E-B324-898767AF0F5D}"/>
    <cellStyle name="Normal 10 6 2 3 4 2" xfId="22311" xr:uid="{C3CAFDDD-6A7C-4455-98DB-41E4E343D482}"/>
    <cellStyle name="Normal 10 6 2 3 5" xfId="26378" xr:uid="{17D2B75F-5654-4675-A493-E18FF37549A3}"/>
    <cellStyle name="Normal 10 6 2 3 6" xfId="14438" xr:uid="{D1030FB4-36DC-445D-9885-835EFEFC47F5}"/>
    <cellStyle name="Normal 10 6 2 4" xfId="4731" xr:uid="{00000000-0005-0000-0000-0000EA080000}"/>
    <cellStyle name="Normal 10 6 2 4 2" xfId="10383" xr:uid="{150B8700-65E3-4A10-9B45-DB3A99C71900}"/>
    <cellStyle name="Normal 10 6 2 4 2 2" xfId="29985" xr:uid="{D249549A-2191-468A-AB71-38A3538377B4}"/>
    <cellStyle name="Normal 10 6 2 4 2 3" xfId="20565" xr:uid="{9511632D-45C6-4F0E-92B4-477690BCA0DE}"/>
    <cellStyle name="Normal 10 6 2 4 3" xfId="13074" xr:uid="{7AC4FE16-6DEF-4A71-96EF-95E14D9A728C}"/>
    <cellStyle name="Normal 10 6 2 4 3 2" xfId="23398" xr:uid="{C3C26D2D-3FE6-4BCB-BB54-2D0EAC331895}"/>
    <cellStyle name="Normal 10 6 2 4 4" xfId="26172" xr:uid="{EB5C7507-6471-4699-8353-C0C66FE9D1F1}"/>
    <cellStyle name="Normal 10 6 2 4 5" xfId="17732" xr:uid="{66022FFE-4AEE-4A41-88F0-C2D82478821C}"/>
    <cellStyle name="Normal 10 6 2 5" xfId="7706" xr:uid="{617F9E4B-9E84-4417-A6BA-E52554D902D2}"/>
    <cellStyle name="Normal 10 6 2 5 2" xfId="27567" xr:uid="{62F0EFEA-A89D-4180-95F9-CE8DACDCC65F}"/>
    <cellStyle name="Normal 10 6 2 5 3" xfId="15565" xr:uid="{9706AF32-9554-428C-A2EA-3E80BF66B286}"/>
    <cellStyle name="Normal 10 6 2 6" xfId="8354" xr:uid="{BBF6C8B3-0C3D-42B3-92F5-C7C465082CF9}"/>
    <cellStyle name="Normal 10 6 2 6 2" xfId="18398" xr:uid="{5F91A0CA-8BE0-4A08-81DE-753DB90363E6}"/>
    <cellStyle name="Normal 10 6 2 7" xfId="10914" xr:uid="{BEF675E7-7A10-46E9-AA82-0ECB2CAE9A73}"/>
    <cellStyle name="Normal 10 6 2 7 2" xfId="21231" xr:uid="{46997704-B2B7-4C0E-AD2D-1594CBCCF1E5}"/>
    <cellStyle name="Normal 10 6 2 8" xfId="25253" xr:uid="{DCD5E1D0-133A-450A-A82D-F903265C056B}"/>
    <cellStyle name="Normal 10 6 2 9" xfId="14017" xr:uid="{4A134304-878E-462F-A9C3-12344890F903}"/>
    <cellStyle name="Normal 10 6 3" xfId="933" xr:uid="{00000000-0005-0000-0000-0000A5030000}"/>
    <cellStyle name="Normal 10 6 3 2" xfId="2505" xr:uid="{00000000-0005-0000-0000-000055020000}"/>
    <cellStyle name="Normal 10 6 3 2 2" xfId="5924" xr:uid="{00000000-0005-0000-0000-0000ED080000}"/>
    <cellStyle name="Normal 10 6 3 2 2 2" xfId="30178" xr:uid="{9D91E9A9-AADC-4E0C-8DA2-620BE267CC1C}"/>
    <cellStyle name="Normal 10 6 3 2 2 3" xfId="20864" xr:uid="{7C21A3F7-E03D-4D86-A359-62D0E1CFF4B9}"/>
    <cellStyle name="Normal 10 6 3 2 3" xfId="13373" xr:uid="{AEFED3E0-9C52-4FD2-9B7F-48C1BDE17A68}"/>
    <cellStyle name="Normal 10 6 3 2 3 2" xfId="23697" xr:uid="{3D667960-DD19-444C-AEDA-4A87AD0D7CBD}"/>
    <cellStyle name="Normal 10 6 3 2 4" xfId="25979" xr:uid="{657087BF-338F-462F-818E-81F9A5FDF0F6}"/>
    <cellStyle name="Normal 10 6 3 2 5" xfId="18031" xr:uid="{434CA358-2982-44F2-A7E5-4D9BE34FA11D}"/>
    <cellStyle name="Normal 10 6 3 3" xfId="4836" xr:uid="{00000000-0005-0000-0000-0000EE080000}"/>
    <cellStyle name="Normal 10 6 3 3 2" xfId="27769" xr:uid="{970B4F6C-2BF3-44DF-A407-DC1994104B75}"/>
    <cellStyle name="Normal 10 6 3 3 3" xfId="27400" xr:uid="{8B87E1AB-9E35-4560-A73B-D9B6652C52F5}"/>
    <cellStyle name="Normal 10 6 3 3 4" xfId="15567" xr:uid="{AD9E8236-5005-400E-960D-0EAA818FC323}"/>
    <cellStyle name="Normal 10 6 3 4" xfId="8355" xr:uid="{CACAA6C9-E4BF-4923-B504-6424E23576A7}"/>
    <cellStyle name="Normal 10 6 3 4 2" xfId="29463" xr:uid="{3DF05585-5FFB-4EFC-B9F7-4F63442B83B2}"/>
    <cellStyle name="Normal 10 6 3 4 3" xfId="28713" xr:uid="{B3373FFF-0019-40BF-8D6F-BEBE3A7E719A}"/>
    <cellStyle name="Normal 10 6 3 4 4" xfId="18400" xr:uid="{324F437D-DB72-4CE1-BB0E-35CA293C6DB6}"/>
    <cellStyle name="Normal 10 6 3 5" xfId="10916" xr:uid="{54B0F0DB-6051-4D14-A572-2D7019A6ED1C}"/>
    <cellStyle name="Normal 10 6 3 5 2" xfId="30329" xr:uid="{74D58A2B-2D71-4FEA-93C2-3985B6E5E8C4}"/>
    <cellStyle name="Normal 10 6 3 5 3" xfId="21233" xr:uid="{EBFE6D8F-E4E3-419A-86D8-E5F25EFFD6E1}"/>
    <cellStyle name="Normal 10 6 3 6" xfId="24946" xr:uid="{D881D957-D73F-421A-954E-2235CFA016D2}"/>
    <cellStyle name="Normal 10 6 3 7" xfId="14932" xr:uid="{52A0D298-8C1F-4A76-964A-C58E7F7F74D1}"/>
    <cellStyle name="Normal 10 6 4" xfId="934" xr:uid="{00000000-0005-0000-0000-0000A6030000}"/>
    <cellStyle name="Normal 10 6 4 2" xfId="2305" xr:uid="{00000000-0005-0000-0000-000056020000}"/>
    <cellStyle name="Normal 10 6 4 2 2" xfId="5651" xr:uid="{00000000-0005-0000-0000-0000F1080000}"/>
    <cellStyle name="Normal 10 6 4 2 3" xfId="27951" xr:uid="{557BE204-FA65-46F3-97CE-E16C68B181AB}"/>
    <cellStyle name="Normal 10 6 4 2 4" xfId="15568" xr:uid="{A28567E4-4805-4FFB-87FC-DF68A3BB5B4B}"/>
    <cellStyle name="Normal 10 6 4 3" xfId="4587" xr:uid="{00000000-0005-0000-0000-0000F2080000}"/>
    <cellStyle name="Normal 10 6 4 3 2" xfId="28042" xr:uid="{64869AB2-D705-46C5-BB9A-D0A55036B1C6}"/>
    <cellStyle name="Normal 10 6 4 3 3" xfId="18401" xr:uid="{72191E21-0951-4054-8A64-9FE2465ABB1E}"/>
    <cellStyle name="Normal 10 6 4 4" xfId="10917" xr:uid="{303E972A-DDC3-4638-963C-C4F05C79593A}"/>
    <cellStyle name="Normal 10 6 4 4 2" xfId="21234" xr:uid="{A77A55F9-D55C-4290-AE33-28FA68FB0A70}"/>
    <cellStyle name="Normal 10 6 4 5" xfId="24841" xr:uid="{58581A56-C5A2-4AD3-94EA-D60C74D98D3A}"/>
    <cellStyle name="Normal 10 6 4 6" xfId="14688" xr:uid="{5CF06D84-C13A-44E4-A74A-19A141D9F23C}"/>
    <cellStyle name="Normal 10 6 5" xfId="2167" xr:uid="{00000000-0005-0000-0000-000052020000}"/>
    <cellStyle name="Normal 10 6 5 2" xfId="5228" xr:uid="{00000000-0005-0000-0000-0000F4080000}"/>
    <cellStyle name="Normal 10 6 5 2 2" xfId="27634" xr:uid="{115CA21D-7EA9-4C9A-911E-1DCD355F437F}"/>
    <cellStyle name="Normal 10 6 5 2 3" xfId="16517" xr:uid="{BF2D9245-5577-4030-B2BC-D3FF1FE6C431}"/>
    <cellStyle name="Normal 10 6 5 3" xfId="9177" xr:uid="{CAE3DAFF-7350-4905-B731-49E4E035FC03}"/>
    <cellStyle name="Normal 10 6 5 3 2" xfId="19350" xr:uid="{B70B7568-E4C3-47B3-A307-80B98146B2A9}"/>
    <cellStyle name="Normal 10 6 5 4" xfId="11859" xr:uid="{8889470C-10D2-497A-BC84-E2E0C9C40C8B}"/>
    <cellStyle name="Normal 10 6 5 4 2" xfId="22183" xr:uid="{7F8D664C-BF12-4E27-ADB0-D05A51EC2EEA}"/>
    <cellStyle name="Normal 10 6 5 5" xfId="24620" xr:uid="{07675A3F-6BEA-46BF-8102-102C3A43C026}"/>
    <cellStyle name="Normal 10 6 5 6" xfId="14281" xr:uid="{BED3E88E-1A30-4520-A3DF-D15A3FF766B3}"/>
    <cellStyle name="Normal 10 6 6" xfId="4424" xr:uid="{00000000-0005-0000-0000-0000F5080000}"/>
    <cellStyle name="Normal 10 6 6 2" xfId="8928" xr:uid="{0950950D-DABF-4A0E-A943-2BDCD2EE51C1}"/>
    <cellStyle name="Normal 10 6 6 2 2" xfId="27784" xr:uid="{E3C18803-A94D-4CBA-AFF3-545FC8FECAD7}"/>
    <cellStyle name="Normal 10 6 6 2 3" xfId="19078" xr:uid="{91B8389C-AB83-40F9-83A6-07E1D81F22F6}"/>
    <cellStyle name="Normal 10 6 6 3" xfId="11587" xr:uid="{D054DC1B-53B6-429D-BB6B-3D8688544F67}"/>
    <cellStyle name="Normal 10 6 6 3 2" xfId="21911" xr:uid="{D5B79D12-8AA7-4D73-83B2-9BE2B5563146}"/>
    <cellStyle name="Normal 10 6 6 4" xfId="25918" xr:uid="{6F4EF45D-2DD5-4710-84C5-4A7D5CC03804}"/>
    <cellStyle name="Normal 10 6 6 5" xfId="16245" xr:uid="{54537189-1214-4461-82C9-6D101CC3DC41}"/>
    <cellStyle name="Normal 10 6 7" xfId="7339" xr:uid="{10719963-599A-4840-8452-361049B42B29}"/>
    <cellStyle name="Normal 10 6 7 2" xfId="10204" xr:uid="{36FBF2BF-7135-49D0-B400-BE683D48545C}"/>
    <cellStyle name="Normal 10 6 7 2 2" xfId="20384" xr:uid="{7A4782D3-4087-4952-88B9-05068CD9C46D}"/>
    <cellStyle name="Normal 10 6 7 3" xfId="12893" xr:uid="{924A32F1-8804-414E-ACDA-C5CE4B42BDC6}"/>
    <cellStyle name="Normal 10 6 7 3 2" xfId="23217" xr:uid="{7B718573-672E-4D10-8B92-205B864066BA}"/>
    <cellStyle name="Normal 10 6 7 4" xfId="27979" xr:uid="{F3FA5610-058B-48FF-8E98-989BD62E9596}"/>
    <cellStyle name="Normal 10 6 7 5" xfId="17551" xr:uid="{F2BA6F72-F053-48A1-B247-21DB3B91C6E4}"/>
    <cellStyle name="Normal 10 6 8" xfId="7705" xr:uid="{EE31E125-7544-403B-94EE-E63B4D740576}"/>
    <cellStyle name="Normal 10 6 8 2" xfId="15564" xr:uid="{C779F660-414A-4993-9145-6126AC48635E}"/>
    <cellStyle name="Normal 10 6 9" xfId="8353" xr:uid="{81856324-5742-4B34-A371-9F833D39D54D}"/>
    <cellStyle name="Normal 10 6 9 2" xfId="18397" xr:uid="{5D5B33FF-0832-48AB-A616-C0CFE483C463}"/>
    <cellStyle name="Normal 10 7" xfId="935" xr:uid="{00000000-0005-0000-0000-0000A7030000}"/>
    <cellStyle name="Normal 10 7 10" xfId="13860" xr:uid="{A2B085E1-4F69-4EF7-B680-7A53981DD9CF}"/>
    <cellStyle name="Normal 10 7 2" xfId="936" xr:uid="{00000000-0005-0000-0000-0000A8030000}"/>
    <cellStyle name="Normal 10 7 2 2" xfId="2506" xr:uid="{00000000-0005-0000-0000-000058020000}"/>
    <cellStyle name="Normal 10 7 2 2 2" xfId="5652" xr:uid="{00000000-0005-0000-0000-0000F9080000}"/>
    <cellStyle name="Normal 10 7 2 2 2 2" xfId="28271" xr:uid="{EABFFE8C-2671-4CD9-8B26-E1459FEC9348}"/>
    <cellStyle name="Normal 10 7 2 2 2 3" xfId="27449" xr:uid="{B9F8C27E-368F-467F-8883-084246EDF41E}"/>
    <cellStyle name="Normal 10 7 2 2 2 4" xfId="16820" xr:uid="{8289E49B-0ADF-4C86-8BCA-7D217AC0C2F5}"/>
    <cellStyle name="Normal 10 7 2 2 3" xfId="9477" xr:uid="{15EB0A3F-AC7A-4E07-A35E-E3A759F40627}"/>
    <cellStyle name="Normal 10 7 2 2 3 2" xfId="29421" xr:uid="{DC5823BC-A568-4309-9952-4E1F8C405DA4}"/>
    <cellStyle name="Normal 10 7 2 2 3 3" xfId="19653" xr:uid="{6BA1F93C-EBB0-49BE-B0B2-03E197E4CE13}"/>
    <cellStyle name="Normal 10 7 2 2 4" xfId="12162" xr:uid="{685853A5-A655-41BE-BFAB-39BCC998F1B0}"/>
    <cellStyle name="Normal 10 7 2 2 4 2" xfId="22486" xr:uid="{59C3F9A9-5234-4ACC-8E4D-C0F8F6A63A7D}"/>
    <cellStyle name="Normal 10 7 2 2 5" xfId="26008" xr:uid="{4E61B23F-780F-4A79-9FA4-6C81FEF2CF9E}"/>
    <cellStyle name="Normal 10 7 2 2 6" xfId="14689" xr:uid="{57CA7461-4FF4-479A-BF68-582FB947E560}"/>
    <cellStyle name="Normal 10 7 2 3" xfId="4837" xr:uid="{00000000-0005-0000-0000-0000FA080000}"/>
    <cellStyle name="Normal 10 7 2 3 2" xfId="26294" xr:uid="{6769BF60-DDF0-416B-AB24-ABEB105B0C9C}"/>
    <cellStyle name="Normal 10 7 2 3 3" xfId="29664" xr:uid="{9FD4CAFE-57C8-4EEE-A06C-A072DF91FDE9}"/>
    <cellStyle name="Normal 10 7 2 3 4" xfId="15570" xr:uid="{13B91C1B-3001-403E-9D0A-BD855B54AD4E}"/>
    <cellStyle name="Normal 10 7 2 4" xfId="8357" xr:uid="{13685027-E84C-4313-AF89-B8A527CCAD1A}"/>
    <cellStyle name="Normal 10 7 2 4 2" xfId="29272" xr:uid="{EF53EC2C-0F76-44A3-ACBB-3841A8A7B44C}"/>
    <cellStyle name="Normal 10 7 2 4 3" xfId="28519" xr:uid="{F5837128-F437-4733-9182-45A9FBFB02B5}"/>
    <cellStyle name="Normal 10 7 2 4 4" xfId="18403" xr:uid="{5509E006-F478-4DE8-BC0B-704E2E8763A3}"/>
    <cellStyle name="Normal 10 7 2 5" xfId="10919" xr:uid="{84B9B30B-DAE1-4DD9-AC76-DB7FBC09774D}"/>
    <cellStyle name="Normal 10 7 2 5 2" xfId="30330" xr:uid="{85CFF98E-48F2-457A-B663-D4BC3FFE12B2}"/>
    <cellStyle name="Normal 10 7 2 5 3" xfId="21236" xr:uid="{74A68C68-453B-443F-98FA-17A6759F476A}"/>
    <cellStyle name="Normal 10 7 2 6" xfId="24030" xr:uid="{27009C2B-D78F-4487-AE3C-398AEEBFB7C3}"/>
    <cellStyle name="Normal 10 7 2 7" xfId="14018" xr:uid="{52BABFB4-D74D-45DB-A10A-1605F8519592}"/>
    <cellStyle name="Normal 10 7 3" xfId="937" xr:uid="{00000000-0005-0000-0000-0000A9030000}"/>
    <cellStyle name="Normal 10 7 3 2" xfId="2306" xr:uid="{00000000-0005-0000-0000-000059020000}"/>
    <cellStyle name="Normal 10 7 3 2 2" xfId="6388" xr:uid="{00000000-0005-0000-0000-0000FD080000}"/>
    <cellStyle name="Normal 10 7 3 2 3" xfId="27257" xr:uid="{1706B057-434A-47A7-9EEB-1B3483357227}"/>
    <cellStyle name="Normal 10 7 3 2 4" xfId="15571" xr:uid="{A2E3ACCC-E7EA-430D-8A39-4753FC7DD1A2}"/>
    <cellStyle name="Normal 10 7 3 3" xfId="4588" xr:uid="{00000000-0005-0000-0000-0000FE080000}"/>
    <cellStyle name="Normal 10 7 3 3 2" xfId="27755" xr:uid="{AF0789BE-A522-4226-93D0-1EA588C10497}"/>
    <cellStyle name="Normal 10 7 3 3 3" xfId="27583" xr:uid="{2E54ADCD-28B2-45F6-B37A-B645AD1B31EB}"/>
    <cellStyle name="Normal 10 7 3 3 4" xfId="18404" xr:uid="{E7D3F75D-A19F-47CB-86FD-D7466AD3BBA0}"/>
    <cellStyle name="Normal 10 7 3 4" xfId="10920" xr:uid="{758EC934-7125-4733-9DC3-801201560B5E}"/>
    <cellStyle name="Normal 10 7 3 4 2" xfId="30331" xr:uid="{C287D767-72FB-4B45-9290-039BD8397904}"/>
    <cellStyle name="Normal 10 7 3 4 3" xfId="21237" xr:uid="{7A3EC2D6-2998-477A-954F-0BE726C17944}"/>
    <cellStyle name="Normal 10 7 3 5" xfId="24115" xr:uid="{CA9DC619-1A73-47DC-A488-544678C28FCC}"/>
    <cellStyle name="Normal 10 7 3 6" xfId="14439" xr:uid="{DA0507A1-8400-46F9-BA14-084B2EEF84F3}"/>
    <cellStyle name="Normal 10 7 4" xfId="2168" xr:uid="{00000000-0005-0000-0000-000057020000}"/>
    <cellStyle name="Normal 10 7 4 2" xfId="5392" xr:uid="{00000000-0005-0000-0000-000000090000}"/>
    <cellStyle name="Normal 10 7 4 2 2" xfId="29123" xr:uid="{D49F14AF-62C1-4A59-8EDC-4B2EF8DCF02C}"/>
    <cellStyle name="Normal 10 7 4 2 3" xfId="19079" xr:uid="{9A102DAF-F050-4675-BE05-0EE28B46B041}"/>
    <cellStyle name="Normal 10 7 4 3" xfId="11588" xr:uid="{122A706E-0DFF-43DB-9847-336FC087C712}"/>
    <cellStyle name="Normal 10 7 4 3 2" xfId="21912" xr:uid="{143F5B95-AF62-4080-B8D9-2550387BE1ED}"/>
    <cellStyle name="Normal 10 7 4 4" xfId="24608" xr:uid="{C2F42CEB-806B-4FE9-900E-26D530D84546}"/>
    <cellStyle name="Normal 10 7 4 5" xfId="16246" xr:uid="{5D4013B9-D03D-4D23-8D0A-D6CFD79244AE}"/>
    <cellStyle name="Normal 10 7 5" xfId="4425" xr:uid="{00000000-0005-0000-0000-000001090000}"/>
    <cellStyle name="Normal 10 7 5 2" xfId="10205" xr:uid="{D3E3703D-170A-49DA-8FEC-7F060D81DBBF}"/>
    <cellStyle name="Normal 10 7 5 2 2" xfId="29934" xr:uid="{C67F0C4D-26B2-420F-8F9C-256F1E85AFB9}"/>
    <cellStyle name="Normal 10 7 5 2 3" xfId="20385" xr:uid="{FF59274B-C158-4D30-B72F-29F0979573FF}"/>
    <cellStyle name="Normal 10 7 5 3" xfId="12894" xr:uid="{062F5FA4-7BBA-4918-A913-36E44D11DD8B}"/>
    <cellStyle name="Normal 10 7 5 3 2" xfId="23218" xr:uid="{6362DECC-1BB5-47D3-A407-49BFED80DDA2}"/>
    <cellStyle name="Normal 10 7 5 4" xfId="26737" xr:uid="{7F9E8517-D6D9-4C16-8E12-18724D98F93E}"/>
    <cellStyle name="Normal 10 7 5 5" xfId="17552" xr:uid="{D9691431-FFA5-4D78-AFF8-953C56625E0A}"/>
    <cellStyle name="Normal 10 7 6" xfId="7707" xr:uid="{CB779CA0-A7C7-4821-9353-13FF655F7A41}"/>
    <cellStyle name="Normal 10 7 6 2" xfId="27329" xr:uid="{1DE8CF78-54B9-40FB-B98D-F9EC794DB317}"/>
    <cellStyle name="Normal 10 7 6 3" xfId="28156" xr:uid="{385CD261-93A7-4054-9EB2-C80E3A770196}"/>
    <cellStyle name="Normal 10 7 6 4" xfId="15569" xr:uid="{0AEFEBAA-8298-45AD-A6B9-1020EB7DE56A}"/>
    <cellStyle name="Normal 10 7 7" xfId="8356" xr:uid="{5332FCD3-2D2B-426A-8299-653DE83803FB}"/>
    <cellStyle name="Normal 10 7 7 2" xfId="28438" xr:uid="{F127E6A1-A60F-43A1-AE9C-E75455CE6698}"/>
    <cellStyle name="Normal 10 7 7 3" xfId="18402" xr:uid="{9B63EA97-5A91-4C43-82CF-6036304E9FD6}"/>
    <cellStyle name="Normal 10 7 8" xfId="10918" xr:uid="{AD0B1751-838B-4126-84E8-5F4BE3E11CCC}"/>
    <cellStyle name="Normal 10 7 8 2" xfId="21235" xr:uid="{9AAC05F3-DCCA-48DA-8D2C-8C9CC664F70F}"/>
    <cellStyle name="Normal 10 7 9" xfId="24139" xr:uid="{7BC93FA1-335F-427D-B987-5D8957C8EA4A}"/>
    <cellStyle name="Normal 10 8" xfId="938" xr:uid="{00000000-0005-0000-0000-0000AA030000}"/>
    <cellStyle name="Normal 10 8 10" xfId="13861" xr:uid="{7F2060D0-9F73-4D21-91DA-19E8FA1E813F}"/>
    <cellStyle name="Normal 10 8 2" xfId="939" xr:uid="{00000000-0005-0000-0000-0000AB030000}"/>
    <cellStyle name="Normal 10 8 2 2" xfId="2507" xr:uid="{00000000-0005-0000-0000-00005B020000}"/>
    <cellStyle name="Normal 10 8 2 2 2" xfId="5653" xr:uid="{00000000-0005-0000-0000-000005090000}"/>
    <cellStyle name="Normal 10 8 2 2 2 2" xfId="29371" xr:uid="{E4DDE5E9-F53A-487F-A324-5EC5467E0673}"/>
    <cellStyle name="Normal 10 8 2 2 2 3" xfId="28061" xr:uid="{0BFCBFA8-C86F-4B20-92FB-AA9C95862727}"/>
    <cellStyle name="Normal 10 8 2 2 2 4" xfId="16821" xr:uid="{642C4763-40DA-4BD5-A0F9-F8DC6FCD89B5}"/>
    <cellStyle name="Normal 10 8 2 2 3" xfId="9478" xr:uid="{4DB86C8E-EA50-4801-AB3C-7EED4C79F405}"/>
    <cellStyle name="Normal 10 8 2 2 3 2" xfId="27016" xr:uid="{30185EC0-89A6-497B-A76A-7A2F0E8C1DFB}"/>
    <cellStyle name="Normal 10 8 2 2 3 3" xfId="19654" xr:uid="{CBA6E712-0356-413A-817B-79C5C354C5BA}"/>
    <cellStyle name="Normal 10 8 2 2 4" xfId="12163" xr:uid="{518EB812-B838-4442-81DC-4F3BFAB47E04}"/>
    <cellStyle name="Normal 10 8 2 2 4 2" xfId="22487" xr:uid="{396A11A1-C96E-4187-9DF7-80A33A51D0B3}"/>
    <cellStyle name="Normal 10 8 2 2 5" xfId="25973" xr:uid="{CDE31B81-B99D-4BB3-9E6A-09FABCF97C68}"/>
    <cellStyle name="Normal 10 8 2 2 6" xfId="14690" xr:uid="{5B9AF0D9-8727-461D-9359-A1384D0814DD}"/>
    <cellStyle name="Normal 10 8 2 3" xfId="4838" xr:uid="{00000000-0005-0000-0000-000006090000}"/>
    <cellStyle name="Normal 10 8 2 3 2" xfId="25889" xr:uid="{77FEAFD9-C85B-4F84-8F8F-B338719F6D78}"/>
    <cellStyle name="Normal 10 8 2 3 3" xfId="29142" xr:uid="{FE3BC238-3DDC-44F7-B59C-7493DC391F8B}"/>
    <cellStyle name="Normal 10 8 2 3 4" xfId="15573" xr:uid="{04FA979C-57A9-4367-A113-4253E93176E6}"/>
    <cellStyle name="Normal 10 8 2 4" xfId="8359" xr:uid="{DE57D484-B0A8-46C1-B19F-A03F8C999D62}"/>
    <cellStyle name="Normal 10 8 2 4 2" xfId="29349" xr:uid="{E36E9CAE-E82E-49C4-888D-E4841377C94F}"/>
    <cellStyle name="Normal 10 8 2 4 3" xfId="27665" xr:uid="{5757ADFC-1FF1-4BB5-9055-AD89F857BCE0}"/>
    <cellStyle name="Normal 10 8 2 4 4" xfId="18406" xr:uid="{72EB10A3-33AA-4395-8C30-A27D690B23AC}"/>
    <cellStyle name="Normal 10 8 2 5" xfId="10922" xr:uid="{EE65CC11-4951-4686-B4EB-3F86271C24E3}"/>
    <cellStyle name="Normal 10 8 2 5 2" xfId="30332" xr:uid="{3A1A45FF-C18D-418B-9E20-296A55464F46}"/>
    <cellStyle name="Normal 10 8 2 5 3" xfId="21239" xr:uid="{57AA5B6B-8F80-48E2-8D24-B3DCB13825CB}"/>
    <cellStyle name="Normal 10 8 2 6" xfId="25799" xr:uid="{EE1F171A-D264-4033-B56A-74811FF16A4D}"/>
    <cellStyle name="Normal 10 8 2 7" xfId="14019" xr:uid="{D3DCF981-345B-4563-A990-B745883F1845}"/>
    <cellStyle name="Normal 10 8 3" xfId="940" xr:uid="{00000000-0005-0000-0000-0000AC030000}"/>
    <cellStyle name="Normal 10 8 3 2" xfId="2307" xr:uid="{00000000-0005-0000-0000-00005C020000}"/>
    <cellStyle name="Normal 10 8 3 2 2" xfId="6389" xr:uid="{00000000-0005-0000-0000-000009090000}"/>
    <cellStyle name="Normal 10 8 3 2 3" xfId="28557" xr:uid="{0828F9D2-E016-4967-A2FE-BD7729746618}"/>
    <cellStyle name="Normal 10 8 3 2 4" xfId="15574" xr:uid="{CAE98F8F-1956-4F1C-AA85-FB54BCEE457F}"/>
    <cellStyle name="Normal 10 8 3 3" xfId="4589" xr:uid="{00000000-0005-0000-0000-00000A090000}"/>
    <cellStyle name="Normal 10 8 3 3 2" xfId="27860" xr:uid="{23D2866A-2D43-45F7-B403-70BF6D22EA1B}"/>
    <cellStyle name="Normal 10 8 3 3 3" xfId="27196" xr:uid="{0278A7EE-6567-4B6F-A96C-0640BFA15975}"/>
    <cellStyle name="Normal 10 8 3 3 4" xfId="18407" xr:uid="{A30B9A3A-2CDD-45FE-B9E9-08C4D7551E7C}"/>
    <cellStyle name="Normal 10 8 3 4" xfId="10923" xr:uid="{FA339A5C-D820-4EC9-B0CB-400736DDEBD1}"/>
    <cellStyle name="Normal 10 8 3 4 2" xfId="30333" xr:uid="{6FBDF125-6330-4AC7-854D-9D59F4792E6A}"/>
    <cellStyle name="Normal 10 8 3 4 3" xfId="21240" xr:uid="{74697301-915C-4E9B-B318-9CDFDEA287B2}"/>
    <cellStyle name="Normal 10 8 3 5" xfId="24675" xr:uid="{C9589D55-F23E-44BB-AFDD-734985549155}"/>
    <cellStyle name="Normal 10 8 3 6" xfId="14440" xr:uid="{13EF0F00-51F9-4190-9788-5049D16DA4F5}"/>
    <cellStyle name="Normal 10 8 4" xfId="2169" xr:uid="{00000000-0005-0000-0000-00005A020000}"/>
    <cellStyle name="Normal 10 8 4 2" xfId="5393" xr:uid="{00000000-0005-0000-0000-00000C090000}"/>
    <cellStyle name="Normal 10 8 4 2 2" xfId="27889" xr:uid="{B2F5ED96-02D5-4D70-BA71-ED6030E0B147}"/>
    <cellStyle name="Normal 10 8 4 2 3" xfId="19080" xr:uid="{8321D4DC-103C-4A7B-961A-D99941EB4061}"/>
    <cellStyle name="Normal 10 8 4 3" xfId="11589" xr:uid="{382F3CF8-0033-4CF3-B9D4-0AE4A1B39C41}"/>
    <cellStyle name="Normal 10 8 4 3 2" xfId="21913" xr:uid="{65E0EFB4-CB10-4CEF-B034-161DDC7295F9}"/>
    <cellStyle name="Normal 10 8 4 4" xfId="25376" xr:uid="{9F0E0598-021C-490C-ACFE-756A35210651}"/>
    <cellStyle name="Normal 10 8 4 5" xfId="16247" xr:uid="{7F5E82BD-9CB5-4B25-929E-8F748051BFD7}"/>
    <cellStyle name="Normal 10 8 5" xfId="4426" xr:uid="{00000000-0005-0000-0000-00000D090000}"/>
    <cellStyle name="Normal 10 8 5 2" xfId="10206" xr:uid="{8BAA4473-CEE1-4113-9709-0A18710BD09F}"/>
    <cellStyle name="Normal 10 8 5 2 2" xfId="29935" xr:uid="{257C5212-85CB-4F34-A4A3-5BC966A3DAA4}"/>
    <cellStyle name="Normal 10 8 5 2 3" xfId="20386" xr:uid="{4C231BC8-4313-4162-94CB-7A40088001E8}"/>
    <cellStyle name="Normal 10 8 5 3" xfId="12895" xr:uid="{680F64B6-0E16-485A-97AF-AA0D4FFBB140}"/>
    <cellStyle name="Normal 10 8 5 3 2" xfId="23219" xr:uid="{A4D6B336-D9AF-4F44-A5B5-51FE4FB58EE3}"/>
    <cellStyle name="Normal 10 8 5 4" xfId="24288" xr:uid="{EE000E57-486C-414C-8A22-47BB66429803}"/>
    <cellStyle name="Normal 10 8 5 5" xfId="17553" xr:uid="{ECD8BBC1-A204-48E3-9CB3-D3DF39C6FEA2}"/>
    <cellStyle name="Normal 10 8 6" xfId="7708" xr:uid="{C32F9F5D-C5D9-4B51-BA98-48D0876FC1DD}"/>
    <cellStyle name="Normal 10 8 6 2" xfId="28012" xr:uid="{77CD2A42-4933-4911-B0D7-E33BD8B5F144}"/>
    <cellStyle name="Normal 10 8 6 3" xfId="29587" xr:uid="{DEEFCABD-C978-4AB4-95D0-9B3E8C9CFEBC}"/>
    <cellStyle name="Normal 10 8 6 4" xfId="15572" xr:uid="{7017A626-BA48-4E78-80AC-D3FAD3724C96}"/>
    <cellStyle name="Normal 10 8 7" xfId="8358" xr:uid="{C41AC732-6DE5-4915-A7F7-781DA7E727DF}"/>
    <cellStyle name="Normal 10 8 7 2" xfId="28899" xr:uid="{882BE9AC-C154-4FA3-8E5F-357F2DF894A8}"/>
    <cellStyle name="Normal 10 8 7 3" xfId="18405" xr:uid="{0C60559F-451E-421E-A28B-63A8972DD4AE}"/>
    <cellStyle name="Normal 10 8 8" xfId="10921" xr:uid="{A08C7996-FE54-4B08-A095-BEFDAD7A3262}"/>
    <cellStyle name="Normal 10 8 8 2" xfId="21238" xr:uid="{8B5C10AA-5067-4ED0-8538-00D083A51AF2}"/>
    <cellStyle name="Normal 10 8 9" xfId="25450" xr:uid="{31894D02-CBDE-46F0-8A88-B8F7469F0091}"/>
    <cellStyle name="Normal 10 9" xfId="941" xr:uid="{00000000-0005-0000-0000-0000AD030000}"/>
    <cellStyle name="Normal 10 9 10" xfId="13854" xr:uid="{D1A29883-BDE2-48B6-B2E7-9D0AD9C1E16F}"/>
    <cellStyle name="Normal 10 9 2" xfId="942" xr:uid="{00000000-0005-0000-0000-0000AE030000}"/>
    <cellStyle name="Normal 10 9 2 2" xfId="2500" xr:uid="{00000000-0005-0000-0000-00005E020000}"/>
    <cellStyle name="Normal 10 9 2 2 2" xfId="5925" xr:uid="{00000000-0005-0000-0000-000011090000}"/>
    <cellStyle name="Normal 10 9 2 2 3" xfId="29047" xr:uid="{7031C5A9-9969-4B19-AB8E-06DB7D6A8A0B}"/>
    <cellStyle name="Normal 10 9 2 2 4" xfId="15576" xr:uid="{760A6378-6138-43CF-BFAA-E480741731C2}"/>
    <cellStyle name="Normal 10 9 2 3" xfId="4831" xr:uid="{00000000-0005-0000-0000-000012090000}"/>
    <cellStyle name="Normal 10 9 2 3 2" xfId="27083" xr:uid="{3F5AD3AF-EF74-4088-B21B-D24FBA15E6F4}"/>
    <cellStyle name="Normal 10 9 2 3 3" xfId="27717" xr:uid="{C394463A-828D-4C86-9DB7-E6E141F005B0}"/>
    <cellStyle name="Normal 10 9 2 3 4" xfId="18409" xr:uid="{C63E60E7-FE63-472F-9110-186022B73841}"/>
    <cellStyle name="Normal 10 9 2 4" xfId="10925" xr:uid="{1669ED05-A0FC-449E-8586-2A1DC6D16D65}"/>
    <cellStyle name="Normal 10 9 2 4 2" xfId="30334" xr:uid="{D80C0046-F4E3-49FD-BCAC-ADA09B2280E7}"/>
    <cellStyle name="Normal 10 9 2 4 3" xfId="21242" xr:uid="{D7626563-3D39-44E3-B681-9635A455D3D4}"/>
    <cellStyle name="Normal 10 9 2 5" xfId="25721" xr:uid="{00F23250-090F-42F4-B62A-F2EEA0CD71A0}"/>
    <cellStyle name="Normal 10 9 2 6" xfId="14933" xr:uid="{C6CE9048-B154-4B18-9AE0-DDFE8C3C60D0}"/>
    <cellStyle name="Normal 10 9 3" xfId="3652" xr:uid="{00000000-0005-0000-0000-000013090000}"/>
    <cellStyle name="Normal 10 9 3 2" xfId="5380" xr:uid="{00000000-0005-0000-0000-000014090000}"/>
    <cellStyle name="Normal 10 9 3 2 2" xfId="9298" xr:uid="{27EFD539-08C6-4DCE-B2EF-93F54C9759BA}"/>
    <cellStyle name="Normal 10 9 3 2 2 2" xfId="19471" xr:uid="{6F966C65-4EDD-4957-B0B9-4D486D7BEE2D}"/>
    <cellStyle name="Normal 10 9 3 2 3" xfId="11980" xr:uid="{6554C096-4A09-43B1-A259-468C5196A60E}"/>
    <cellStyle name="Normal 10 9 3 2 3 2" xfId="22304" xr:uid="{B3E901D5-3D7F-4CC0-AF6F-4ED54F58FED6}"/>
    <cellStyle name="Normal 10 9 3 2 4" xfId="28793" xr:uid="{C17E3F6A-DE0F-46E1-BAB7-71D9E2931915}"/>
    <cellStyle name="Normal 10 9 3 2 5" xfId="16638" xr:uid="{59DABDB9-8511-4041-A622-7A31D1623934}"/>
    <cellStyle name="Normal 10 9 3 3" xfId="7206" xr:uid="{72E2991C-A28D-494A-9129-AE5B178FEFD7}"/>
    <cellStyle name="Normal 10 9 3 4" xfId="7710" xr:uid="{5390C504-FCC9-4BF7-B77D-A80B5CFD219C}"/>
    <cellStyle name="Normal 10 9 3 5" xfId="26204" xr:uid="{4AF84EFF-2784-4206-88DF-820370442465}"/>
    <cellStyle name="Normal 10 9 3 6" xfId="14427" xr:uid="{6307EE6F-6874-4719-973B-2A7864C39114}"/>
    <cellStyle name="Normal 10 9 3 7" xfId="6823" xr:uid="{4BB5631E-C384-47AC-9E14-D634F7E62779}"/>
    <cellStyle name="Normal 10 9 4" xfId="6972" xr:uid="{368F1BF6-4A77-447B-B821-3B25D63F7118}"/>
    <cellStyle name="Normal 10 9 4 2" xfId="8923" xr:uid="{4C0E114B-F27A-4D33-A64C-54DC17B883A3}"/>
    <cellStyle name="Normal 10 9 4 2 2" xfId="27532" xr:uid="{36666A4E-BE94-4641-BE0E-584942D02009}"/>
    <cellStyle name="Normal 10 9 4 2 3" xfId="19073" xr:uid="{0198609E-1F9A-4054-A819-92E7DEBA1173}"/>
    <cellStyle name="Normal 10 9 4 3" xfId="11582" xr:uid="{BC3C7CBC-98B3-4A3B-8322-ECD3F84ED110}"/>
    <cellStyle name="Normal 10 9 4 3 2" xfId="21906" xr:uid="{8C13001D-401A-4E97-8971-E3B33AF2580D}"/>
    <cellStyle name="Normal 10 9 4 4" xfId="25943" xr:uid="{F57B7942-814F-478D-BD48-9C1817B742B2}"/>
    <cellStyle name="Normal 10 9 4 5" xfId="16240" xr:uid="{4DE83C4C-3785-4C77-BBB7-9F54A4A65099}"/>
    <cellStyle name="Normal 10 9 5" xfId="7297" xr:uid="{7101FF6E-57C7-4B20-93F4-405B505BC4A4}"/>
    <cellStyle name="Normal 10 9 5 2" xfId="10130" xr:uid="{BCC6B84F-CDE6-4746-927E-A23FF0322FE9}"/>
    <cellStyle name="Normal 10 9 5 2 2" xfId="20310" xr:uid="{5E0DB49A-6B5F-4ACC-B579-297F5FC535BB}"/>
    <cellStyle name="Normal 10 9 5 3" xfId="12819" xr:uid="{88492082-A7F4-475F-89C1-4F10C9294DBA}"/>
    <cellStyle name="Normal 10 9 5 3 2" xfId="23143" xr:uid="{7AD0AA5C-2D01-4CA7-B881-D47081A1DC28}"/>
    <cellStyle name="Normal 10 9 5 4" xfId="25456" xr:uid="{9A1E50AA-FCCA-47B9-9306-0C03CDA0E6B3}"/>
    <cellStyle name="Normal 10 9 5 5" xfId="17477" xr:uid="{1CFED8E1-4DBC-46D1-966D-90C23FD40692}"/>
    <cellStyle name="Normal 10 9 6" xfId="7709" xr:uid="{62117AFE-0A55-4795-8245-EFA61E5E4622}"/>
    <cellStyle name="Normal 10 9 6 2" xfId="15575" xr:uid="{125C7143-944E-47FE-9AE4-0A56933D2EFD}"/>
    <cellStyle name="Normal 10 9 7" xfId="8360" xr:uid="{9239A40B-8374-4D9D-A1FD-4A8BFE691B4A}"/>
    <cellStyle name="Normal 10 9 7 2" xfId="18408" xr:uid="{273B5EA0-27EB-4DBF-91BD-FB34BD114091}"/>
    <cellStyle name="Normal 10 9 8" xfId="10924" xr:uid="{A93F698F-8F3A-4A12-96B7-E5267B867E86}"/>
    <cellStyle name="Normal 10 9 8 2" xfId="21241" xr:uid="{9850AE79-406A-4B97-88C7-714BDA2DDE0B}"/>
    <cellStyle name="Normal 10 9 9" xfId="24875" xr:uid="{0D18B0FE-1475-4C0B-8059-01BE2F7D8997}"/>
    <cellStyle name="Normal 11" xfId="943" xr:uid="{00000000-0005-0000-0000-0000AF030000}"/>
    <cellStyle name="Normal 11 10" xfId="7340" xr:uid="{5283308C-9E87-4D86-BAD5-38543FBD0990}"/>
    <cellStyle name="Normal 11 10 2" xfId="10207" xr:uid="{D454FB0B-56F7-416C-AFDB-F77202435C5B}"/>
    <cellStyle name="Normal 11 10 2 2" xfId="20387" xr:uid="{C306C1DD-D884-45C7-813A-FFEBE029F9C2}"/>
    <cellStyle name="Normal 11 10 3" xfId="12896" xr:uid="{C88A2BFF-B026-490F-A2F4-464A47510094}"/>
    <cellStyle name="Normal 11 10 3 2" xfId="23220" xr:uid="{958EB6EE-E320-4D17-9C0E-58E6F5888912}"/>
    <cellStyle name="Normal 11 10 4" xfId="28726" xr:uid="{C963FA6E-844A-4D09-B04A-B593AEFE2F3D}"/>
    <cellStyle name="Normal 11 10 5" xfId="17554" xr:uid="{03815DED-8E05-4A24-8E06-B7F8CC2DCCFD}"/>
    <cellStyle name="Normal 11 11" xfId="7711" xr:uid="{DEB0ECC4-FCA7-4C07-820E-B717C3C93717}"/>
    <cellStyle name="Normal 11 11 2" xfId="15577" xr:uid="{2DAE2716-5368-4CFB-8D07-AA267A6EF927}"/>
    <cellStyle name="Normal 11 12" xfId="8361" xr:uid="{C88A1DF2-4FDD-45C8-AAAD-96F3C4E12901}"/>
    <cellStyle name="Normal 11 12 2" xfId="18410" xr:uid="{6C2A96D1-AF66-4FAD-AC29-834CA8CDCC24}"/>
    <cellStyle name="Normal 11 13" xfId="10926" xr:uid="{130EBE00-8AC2-4E45-B91A-94DFAA2BF4B3}"/>
    <cellStyle name="Normal 11 13 2" xfId="21243" xr:uid="{99FC9BA4-AB63-49ED-929D-F0C189DE64EA}"/>
    <cellStyle name="Normal 11 14" xfId="24066" xr:uid="{3727AA05-81EA-48F3-BD94-F2C041AA133D}"/>
    <cellStyle name="Normal 11 15" xfId="13808" xr:uid="{91083076-4936-4C57-8D1F-BB5F084CCF80}"/>
    <cellStyle name="Normal 11 2" xfId="944" xr:uid="{00000000-0005-0000-0000-0000B0030000}"/>
    <cellStyle name="Normal 11 2 10" xfId="13863" xr:uid="{18195895-D9B0-4A07-9F32-2D2C91592E5D}"/>
    <cellStyle name="Normal 11 2 2" xfId="945" xr:uid="{00000000-0005-0000-0000-0000B1030000}"/>
    <cellStyle name="Normal 11 2 2 2" xfId="946" xr:uid="{00000000-0005-0000-0000-0000B2030000}"/>
    <cellStyle name="Normal 11 2 2 2 2" xfId="2644" xr:uid="{00000000-0005-0000-0000-000062020000}"/>
    <cellStyle name="Normal 11 2 2 2 2 2" xfId="6390" xr:uid="{00000000-0005-0000-0000-00001A090000}"/>
    <cellStyle name="Normal 11 2 2 2 2 3" xfId="27119" xr:uid="{F163A7C1-81A2-4BF5-85CF-D1FA48E89735}"/>
    <cellStyle name="Normal 11 2 2 2 2 4" xfId="15580" xr:uid="{97E6AAD0-6838-462E-8852-85D491DBF470}"/>
    <cellStyle name="Normal 11 2 2 2 3" xfId="4996" xr:uid="{00000000-0005-0000-0000-00001B090000}"/>
    <cellStyle name="Normal 11 2 2 2 3 2" xfId="28547" xr:uid="{EF0D96B2-3C5B-47AB-BE0B-FE2F72C6CBE2}"/>
    <cellStyle name="Normal 11 2 2 2 3 3" xfId="18413" xr:uid="{4A35477D-91C9-4C22-BE40-B0C5735F8978}"/>
    <cellStyle name="Normal 11 2 2 2 4" xfId="10929" xr:uid="{8CBD3C32-296F-4E60-90EB-B5AB7B04F1F6}"/>
    <cellStyle name="Normal 11 2 2 2 4 2" xfId="21246" xr:uid="{C84FA185-4F6F-4CF0-9164-479E4F14B9DA}"/>
    <cellStyle name="Normal 11 2 2 2 5" xfId="24088" xr:uid="{D6D98CEA-A9B3-48A5-B21F-0B5CDE373002}"/>
    <cellStyle name="Normal 11 2 2 2 6" xfId="14692" xr:uid="{EAC9BEC1-B0FD-442D-BEF1-19DD12883353}"/>
    <cellStyle name="Normal 11 2 2 3" xfId="2456" xr:uid="{00000000-0005-0000-0000-000061020000}"/>
    <cellStyle name="Normal 11 2 2 3 2" xfId="5655" xr:uid="{00000000-0005-0000-0000-00001D090000}"/>
    <cellStyle name="Normal 11 2 2 3 3" xfId="28999" xr:uid="{E0C3EEA8-5495-4BD5-8478-29EE1EA64E1E}"/>
    <cellStyle name="Normal 11 2 2 3 4" xfId="15579" xr:uid="{371F8383-C9C0-4599-A98C-DB385AE423A1}"/>
    <cellStyle name="Normal 11 2 2 4" xfId="4748" xr:uid="{00000000-0005-0000-0000-00001E090000}"/>
    <cellStyle name="Normal 11 2 2 4 2" xfId="24380" xr:uid="{0C6E0145-95F0-49A9-9D48-E3BA3C48FD10}"/>
    <cellStyle name="Normal 11 2 2 4 3" xfId="27306" xr:uid="{29413581-1A3B-4B70-A744-9F1DDF946DDD}"/>
    <cellStyle name="Normal 11 2 2 4 4" xfId="18412" xr:uid="{C21E3576-8C87-409A-BD53-C948EF84899C}"/>
    <cellStyle name="Normal 11 2 2 5" xfId="10928" xr:uid="{5B620F05-4C59-4951-8F9A-4A41A975CFCD}"/>
    <cellStyle name="Normal 11 2 2 5 2" xfId="30335" xr:uid="{05F986FA-00D8-4D0B-AD7E-DDE5822963EE}"/>
    <cellStyle name="Normal 11 2 2 5 3" xfId="21245" xr:uid="{B506029D-0015-4080-9E44-4CE90D8BB5DB}"/>
    <cellStyle name="Normal 11 2 2 6" xfId="25208" xr:uid="{26D9FC58-B60E-4E7D-8664-38B62B35388E}"/>
    <cellStyle name="Normal 11 2 2 7" xfId="14021" xr:uid="{C33DC114-8CE2-4AFC-9926-4A38D028FB1F}"/>
    <cellStyle name="Normal 11 2 3" xfId="947" xr:uid="{00000000-0005-0000-0000-0000B3030000}"/>
    <cellStyle name="Normal 11 2 3 2" xfId="2509" xr:uid="{00000000-0005-0000-0000-000063020000}"/>
    <cellStyle name="Normal 11 2 3 2 2" xfId="6391" xr:uid="{00000000-0005-0000-0000-000021090000}"/>
    <cellStyle name="Normal 11 2 3 2 3" xfId="27440" xr:uid="{054CCC04-F0DC-48CD-BB29-BF4EBA9BF002}"/>
    <cellStyle name="Normal 11 2 3 2 4" xfId="15581" xr:uid="{B9D8CE05-7F80-492A-8331-17302E922742}"/>
    <cellStyle name="Normal 11 2 3 3" xfId="4840" xr:uid="{00000000-0005-0000-0000-000022090000}"/>
    <cellStyle name="Normal 11 2 3 3 2" xfId="26783" xr:uid="{36C5750E-BEDA-4BBE-BC34-0B49B83F0AC0}"/>
    <cellStyle name="Normal 11 2 3 3 3" xfId="29529" xr:uid="{E58E3E62-0FEB-4EDC-B485-458F14FA61DB}"/>
    <cellStyle name="Normal 11 2 3 3 4" xfId="18414" xr:uid="{7B2809F2-1EFA-4ADE-9B14-6110AEBA76F3}"/>
    <cellStyle name="Normal 11 2 3 4" xfId="10930" xr:uid="{30425AAB-A8FB-46CB-9735-AC40BD23A123}"/>
    <cellStyle name="Normal 11 2 3 4 2" xfId="30336" xr:uid="{970864EF-7D09-4F38-9445-C059C36A9A49}"/>
    <cellStyle name="Normal 11 2 3 4 3" xfId="21247" xr:uid="{FCA0C26C-05B5-4325-9245-B936B081E44F}"/>
    <cellStyle name="Normal 11 2 3 5" xfId="26436" xr:uid="{87C0DCF2-6CDF-41D3-97F0-953F78F1B355}"/>
    <cellStyle name="Normal 11 2 3 6" xfId="14442" xr:uid="{5724562D-DE03-4B40-A17F-74C4095C7B16}"/>
    <cellStyle name="Normal 11 2 4" xfId="948" xr:uid="{00000000-0005-0000-0000-0000B4030000}"/>
    <cellStyle name="Normal 11 2 4 2" xfId="2309" xr:uid="{00000000-0005-0000-0000-000064020000}"/>
    <cellStyle name="Normal 11 2 4 2 2" xfId="6392" xr:uid="{00000000-0005-0000-0000-000025090000}"/>
    <cellStyle name="Normal 11 2 4 2 3" xfId="18415" xr:uid="{D4DA5221-F56F-4095-8776-E9AB8AA39F5A}"/>
    <cellStyle name="Normal 11 2 4 3" xfId="4591" xr:uid="{00000000-0005-0000-0000-000026090000}"/>
    <cellStyle name="Normal 11 2 4 3 2" xfId="21248" xr:uid="{B5AD6FA0-FE94-4D74-B397-5AA02B70CA00}"/>
    <cellStyle name="Normal 11 2 4 4" xfId="25445" xr:uid="{E1C67637-F560-4070-B30D-C05E57980117}"/>
    <cellStyle name="Normal 11 2 4 5" xfId="15582" xr:uid="{9E076172-BDB5-4134-AE6B-6F4DEBE3797A}"/>
    <cellStyle name="Normal 11 2 5" xfId="2171" xr:uid="{00000000-0005-0000-0000-000060020000}"/>
    <cellStyle name="Normal 11 2 5 2" xfId="5395" xr:uid="{00000000-0005-0000-0000-000028090000}"/>
    <cellStyle name="Normal 11 2 5 2 2" xfId="29936" xr:uid="{4BDE5479-E9E3-4641-A11C-0D1567A7BBAB}"/>
    <cellStyle name="Normal 11 2 5 2 3" xfId="20388" xr:uid="{5E92442F-5A27-40E9-A637-502EEDAD31A3}"/>
    <cellStyle name="Normal 11 2 5 3" xfId="12897" xr:uid="{4A9CD4F7-28F3-46F0-ACF8-07EC70CC444C}"/>
    <cellStyle name="Normal 11 2 5 3 2" xfId="23221" xr:uid="{CB9C63F2-7824-4CFE-B7A6-DF614DFBE47E}"/>
    <cellStyle name="Normal 11 2 5 4" xfId="26678" xr:uid="{A5772E2C-685A-462C-8638-FE3AFA3EFABF}"/>
    <cellStyle name="Normal 11 2 5 5" xfId="17555" xr:uid="{45D22CB6-7F2E-43C4-9317-4A86B21E2893}"/>
    <cellStyle name="Normal 11 2 6" xfId="4428" xr:uid="{00000000-0005-0000-0000-000029090000}"/>
    <cellStyle name="Normal 11 2 6 2" xfId="26774" xr:uid="{B589F3B8-EB4F-4A3E-9B42-06F221A55BC8}"/>
    <cellStyle name="Normal 11 2 6 3" xfId="27569" xr:uid="{089A3F47-9C36-4B23-9AAB-872894F8145F}"/>
    <cellStyle name="Normal 11 2 6 4" xfId="15578" xr:uid="{81BEEE51-B513-4884-8175-447B02320A7D}"/>
    <cellStyle name="Normal 11 2 7" xfId="8362" xr:uid="{8D90ACC2-E198-4056-A3B5-3086BDB302F3}"/>
    <cellStyle name="Normal 11 2 7 2" xfId="28755" xr:uid="{AC85A816-20C6-4B75-BE99-F1552A330599}"/>
    <cellStyle name="Normal 11 2 7 3" xfId="18411" xr:uid="{016D8876-0502-4058-8A78-0F47A0EF4D76}"/>
    <cellStyle name="Normal 11 2 8" xfId="10927" xr:uid="{8178326A-428A-4C6D-B992-0BED18D8D668}"/>
    <cellStyle name="Normal 11 2 8 2" xfId="21244" xr:uid="{54F591B3-6D27-4FA1-9832-C2E4F892EF95}"/>
    <cellStyle name="Normal 11 2 9" xfId="24407" xr:uid="{426E5DCE-F055-4A36-9E73-627EA707ABEE}"/>
    <cellStyle name="Normal 11 3" xfId="949" xr:uid="{00000000-0005-0000-0000-0000B5030000}"/>
    <cellStyle name="Normal 11 3 10" xfId="13864" xr:uid="{30E8FEC7-A892-4517-A713-36E2DD8AB969}"/>
    <cellStyle name="Normal 11 3 2" xfId="950" xr:uid="{00000000-0005-0000-0000-0000B6030000}"/>
    <cellStyle name="Normal 11 3 2 2" xfId="951" xr:uid="{00000000-0005-0000-0000-0000B7030000}"/>
    <cellStyle name="Normal 11 3 2 2 2" xfId="2645" xr:uid="{00000000-0005-0000-0000-000067020000}"/>
    <cellStyle name="Normal 11 3 2 2 2 2" xfId="6393" xr:uid="{00000000-0005-0000-0000-00002E090000}"/>
    <cellStyle name="Normal 11 3 2 2 2 3" xfId="27197" xr:uid="{C424DE16-3F3E-4CF0-882A-A0A0B58A94A2}"/>
    <cellStyle name="Normal 11 3 2 2 2 4" xfId="15585" xr:uid="{268A4EC9-E1D9-4168-9EE3-134A882180E4}"/>
    <cellStyle name="Normal 11 3 2 2 3" xfId="4997" xr:uid="{00000000-0005-0000-0000-00002F090000}"/>
    <cellStyle name="Normal 11 3 2 2 3 2" xfId="28548" xr:uid="{E196C90E-0117-4EB2-9857-B129E0B96DE9}"/>
    <cellStyle name="Normal 11 3 2 2 3 3" xfId="18418" xr:uid="{48F3FCF8-36DD-475D-87DE-D961FFA57ED4}"/>
    <cellStyle name="Normal 11 3 2 2 4" xfId="10933" xr:uid="{7A2B015B-5248-4693-8119-4411C1A89D4E}"/>
    <cellStyle name="Normal 11 3 2 2 4 2" xfId="21251" xr:uid="{64FBDCDE-32D2-4197-BB6E-486EFE64B35A}"/>
    <cellStyle name="Normal 11 3 2 2 5" xfId="25590" xr:uid="{4CB21AA4-9080-436C-8BBE-A78A19586747}"/>
    <cellStyle name="Normal 11 3 2 2 6" xfId="14693" xr:uid="{823821C6-EDC1-49C0-8CE4-129CE710CA90}"/>
    <cellStyle name="Normal 11 3 2 3" xfId="2441" xr:uid="{00000000-0005-0000-0000-000066020000}"/>
    <cellStyle name="Normal 11 3 2 3 2" xfId="5656" xr:uid="{00000000-0005-0000-0000-000031090000}"/>
    <cellStyle name="Normal 11 3 2 3 3" xfId="29466" xr:uid="{83337586-B076-4E67-80C0-E8BEE7C79AA9}"/>
    <cellStyle name="Normal 11 3 2 3 4" xfId="15584" xr:uid="{9EAEC8A6-790D-4B8C-9E5B-1CDBB8427553}"/>
    <cellStyle name="Normal 11 3 2 4" xfId="4730" xr:uid="{00000000-0005-0000-0000-000032090000}"/>
    <cellStyle name="Normal 11 3 2 4 2" xfId="25945" xr:uid="{1ED0A536-9F9B-4EFD-9CF6-43C80AEFA07A}"/>
    <cellStyle name="Normal 11 3 2 4 3" xfId="29578" xr:uid="{8CC39C3C-F228-4B4C-A5E9-85BE3D75D918}"/>
    <cellStyle name="Normal 11 3 2 4 4" xfId="18417" xr:uid="{671D78A3-83D6-4FFA-91D6-F0D5D73EF972}"/>
    <cellStyle name="Normal 11 3 2 5" xfId="10932" xr:uid="{47577D5F-F3AD-494F-B1AD-A55465F790C4}"/>
    <cellStyle name="Normal 11 3 2 5 2" xfId="30337" xr:uid="{6A7EC8A8-4461-48E6-BC7B-0F3371AFB252}"/>
    <cellStyle name="Normal 11 3 2 5 3" xfId="21250" xr:uid="{4D2230AC-F507-4F35-96BB-E23FFBDDB125}"/>
    <cellStyle name="Normal 11 3 2 6" xfId="25025" xr:uid="{31FF0A59-3DEA-4A10-8EBE-FE9302127B7C}"/>
    <cellStyle name="Normal 11 3 2 7" xfId="14022" xr:uid="{B5517F3A-CAB6-47F4-AC1B-F5836A41A476}"/>
    <cellStyle name="Normal 11 3 3" xfId="952" xr:uid="{00000000-0005-0000-0000-0000B8030000}"/>
    <cellStyle name="Normal 11 3 3 2" xfId="2510" xr:uid="{00000000-0005-0000-0000-000068020000}"/>
    <cellStyle name="Normal 11 3 3 2 2" xfId="6394" xr:uid="{00000000-0005-0000-0000-000035090000}"/>
    <cellStyle name="Normal 11 3 3 2 3" xfId="29266" xr:uid="{4A8B4B71-7340-4A5C-AD4F-E0634ECE90E9}"/>
    <cellStyle name="Normal 11 3 3 2 4" xfId="15586" xr:uid="{674AC84D-2331-4CB6-8993-FB58F84418E3}"/>
    <cellStyle name="Normal 11 3 3 3" xfId="4841" xr:uid="{00000000-0005-0000-0000-000036090000}"/>
    <cellStyle name="Normal 11 3 3 3 2" xfId="28549" xr:uid="{D337FF77-A6B9-4269-A819-E66E1567498A}"/>
    <cellStyle name="Normal 11 3 3 3 3" xfId="27764" xr:uid="{CB476F17-7DF9-461C-8F85-9E8DC803F010}"/>
    <cellStyle name="Normal 11 3 3 3 4" xfId="18419" xr:uid="{35F4033A-3458-4029-894C-1F2EFBF50382}"/>
    <cellStyle name="Normal 11 3 3 4" xfId="10934" xr:uid="{BC35EB6D-B509-43B8-A2C1-333D018DB05C}"/>
    <cellStyle name="Normal 11 3 3 4 2" xfId="30338" xr:uid="{3D64CF17-80BE-41D9-8DFF-C06C11A7BA65}"/>
    <cellStyle name="Normal 11 3 3 4 3" xfId="21252" xr:uid="{3250BF13-B15C-4A6F-B1CB-3E7346B397CD}"/>
    <cellStyle name="Normal 11 3 3 5" xfId="25394" xr:uid="{724026CB-E482-4C4C-9D9E-EB55B0962819}"/>
    <cellStyle name="Normal 11 3 3 6" xfId="14443" xr:uid="{AC9453D7-213C-4937-8C4F-1D5D3F34186D}"/>
    <cellStyle name="Normal 11 3 4" xfId="953" xr:uid="{00000000-0005-0000-0000-0000B9030000}"/>
    <cellStyle name="Normal 11 3 4 2" xfId="2310" xr:uid="{00000000-0005-0000-0000-000069020000}"/>
    <cellStyle name="Normal 11 3 4 2 2" xfId="6395" xr:uid="{00000000-0005-0000-0000-000039090000}"/>
    <cellStyle name="Normal 11 3 4 2 3" xfId="18420" xr:uid="{8629A055-1F99-49A3-BBF5-0A563FD808C0}"/>
    <cellStyle name="Normal 11 3 4 3" xfId="4592" xr:uid="{00000000-0005-0000-0000-00003A090000}"/>
    <cellStyle name="Normal 11 3 4 3 2" xfId="21253" xr:uid="{DBAA2985-1D9B-4FFD-80A6-AF7EA6F1F4A3}"/>
    <cellStyle name="Normal 11 3 4 4" xfId="24126" xr:uid="{DBC1B1C9-113E-4D29-B360-09619BBE30EF}"/>
    <cellStyle name="Normal 11 3 4 5" xfId="15587" xr:uid="{6FE64046-98A0-429B-88BA-6FE819EA77DF}"/>
    <cellStyle name="Normal 11 3 5" xfId="2172" xr:uid="{00000000-0005-0000-0000-000065020000}"/>
    <cellStyle name="Normal 11 3 5 2" xfId="5396" xr:uid="{00000000-0005-0000-0000-00003C090000}"/>
    <cellStyle name="Normal 11 3 5 2 2" xfId="29937" xr:uid="{FD464969-824C-47F1-820F-8F4E10DF7261}"/>
    <cellStyle name="Normal 11 3 5 2 3" xfId="20389" xr:uid="{8DE6A9A7-C5F0-4B9E-BE6D-73DF84155817}"/>
    <cellStyle name="Normal 11 3 5 3" xfId="12898" xr:uid="{22B803EA-069B-4107-B1B1-DAD75AE12A5C}"/>
    <cellStyle name="Normal 11 3 5 3 2" xfId="23222" xr:uid="{A8148CDB-186C-4E5C-AD11-A1FF7EC2FB13}"/>
    <cellStyle name="Normal 11 3 5 4" xfId="25176" xr:uid="{35E40CD3-6699-45F1-8FFB-CF34865B05E6}"/>
    <cellStyle name="Normal 11 3 5 5" xfId="17556" xr:uid="{C31A8209-7E50-4ABE-B29A-564A6AF53464}"/>
    <cellStyle name="Normal 11 3 6" xfId="4429" xr:uid="{00000000-0005-0000-0000-00003D090000}"/>
    <cellStyle name="Normal 11 3 6 2" xfId="24712" xr:uid="{7099AF6B-6E70-4C5F-AFC8-14422485E8FA}"/>
    <cellStyle name="Normal 11 3 6 3" xfId="28383" xr:uid="{DDFFF708-65DA-4D03-A0F8-636C87DF1FB8}"/>
    <cellStyle name="Normal 11 3 6 4" xfId="15583" xr:uid="{C9147197-3936-47B1-B0FC-206E41BF8885}"/>
    <cellStyle name="Normal 11 3 7" xfId="8363" xr:uid="{EEE43C69-3726-4598-A87D-A476929C7F25}"/>
    <cellStyle name="Normal 11 3 7 2" xfId="28374" xr:uid="{50FFAE06-5872-49FC-AF97-1BB5C6CAECDB}"/>
    <cellStyle name="Normal 11 3 7 3" xfId="18416" xr:uid="{9FA4C598-A2D3-42F8-8F12-4FC185EDE8F5}"/>
    <cellStyle name="Normal 11 3 8" xfId="10931" xr:uid="{4F35DF9A-479A-457E-B3A0-7DCF1562792A}"/>
    <cellStyle name="Normal 11 3 8 2" xfId="21249" xr:uid="{0ABEBD40-E8A3-4535-A8E4-8BC2380FDCEC}"/>
    <cellStyle name="Normal 11 3 9" xfId="25794" xr:uid="{8E603BBC-7FF2-4CE7-9880-BB82C85184D3}"/>
    <cellStyle name="Normal 11 4" xfId="954" xr:uid="{00000000-0005-0000-0000-0000BA030000}"/>
    <cellStyle name="Normal 11 4 10" xfId="13865" xr:uid="{D2E930F5-E95A-40B7-9941-17E74DBB125A}"/>
    <cellStyle name="Normal 11 4 2" xfId="955" xr:uid="{00000000-0005-0000-0000-0000BB030000}"/>
    <cellStyle name="Normal 11 4 2 2" xfId="2511" xr:uid="{00000000-0005-0000-0000-00006B020000}"/>
    <cellStyle name="Normal 11 4 2 2 2" xfId="5657" xr:uid="{00000000-0005-0000-0000-000041090000}"/>
    <cellStyle name="Normal 11 4 2 2 2 2" xfId="28492" xr:uid="{433266E6-D006-4E2B-8049-84E5D40A114F}"/>
    <cellStyle name="Normal 11 4 2 2 2 3" xfId="28938" xr:uid="{741369AC-FF3B-4F93-8ED7-03EDE555199F}"/>
    <cellStyle name="Normal 11 4 2 2 2 4" xfId="16822" xr:uid="{98DF7F41-5BD0-4F1A-995A-1AC24EAE46F2}"/>
    <cellStyle name="Normal 11 4 2 2 3" xfId="9479" xr:uid="{E0BE3BD2-B79F-4677-910F-A66404802C17}"/>
    <cellStyle name="Normal 11 4 2 2 3 2" xfId="28471" xr:uid="{4A0BFEB8-263F-47F8-82A5-70465A62CFAD}"/>
    <cellStyle name="Normal 11 4 2 2 3 3" xfId="19655" xr:uid="{CBFDC56F-210D-4809-8022-B017BF6FF061}"/>
    <cellStyle name="Normal 11 4 2 2 4" xfId="12164" xr:uid="{9BA40F89-0A37-4B7F-98D4-D37CDE4A5AE8}"/>
    <cellStyle name="Normal 11 4 2 2 4 2" xfId="22488" xr:uid="{2F969D01-4E64-46C5-AB1F-C575D76C5ED0}"/>
    <cellStyle name="Normal 11 4 2 2 5" xfId="25958" xr:uid="{831E78BB-D09E-4DB6-824D-2FAB8B62F3F4}"/>
    <cellStyle name="Normal 11 4 2 2 6" xfId="14694" xr:uid="{AB78D3DD-552E-425F-B882-B59CF16EB38F}"/>
    <cellStyle name="Normal 11 4 2 3" xfId="4842" xr:uid="{00000000-0005-0000-0000-000042090000}"/>
    <cellStyle name="Normal 11 4 2 3 2" xfId="24370" xr:uid="{EE990954-6EF9-4206-9B74-103BDEE389D4}"/>
    <cellStyle name="Normal 11 4 2 3 3" xfId="28641" xr:uid="{BA3F9E3A-50B6-421C-9A9C-2518D1CE877D}"/>
    <cellStyle name="Normal 11 4 2 3 4" xfId="15589" xr:uid="{C6CD01F7-3190-41A2-B98D-89C24D28F294}"/>
    <cellStyle name="Normal 11 4 2 4" xfId="8365" xr:uid="{154175A1-776C-407F-A8ED-3FDD448B478C}"/>
    <cellStyle name="Normal 11 4 2 4 2" xfId="27986" xr:uid="{BD5C5129-FEA8-4BA2-B567-B54F199D83F6}"/>
    <cellStyle name="Normal 11 4 2 4 3" xfId="29173" xr:uid="{53FE9E7E-A774-4F70-8F3D-9FA705193373}"/>
    <cellStyle name="Normal 11 4 2 4 4" xfId="18422" xr:uid="{5F587896-0EE3-41A4-92C7-3CAC87E4DEC3}"/>
    <cellStyle name="Normal 11 4 2 5" xfId="10936" xr:uid="{FEEB0A8B-E037-4A04-9247-AA3F1F2C7609}"/>
    <cellStyle name="Normal 11 4 2 5 2" xfId="30339" xr:uid="{B5B628CB-EFED-4A98-92B0-1864C98F785A}"/>
    <cellStyle name="Normal 11 4 2 5 3" xfId="21255" xr:uid="{00B238AF-0ECE-46F7-891F-2780C3BD4CF2}"/>
    <cellStyle name="Normal 11 4 2 6" xfId="24505" xr:uid="{89DA8044-4621-4F94-AC54-92E6A03BE4B2}"/>
    <cellStyle name="Normal 11 4 2 7" xfId="14023" xr:uid="{9A163CCC-2374-4E74-B14B-4D11F6C7781E}"/>
    <cellStyle name="Normal 11 4 3" xfId="956" xr:uid="{00000000-0005-0000-0000-0000BC030000}"/>
    <cellStyle name="Normal 11 4 3 2" xfId="2311" xr:uid="{00000000-0005-0000-0000-00006C020000}"/>
    <cellStyle name="Normal 11 4 3 2 2" xfId="6396" xr:uid="{00000000-0005-0000-0000-000045090000}"/>
    <cellStyle name="Normal 11 4 3 2 3" xfId="29045" xr:uid="{C2C6630F-AF46-43DA-B187-5EA8EA5010E8}"/>
    <cellStyle name="Normal 11 4 3 2 4" xfId="15590" xr:uid="{8297B343-186B-4C33-B049-F9711AFF3F5F}"/>
    <cellStyle name="Normal 11 4 3 3" xfId="4593" xr:uid="{00000000-0005-0000-0000-000046090000}"/>
    <cellStyle name="Normal 11 4 3 3 2" xfId="28777" xr:uid="{2562E100-C236-4969-8BCE-6F2F0A6CB483}"/>
    <cellStyle name="Normal 11 4 3 3 3" xfId="29377" xr:uid="{5F6400ED-E118-4068-8AB1-747D3E80DE93}"/>
    <cellStyle name="Normal 11 4 3 3 4" xfId="18423" xr:uid="{4AABBD49-FC6A-4257-A15A-B67D2BEB41D0}"/>
    <cellStyle name="Normal 11 4 3 4" xfId="10937" xr:uid="{D015DBDD-250C-4BF3-A562-6386FF4DCED2}"/>
    <cellStyle name="Normal 11 4 3 4 2" xfId="30340" xr:uid="{11102F5D-4264-4B87-9340-FB64CC454A2D}"/>
    <cellStyle name="Normal 11 4 3 4 3" xfId="21256" xr:uid="{14BA31B1-26A2-4E11-8DA1-79CF134F130E}"/>
    <cellStyle name="Normal 11 4 3 5" xfId="24559" xr:uid="{E0C8664D-2D13-4CE5-8DA8-D5117984F6EE}"/>
    <cellStyle name="Normal 11 4 3 6" xfId="14444" xr:uid="{933E8E86-4965-441D-AB4F-86647A810165}"/>
    <cellStyle name="Normal 11 4 4" xfId="2173" xr:uid="{00000000-0005-0000-0000-00006A020000}"/>
    <cellStyle name="Normal 11 4 4 2" xfId="5397" xr:uid="{00000000-0005-0000-0000-000048090000}"/>
    <cellStyle name="Normal 11 4 4 2 2" xfId="27736" xr:uid="{5E7BF5A3-9CD7-4A68-A405-B5E44C2320B6}"/>
    <cellStyle name="Normal 11 4 4 2 3" xfId="19082" xr:uid="{20690DEB-3D29-4129-9EB1-228D6964B06F}"/>
    <cellStyle name="Normal 11 4 4 3" xfId="11591" xr:uid="{A5AE4BBD-C43F-40AB-B8A4-3AAA25F651E9}"/>
    <cellStyle name="Normal 11 4 4 3 2" xfId="21915" xr:uid="{EFE6F363-FDE4-498F-A650-F2C5D78A1E18}"/>
    <cellStyle name="Normal 11 4 4 4" xfId="26259" xr:uid="{5951417A-1E18-4CA8-BC67-B237DA8C31F5}"/>
    <cellStyle name="Normal 11 4 4 5" xfId="16249" xr:uid="{A596094B-82AF-48A2-8A05-5542F7475194}"/>
    <cellStyle name="Normal 11 4 5" xfId="4430" xr:uid="{00000000-0005-0000-0000-000049090000}"/>
    <cellStyle name="Normal 11 4 5 2" xfId="10208" xr:uid="{6EC4252E-1FE1-46F0-AA3A-6EF00BEFCCF9}"/>
    <cellStyle name="Normal 11 4 5 2 2" xfId="29938" xr:uid="{833DBE3D-EE18-4D52-9C9F-842EE11A0B3D}"/>
    <cellStyle name="Normal 11 4 5 2 3" xfId="20390" xr:uid="{17A217A1-61D4-4073-9FEA-0BC0164C27CD}"/>
    <cellStyle name="Normal 11 4 5 3" xfId="12899" xr:uid="{245F75E2-9571-458C-984C-70393833DD9A}"/>
    <cellStyle name="Normal 11 4 5 3 2" xfId="23223" xr:uid="{48B70670-15D9-46ED-96BD-9E9D8E065262}"/>
    <cellStyle name="Normal 11 4 5 4" xfId="24715" xr:uid="{675AB833-1CF3-42B2-9F2C-0D5CF410A602}"/>
    <cellStyle name="Normal 11 4 5 5" xfId="17557" xr:uid="{AA11AB62-7852-478F-ADFF-EC96C477DF83}"/>
    <cellStyle name="Normal 11 4 6" xfId="7712" xr:uid="{D1A80200-130E-4FEB-A3A0-F6892D7FE5BF}"/>
    <cellStyle name="Normal 11 4 6 2" xfId="27639" xr:uid="{B9874A65-FD5D-4878-80F7-170E25D78849}"/>
    <cellStyle name="Normal 11 4 6 3" xfId="29646" xr:uid="{D19CA21E-93F1-40C6-A51E-4F9BA9375F30}"/>
    <cellStyle name="Normal 11 4 6 4" xfId="15588" xr:uid="{766657F9-6EA9-4969-AA0C-4C2D829E59AD}"/>
    <cellStyle name="Normal 11 4 7" xfId="8364" xr:uid="{4BF3849A-F17F-4C00-83A6-957AEDCA9D7A}"/>
    <cellStyle name="Normal 11 4 7 2" xfId="27822" xr:uid="{866FF6CD-F0AF-427A-A702-E525AA4C6936}"/>
    <cellStyle name="Normal 11 4 7 3" xfId="18421" xr:uid="{2F0A7409-EDD5-42E2-96BC-697FBB0D15C2}"/>
    <cellStyle name="Normal 11 4 8" xfId="10935" xr:uid="{27C23D70-6EB1-41C3-B3E7-86ED283BE044}"/>
    <cellStyle name="Normal 11 4 8 2" xfId="21254" xr:uid="{DA92AF72-915C-4C56-9FC4-F454FFE9B1ED}"/>
    <cellStyle name="Normal 11 4 9" xfId="25413" xr:uid="{7DA9CC76-7942-4506-A382-FB0F95C68129}"/>
    <cellStyle name="Normal 11 5" xfId="957" xr:uid="{00000000-0005-0000-0000-0000BD030000}"/>
    <cellStyle name="Normal 11 5 10" xfId="13862" xr:uid="{53D9E3E3-75FE-48FA-8EC8-96EB1C62D8E2}"/>
    <cellStyle name="Normal 11 5 2" xfId="958" xr:uid="{00000000-0005-0000-0000-0000BE030000}"/>
    <cellStyle name="Normal 11 5 2 2" xfId="2643" xr:uid="{00000000-0005-0000-0000-00006E020000}"/>
    <cellStyle name="Normal 11 5 2 2 2" xfId="5926" xr:uid="{00000000-0005-0000-0000-00004D090000}"/>
    <cellStyle name="Normal 11 5 2 2 3" xfId="29335" xr:uid="{EEA38618-055E-4DBA-A823-79EF9E2F553D}"/>
    <cellStyle name="Normal 11 5 2 2 4" xfId="15592" xr:uid="{C884B68D-4143-415F-BAC0-9899A918F052}"/>
    <cellStyle name="Normal 11 5 2 3" xfId="4995" xr:uid="{00000000-0005-0000-0000-00004E090000}"/>
    <cellStyle name="Normal 11 5 2 3 2" xfId="28551" xr:uid="{908E6FF4-607A-4E1B-B940-DC38F4B9E451}"/>
    <cellStyle name="Normal 11 5 2 3 3" xfId="29238" xr:uid="{9A92C5D0-7A1F-49AD-B666-6A8FC2182DED}"/>
    <cellStyle name="Normal 11 5 2 3 4" xfId="18425" xr:uid="{77A00FE6-FF1F-496C-9139-3E5B1779D8C0}"/>
    <cellStyle name="Normal 11 5 2 4" xfId="10939" xr:uid="{0EE0D0C3-343C-4718-948C-CCBF8673A3B2}"/>
    <cellStyle name="Normal 11 5 2 4 2" xfId="30341" xr:uid="{582FFD7E-73D6-418E-B0EE-7B9D041E23D1}"/>
    <cellStyle name="Normal 11 5 2 4 3" xfId="21258" xr:uid="{E8F7BC9E-6C57-4F71-873B-A21EFB059E25}"/>
    <cellStyle name="Normal 11 5 2 5" xfId="24142" xr:uid="{1C28C834-6072-4A0D-825F-8E399E8CDDAB}"/>
    <cellStyle name="Normal 11 5 2 6" xfId="14934" xr:uid="{5125EDCD-58D7-40FD-A6BE-1A1F77719848}"/>
    <cellStyle name="Normal 11 5 3" xfId="2427" xr:uid="{00000000-0005-0000-0000-00006D020000}"/>
    <cellStyle name="Normal 11 5 3 2" xfId="5394" xr:uid="{00000000-0005-0000-0000-000050090000}"/>
    <cellStyle name="Normal 11 5 3 2 2" xfId="29452" xr:uid="{D6211971-8AB5-4384-B1FA-349528CA3F7F}"/>
    <cellStyle name="Normal 11 5 3 2 3" xfId="16646" xr:uid="{E7738BE2-FC46-4814-865D-C353B05AFDF0}"/>
    <cellStyle name="Normal 11 5 3 3" xfId="9306" xr:uid="{27A04AF5-2A96-4FFF-94E6-1A98391C9688}"/>
    <cellStyle name="Normal 11 5 3 3 2" xfId="19479" xr:uid="{5C32B731-1A39-423B-BB78-4C5592C656C8}"/>
    <cellStyle name="Normal 11 5 3 4" xfId="11988" xr:uid="{2EC29032-8D0E-45AA-A15F-9DFA75E3F751}"/>
    <cellStyle name="Normal 11 5 3 4 2" xfId="22312" xr:uid="{6090EA84-3899-4667-8A38-FC2724C94C99}"/>
    <cellStyle name="Normal 11 5 3 5" xfId="25189" xr:uid="{CF78392D-DC2E-4CFE-9724-910BF788A2AB}"/>
    <cellStyle name="Normal 11 5 3 6" xfId="14441" xr:uid="{3705848B-F7D3-49DE-9587-AFB89FC8E247}"/>
    <cellStyle name="Normal 11 5 4" xfId="4713" xr:uid="{00000000-0005-0000-0000-000051090000}"/>
    <cellStyle name="Normal 11 5 4 2" xfId="8929" xr:uid="{E666DD61-6E85-458B-84D5-FFFCCEEADD48}"/>
    <cellStyle name="Normal 11 5 4 2 2" xfId="28366" xr:uid="{A4CBB5B8-668E-4C15-851D-8C70838FBED3}"/>
    <cellStyle name="Normal 11 5 4 2 3" xfId="19081" xr:uid="{65CEDB60-FDB4-49CE-9067-2555663BC1FE}"/>
    <cellStyle name="Normal 11 5 4 3" xfId="11590" xr:uid="{7D97AEF8-856E-43A4-A946-4EF2835A8CF4}"/>
    <cellStyle name="Normal 11 5 4 3 2" xfId="21914" xr:uid="{DEBCFDC8-8979-4BA0-9989-3D8A5422F875}"/>
    <cellStyle name="Normal 11 5 4 4" xfId="26442" xr:uid="{D896963D-B20C-4D1D-BC9D-EBDD13EC3CCD}"/>
    <cellStyle name="Normal 11 5 4 5" xfId="16248" xr:uid="{A809FB89-952E-42EE-82D1-7B5324EE6862}"/>
    <cellStyle name="Normal 11 5 5" xfId="7301" xr:uid="{EE7F9B4E-9752-4E20-91B9-F878599AA41F}"/>
    <cellStyle name="Normal 11 5 5 2" xfId="10134" xr:uid="{E534DA53-C6F3-4A55-AABC-A400DA1F1BB1}"/>
    <cellStyle name="Normal 11 5 5 2 2" xfId="20314" xr:uid="{2196F951-A03E-4DC9-B764-E0F88BA44CB4}"/>
    <cellStyle name="Normal 11 5 5 3" xfId="12823" xr:uid="{2587DF20-E965-46DD-B456-768537AC24CC}"/>
    <cellStyle name="Normal 11 5 5 3 2" xfId="23147" xr:uid="{0D25D2BB-86DE-45BD-A160-D4415B20F481}"/>
    <cellStyle name="Normal 11 5 5 4" xfId="27823" xr:uid="{B47532A1-08B8-4F0B-936A-ED6E84967AF6}"/>
    <cellStyle name="Normal 11 5 5 5" xfId="17481" xr:uid="{C5CE9292-5EA0-4A91-8752-78A6A3D1ED85}"/>
    <cellStyle name="Normal 11 5 6" xfId="7713" xr:uid="{3D403E12-909F-4500-BF23-E3FD5F9291A2}"/>
    <cellStyle name="Normal 11 5 6 2" xfId="15591" xr:uid="{4BFD2DAA-1B24-4C4C-902A-EC794A24BEF5}"/>
    <cellStyle name="Normal 11 5 7" xfId="8366" xr:uid="{0FBA2A8E-2DB4-4634-B54E-8391966523EB}"/>
    <cellStyle name="Normal 11 5 7 2" xfId="18424" xr:uid="{9FB5CFAD-2202-4EE7-AA98-7FF052709170}"/>
    <cellStyle name="Normal 11 5 8" xfId="10938" xr:uid="{2749364B-1F94-452D-ACF3-6A3E87BD79D7}"/>
    <cellStyle name="Normal 11 5 8 2" xfId="21257" xr:uid="{D8DB3C52-3EBF-4170-86D0-D399217B3020}"/>
    <cellStyle name="Normal 11 5 9" xfId="24533" xr:uid="{EE35FF76-5544-463B-9C19-590AE96C7797}"/>
    <cellStyle name="Normal 11 6" xfId="959" xr:uid="{00000000-0005-0000-0000-0000BF030000}"/>
    <cellStyle name="Normal 11 6 2" xfId="2508" xr:uid="{00000000-0005-0000-0000-00006F020000}"/>
    <cellStyle name="Normal 11 6 2 2" xfId="5927" xr:uid="{00000000-0005-0000-0000-000054090000}"/>
    <cellStyle name="Normal 11 6 2 2 2" xfId="28422" xr:uid="{D24EB74C-7356-4F7C-82CB-25C1C58C2849}"/>
    <cellStyle name="Normal 11 6 2 2 3" xfId="28268" xr:uid="{70FDDEEF-E417-42AE-9466-365DD3ECED8B}"/>
    <cellStyle name="Normal 11 6 2 2 4" xfId="17034" xr:uid="{E3E27E79-AE21-4A4C-85B7-7264063F5FBF}"/>
    <cellStyle name="Normal 11 6 2 3" xfId="9691" xr:uid="{8339BCFE-CC2E-4FFC-80AE-E4F947992583}"/>
    <cellStyle name="Normal 11 6 2 3 2" xfId="29833" xr:uid="{A2D7EDD4-0F7F-4200-853A-5E6FB1B0BA80}"/>
    <cellStyle name="Normal 11 6 2 3 3" xfId="19867" xr:uid="{D914ACA6-73B7-456B-AE9A-D7795F9FFE69}"/>
    <cellStyle name="Normal 11 6 2 4" xfId="12376" xr:uid="{F03533B2-4E63-4B29-822F-46BEF91DB36E}"/>
    <cellStyle name="Normal 11 6 2 4 2" xfId="22700" xr:uid="{58CCAA39-A7CA-49E2-BFEF-9842809B34A6}"/>
    <cellStyle name="Normal 11 6 2 5" xfId="25524" xr:uid="{B278961F-3B9F-40F0-9854-40A7C08EFD8C}"/>
    <cellStyle name="Normal 11 6 2 6" xfId="14935" xr:uid="{AFF5B086-CB30-41B3-96BA-7058168A20E8}"/>
    <cellStyle name="Normal 11 6 3" xfId="3764" xr:uid="{00000000-0005-0000-0000-000055090000}"/>
    <cellStyle name="Normal 11 6 3 2" xfId="5607" xr:uid="{00000000-0005-0000-0000-000056090000}"/>
    <cellStyle name="Normal 11 6 3 2 2" xfId="27216" xr:uid="{032043B6-E05D-4187-8AD8-BF7D2A6AD5A1}"/>
    <cellStyle name="Normal 11 6 3 2 3" xfId="16792" xr:uid="{C1CCFE02-BC9B-4EB8-B8C3-B4C51FEF30AC}"/>
    <cellStyle name="Normal 11 6 3 3" xfId="9449" xr:uid="{D2284FAE-E3FE-4FC2-A577-0E09DDD479FE}"/>
    <cellStyle name="Normal 11 6 3 3 2" xfId="19625" xr:uid="{0B3AFF3D-6919-4810-925A-480F5CB8DC92}"/>
    <cellStyle name="Normal 11 6 3 4" xfId="12134" xr:uid="{9696745F-4665-4767-AC12-F631582A0951}"/>
    <cellStyle name="Normal 11 6 3 4 2" xfId="22458" xr:uid="{7BF3D7BA-27A8-4F10-88DB-E7431BF890E5}"/>
    <cellStyle name="Normal 11 6 3 5" xfId="25312" xr:uid="{4A6368CF-3966-41BE-8513-846EA1490741}"/>
    <cellStyle name="Normal 11 6 3 6" xfId="14654" xr:uid="{9AD1F5AE-4AC6-4FEC-BC36-CFD82EC3C70F}"/>
    <cellStyle name="Normal 11 6 4" xfId="4839" xr:uid="{00000000-0005-0000-0000-000057090000}"/>
    <cellStyle name="Normal 11 6 4 2" xfId="10384" xr:uid="{FBB724BC-C6AD-4A38-962C-58F2E0C0EB82}"/>
    <cellStyle name="Normal 11 6 4 2 2" xfId="29986" xr:uid="{70A897EA-4A32-4E8C-BCF7-6D7E45BEEEC3}"/>
    <cellStyle name="Normal 11 6 4 2 3" xfId="20566" xr:uid="{AAF8BFB3-325E-41E1-B238-1E3FA809D70F}"/>
    <cellStyle name="Normal 11 6 4 3" xfId="13075" xr:uid="{69A252C2-BD32-423A-A43D-A4E00381B22F}"/>
    <cellStyle name="Normal 11 6 4 3 2" xfId="23399" xr:uid="{A45970F8-E8B9-46D9-8E59-0FD6380276DF}"/>
    <cellStyle name="Normal 11 6 4 4" xfId="29454" xr:uid="{881371FB-650B-44A4-B46C-723541CB4EDB}"/>
    <cellStyle name="Normal 11 6 4 5" xfId="17733" xr:uid="{955CD648-32F4-444A-9D8A-85EDF7991A94}"/>
    <cellStyle name="Normal 11 6 5" xfId="7714" xr:uid="{98368B39-E717-440A-9184-6B0DA743A377}"/>
    <cellStyle name="Normal 11 6 5 2" xfId="28478" xr:uid="{C5832386-B21E-4D62-9195-12E4E9A4D4C0}"/>
    <cellStyle name="Normal 11 6 5 3" xfId="15593" xr:uid="{30C62C35-3D3B-48A3-83C4-6834834E5275}"/>
    <cellStyle name="Normal 11 6 6" xfId="8368" xr:uid="{CE99DE30-B45F-4772-94CD-BB91902ACB70}"/>
    <cellStyle name="Normal 11 6 6 2" xfId="18426" xr:uid="{482910CF-569B-46D8-8148-D2018797E7C3}"/>
    <cellStyle name="Normal 11 6 7" xfId="10940" xr:uid="{A59CAB54-CFC6-487D-87DD-9D9E51E8A8A3}"/>
    <cellStyle name="Normal 11 6 7 2" xfId="21259" xr:uid="{0D53A106-8D0E-4310-9130-E5F9F0AB7C7E}"/>
    <cellStyle name="Normal 11 6 8" xfId="26641" xr:uid="{9FF95CF5-5C56-43FC-A5E4-DC7A321DD4B9}"/>
    <cellStyle name="Normal 11 6 9" xfId="14020" xr:uid="{27CA0BDA-5C05-418C-B18A-31962C8F5D21}"/>
    <cellStyle name="Normal 11 7" xfId="960" xr:uid="{00000000-0005-0000-0000-0000C0030000}"/>
    <cellStyle name="Normal 11 7 2" xfId="2308" xr:uid="{00000000-0005-0000-0000-000070020000}"/>
    <cellStyle name="Normal 11 7 2 2" xfId="5654" xr:uid="{00000000-0005-0000-0000-00005A090000}"/>
    <cellStyle name="Normal 11 7 2 3" xfId="29262" xr:uid="{9E596A5A-33AD-4211-B574-83E2E59C3EFB}"/>
    <cellStyle name="Normal 11 7 2 4" xfId="15594" xr:uid="{A88718A6-7342-4CE1-B1D6-FFDFF7F1D4A7}"/>
    <cellStyle name="Normal 11 7 3" xfId="4590" xr:uid="{00000000-0005-0000-0000-00005B090000}"/>
    <cellStyle name="Normal 11 7 3 2" xfId="27918" xr:uid="{478B2AF0-D80A-4D23-9CB7-49D650C0D33A}"/>
    <cellStyle name="Normal 11 7 3 3" xfId="18427" xr:uid="{184B7935-288B-43A3-BABE-5A0A567552B7}"/>
    <cellStyle name="Normal 11 7 4" xfId="10941" xr:uid="{DC12A1B9-7B8B-4C33-B1C7-FD41865F7AA5}"/>
    <cellStyle name="Normal 11 7 4 2" xfId="21260" xr:uid="{68BA86BC-1386-4C98-8A50-FF7904402638}"/>
    <cellStyle name="Normal 11 7 5" xfId="25239" xr:uid="{E0A6C2A7-3329-465B-95F7-A88C42B57C11}"/>
    <cellStyle name="Normal 11 7 6" xfId="14691" xr:uid="{682D7452-0D06-45B9-BC86-DFDD6A379383}"/>
    <cellStyle name="Normal 11 8" xfId="2170" xr:uid="{00000000-0005-0000-0000-00005F020000}"/>
    <cellStyle name="Normal 11 8 2" xfId="5312" xr:uid="{00000000-0005-0000-0000-00005D090000}"/>
    <cellStyle name="Normal 11 8 2 2" xfId="27136" xr:uid="{057C776D-3F8F-41A4-8F8B-008F866B5741}"/>
    <cellStyle name="Normal 11 8 2 3" xfId="16587" xr:uid="{44886311-8E5C-4539-8D8B-7217B7FB3221}"/>
    <cellStyle name="Normal 11 8 3" xfId="9247" xr:uid="{47A486DF-D763-45ED-9AAC-E457BAF6ECCA}"/>
    <cellStyle name="Normal 11 8 3 2" xfId="19420" xr:uid="{8B80BF5D-4CB8-41B2-BF2F-3FBFAB2FBEA7}"/>
    <cellStyle name="Normal 11 8 4" xfId="11929" xr:uid="{B41E54E0-009B-46E0-8E54-1CF9146BE20B}"/>
    <cellStyle name="Normal 11 8 4 2" xfId="22253" xr:uid="{9A380904-4074-4184-81E9-91A3AD49D025}"/>
    <cellStyle name="Normal 11 8 5" xfId="25310" xr:uid="{FF88BD8E-B231-452C-94D2-0370465571EC}"/>
    <cellStyle name="Normal 11 8 6" xfId="14365" xr:uid="{7B5F3E92-0FE0-4E23-BE57-27589FA672C3}"/>
    <cellStyle name="Normal 11 9" xfId="4427" xr:uid="{00000000-0005-0000-0000-00005E090000}"/>
    <cellStyle name="Normal 11 9 2" xfId="8877" xr:uid="{462A3C2D-F225-45E5-A6F5-3F52D021A158}"/>
    <cellStyle name="Normal 11 9 2 2" xfId="28270" xr:uid="{5150808D-B6DE-4BE3-AC60-354EEA5F77B4}"/>
    <cellStyle name="Normal 11 9 2 3" xfId="19027" xr:uid="{657DEB19-BA93-4B91-A385-C1454F3BA5BF}"/>
    <cellStyle name="Normal 11 9 3" xfId="11536" xr:uid="{B4DAADD7-ADF9-461F-913B-29FD80205041}"/>
    <cellStyle name="Normal 11 9 3 2" xfId="21860" xr:uid="{8AAED3FB-4F9D-4988-A928-3BCE98454744}"/>
    <cellStyle name="Normal 11 9 4" xfId="24403" xr:uid="{B88EFB44-E31B-42E7-8D7E-B4AB82C8C7D3}"/>
    <cellStyle name="Normal 11 9 5" xfId="16194" xr:uid="{C5E89405-C85A-425B-911B-C9AFDD4612D1}"/>
    <cellStyle name="Normal 12" xfId="961" xr:uid="{00000000-0005-0000-0000-0000C1030000}"/>
    <cellStyle name="Normal 12 10" xfId="24205" xr:uid="{9E88D305-C573-4461-BE4C-6521F2DC77A8}"/>
    <cellStyle name="Normal 12 11" xfId="13816" xr:uid="{C3368CE4-6C81-4545-AB7C-CABA0C8164B5}"/>
    <cellStyle name="Normal 12 2" xfId="962" xr:uid="{00000000-0005-0000-0000-0000C2030000}"/>
    <cellStyle name="Normal 12 2 2" xfId="2420" xr:uid="{00000000-0005-0000-0000-000072020000}"/>
    <cellStyle name="Normal 12 2 2 2" xfId="26753" xr:uid="{118FCE42-97F7-40C5-BF86-A0E5FBB4FE08}"/>
    <cellStyle name="Normal 12 2 2 3" xfId="29299" xr:uid="{0608542A-8EA0-4A1A-8D63-B45A37AE22A0}"/>
    <cellStyle name="Normal 12 2 2 4" xfId="15596" xr:uid="{09A87423-9137-468E-A402-C34B6018FBC0}"/>
    <cellStyle name="Normal 12 2 3" xfId="8370" xr:uid="{4BF260AD-8B8A-4178-8781-5456372AC289}"/>
    <cellStyle name="Normal 12 2 3 2" xfId="27178" xr:uid="{ED404982-9671-459C-8DBB-E567CD8A738A}"/>
    <cellStyle name="Normal 12 2 3 3" xfId="29583" xr:uid="{7C73323C-433D-4E2D-BD63-EC8B77FBEB98}"/>
    <cellStyle name="Normal 12 2 3 4" xfId="18429" xr:uid="{931F8AA4-4706-4825-B7C9-F3A37DA83CA1}"/>
    <cellStyle name="Normal 12 2 4" xfId="10943" xr:uid="{49D2671F-E357-4CC3-BB5B-441A0B90008A}"/>
    <cellStyle name="Normal 12 2 4 2" xfId="30342" xr:uid="{ABCA7EB0-3472-4E4D-B00F-2CE46E91BC93}"/>
    <cellStyle name="Normal 12 2 4 3" xfId="21262" xr:uid="{B208E8E1-3D18-451A-80D2-8B5D1CE06994}"/>
    <cellStyle name="Normal 12 2 5" xfId="24320" xr:uid="{90E79BB6-71BF-428C-ACE6-09669F644CD4}"/>
    <cellStyle name="Normal 12 2 6" xfId="14655" xr:uid="{05FE5525-FB78-4B26-ABED-DE423A09E2F9}"/>
    <cellStyle name="Normal 12 3" xfId="2287" xr:uid="{00000000-0005-0000-0000-000071020000}"/>
    <cellStyle name="Normal 12 3 2" xfId="5928" xr:uid="{00000000-0005-0000-0000-000063090000}"/>
    <cellStyle name="Normal 12 3 2 2" xfId="24072" xr:uid="{36DF9704-AE21-4BA8-8AA2-BFC58FD40C55}"/>
    <cellStyle name="Normal 12 3 2 3" xfId="29656" xr:uid="{317422C5-2876-4B9F-9805-7B3BEFEFA19F}"/>
    <cellStyle name="Normal 12 3 2 4" xfId="17035" xr:uid="{5343FF2C-0055-4219-80BA-06A6D3BC6AE1}"/>
    <cellStyle name="Normal 12 3 3" xfId="9692" xr:uid="{177AEF77-9185-4068-9897-B0BBEE62E370}"/>
    <cellStyle name="Normal 12 3 3 2" xfId="29834" xr:uid="{11358DF6-6249-42E0-86DF-6F48C3CB6337}"/>
    <cellStyle name="Normal 12 3 3 3" xfId="19868" xr:uid="{5A19FAC1-C57F-4EC0-BA80-ADCC18F0C2A5}"/>
    <cellStyle name="Normal 12 3 4" xfId="12377" xr:uid="{402EB713-A057-4D78-AE6A-68BF38B72BC3}"/>
    <cellStyle name="Normal 12 3 4 2" xfId="22701" xr:uid="{7A81E276-9FAF-4A66-9BF3-5F367CB05A46}"/>
    <cellStyle name="Normal 12 3 5" xfId="24742" xr:uid="{D59AEE36-0DD7-49D7-9D7A-0AAAB2D53952}"/>
    <cellStyle name="Normal 12 3 6" xfId="14936" xr:uid="{38D95E27-B6A3-4DE2-843A-D02BEAA416AE}"/>
    <cellStyle name="Normal 12 4" xfId="3590" xr:uid="{00000000-0005-0000-0000-000064090000}"/>
    <cellStyle name="Normal 12 4 2" xfId="5320" xr:uid="{00000000-0005-0000-0000-000065090000}"/>
    <cellStyle name="Normal 12 4 2 2" xfId="27383" xr:uid="{60AF5E15-A863-46B8-B916-5041B18D3FBD}"/>
    <cellStyle name="Normal 12 4 2 3" xfId="16595" xr:uid="{FAD6CDCE-3B47-4D4D-B761-CDBA021CF163}"/>
    <cellStyle name="Normal 12 4 3" xfId="9255" xr:uid="{102BEB06-A3FC-4CCF-9C8A-5FDF86BA57CB}"/>
    <cellStyle name="Normal 12 4 3 2" xfId="19428" xr:uid="{C022DED7-157E-4602-9F7C-8A4191AB7D2D}"/>
    <cellStyle name="Normal 12 4 4" xfId="11937" xr:uid="{DD6C7FB5-8510-4BDA-BA93-7D6863D0C960}"/>
    <cellStyle name="Normal 12 4 4 2" xfId="22261" xr:uid="{0908C03F-8C01-4E9B-AB24-200CE9E4D0F4}"/>
    <cellStyle name="Normal 12 4 5" xfId="24944" xr:uid="{9637CF7A-5797-4090-BA9C-4EA57410DA2B}"/>
    <cellStyle name="Normal 12 4 6" xfId="14373" xr:uid="{97C66743-83E1-42D4-B80C-C02DEAD4C7CF}"/>
    <cellStyle name="Normal 12 5" xfId="4704" xr:uid="{00000000-0005-0000-0000-000066090000}"/>
    <cellStyle name="Normal 12 5 2" xfId="8885" xr:uid="{35E6EF67-48B5-4553-95EA-2920663FB6A8}"/>
    <cellStyle name="Normal 12 5 2 2" xfId="19035" xr:uid="{F47B27FD-5DE5-45D9-BACA-FCEBFD175BB1}"/>
    <cellStyle name="Normal 12 5 3" xfId="11544" xr:uid="{C14DD5C0-A2C9-47C4-9FC7-BBC4BF9DAC65}"/>
    <cellStyle name="Normal 12 5 3 2" xfId="21868" xr:uid="{56880554-1349-47BA-9D85-7EB8EAE4DA61}"/>
    <cellStyle name="Normal 12 5 4" xfId="25619" xr:uid="{C05744DC-4C03-4AAF-BF34-74CA1D7D3F95}"/>
    <cellStyle name="Normal 12 5 5" xfId="16202" xr:uid="{9D5A3AD6-0B9A-488C-A2E7-A7AA84714A52}"/>
    <cellStyle name="Normal 12 6" xfId="7272" xr:uid="{DBBC3E02-9279-4175-90BF-071E6177B66C}"/>
    <cellStyle name="Normal 12 6 2" xfId="10090" xr:uid="{BAE9F1D7-4E30-48F3-95D9-D720005546B0}"/>
    <cellStyle name="Normal 12 6 2 2" xfId="20270" xr:uid="{0881F24A-B315-47D7-9BD7-9677CBF1A5AD}"/>
    <cellStyle name="Normal 12 6 3" xfId="12779" xr:uid="{80F8DC93-A2DC-4895-A9ED-D2DCE1A2A622}"/>
    <cellStyle name="Normal 12 6 3 2" xfId="23103" xr:uid="{0AB7E3E8-839C-44B2-B6EF-A5F2EFE87A9A}"/>
    <cellStyle name="Normal 12 6 4" xfId="17437" xr:uid="{674B6460-00ED-4415-8976-E02C51D186F7}"/>
    <cellStyle name="Normal 12 7" xfId="7715" xr:uid="{23052A30-68F2-4826-9213-78D39DA01822}"/>
    <cellStyle name="Normal 12 7 2" xfId="15595" xr:uid="{97412003-EBB0-42B9-A71F-042410B15588}"/>
    <cellStyle name="Normal 12 8" xfId="8369" xr:uid="{9535A920-A9B1-4AC1-88C8-7112563584A8}"/>
    <cellStyle name="Normal 12 8 2" xfId="18428" xr:uid="{A6EEBABB-0B5F-4BD0-B7A8-818BC4270F72}"/>
    <cellStyle name="Normal 12 9" xfId="10942" xr:uid="{A7BFEB0F-B90B-410E-AD17-AF833644ADD7}"/>
    <cellStyle name="Normal 12 9 2" xfId="21261" xr:uid="{DCD58CD4-B605-4FC4-90E8-56092E9A35C9}"/>
    <cellStyle name="Normal 13" xfId="963" xr:uid="{00000000-0005-0000-0000-0000C3030000}"/>
    <cellStyle name="Normal 13 2" xfId="2616" xr:uid="{00000000-0005-0000-0000-000073020000}"/>
    <cellStyle name="Normal 13 2 2" xfId="5605" xr:uid="{00000000-0005-0000-0000-000069090000}"/>
    <cellStyle name="Normal 13 2 2 2" xfId="28442" xr:uid="{4B507944-2558-4823-9168-342BA09286A2}"/>
    <cellStyle name="Normal 13 2 2 3" xfId="16790" xr:uid="{84655FD0-7C1F-459F-8831-39D848F98D2F}"/>
    <cellStyle name="Normal 13 2 3" xfId="9447" xr:uid="{AFED8AF8-0860-413B-A1A0-5B5E17060E67}"/>
    <cellStyle name="Normal 13 2 3 2" xfId="19623" xr:uid="{774551BF-8F25-4A3B-8BB9-F4DE48C24F92}"/>
    <cellStyle name="Normal 13 2 4" xfId="12132" xr:uid="{B4800E32-5258-4644-A21E-3584934E2F2F}"/>
    <cellStyle name="Normal 13 2 4 2" xfId="22456" xr:uid="{538B59EF-DB6D-404F-817C-634B591A45B7}"/>
    <cellStyle name="Normal 13 2 5" xfId="26179" xr:uid="{03AC1BB5-FF8F-45AE-B14F-AE220D901905}"/>
    <cellStyle name="Normal 13 2 6" xfId="14652" xr:uid="{913CEE03-1DE6-4632-A3F5-DA9ACE8DDAAD}"/>
    <cellStyle name="Normal 13 3" xfId="4947" xr:uid="{00000000-0005-0000-0000-00006A090000}"/>
    <cellStyle name="Normal 13 3 2" xfId="25070" xr:uid="{DC7F2C03-EB91-40D0-ADDF-DDB9F74F3E29}"/>
    <cellStyle name="Normal 13 3 3" xfId="15597" xr:uid="{14F72BF1-541C-455B-A809-FF3590CB8C44}"/>
    <cellStyle name="Normal 13 4" xfId="8371" xr:uid="{27D1103F-6527-4DE4-B14F-20F6BD7C5964}"/>
    <cellStyle name="Normal 13 4 2" xfId="25874" xr:uid="{76BC1EF2-679C-4EBD-8BC0-67BC2D3D90CA}"/>
    <cellStyle name="Normal 13 4 3" xfId="18430" xr:uid="{594F1D40-E83D-453B-B68E-BB20A6DA947E}"/>
    <cellStyle name="Normal 13 5" xfId="10944" xr:uid="{9547263C-D204-4EC2-8DED-1621993CA490}"/>
    <cellStyle name="Normal 13 5 2" xfId="21263" xr:uid="{1188ABB2-9C2B-4458-9EE7-E05023B0431E}"/>
    <cellStyle name="Normal 13 6" xfId="25777" xr:uid="{90537D6E-717C-47E3-8D47-8C9D46A585AF}"/>
    <cellStyle name="Normal 13 7" xfId="13974" xr:uid="{35C0B85E-E130-4017-997A-EB68572411D5}"/>
    <cellStyle name="Normal 14" xfId="964" xr:uid="{00000000-0005-0000-0000-0000C4030000}"/>
    <cellStyle name="Normal 14 2" xfId="2293" xr:uid="{00000000-0005-0000-0000-000074020000}"/>
    <cellStyle name="Normal 14 2 2" xfId="5610" xr:uid="{00000000-0005-0000-0000-00006D090000}"/>
    <cellStyle name="Normal 14 2 3" xfId="28528" xr:uid="{4F8365D2-AB61-4867-863D-D611570F585E}"/>
    <cellStyle name="Normal 14 2 4" xfId="15598" xr:uid="{24816DF7-E4AF-4DA2-88C5-9C75F02537A1}"/>
    <cellStyle name="Normal 14 3" xfId="4544" xr:uid="{00000000-0005-0000-0000-00006E090000}"/>
    <cellStyle name="Normal 14 3 2" xfId="27297" xr:uid="{534EFC0F-102A-4EFD-BFD6-0F0691804B41}"/>
    <cellStyle name="Normal 14 3 3" xfId="18431" xr:uid="{9E2E0A7C-871E-4D2E-A33B-453D2A92DCF6}"/>
    <cellStyle name="Normal 14 4" xfId="10945" xr:uid="{D25EF2AC-42A7-485D-8AEE-AFFCBA008F6B}"/>
    <cellStyle name="Normal 14 4 2" xfId="21264" xr:uid="{1EA942EA-8746-4DFA-BF55-86B38777A61C}"/>
    <cellStyle name="Normal 14 5" xfId="25602" xr:uid="{02788961-A9FF-4F64-BBF4-24CC9C299E6F}"/>
    <cellStyle name="Normal 14 6" xfId="14658" xr:uid="{D11098CC-6A09-4CA8-A630-53F91DDB2FBB}"/>
    <cellStyle name="Normal 15" xfId="2152" xr:uid="{00000000-0005-0000-0000-0000F3020000}"/>
    <cellStyle name="Normal 15 2" xfId="2961" xr:uid="{00000000-0005-0000-0000-000070090000}"/>
    <cellStyle name="Normal 15 3" xfId="2912" xr:uid="{00000000-0005-0000-0000-00006F090000}"/>
    <cellStyle name="Normal 16" xfId="6974" xr:uid="{520120F6-0779-4A2A-90F2-C339EADC6FA3}"/>
    <cellStyle name="Normal 16 2" xfId="8100" xr:uid="{837CC385-C57A-4D17-8243-599303B3ACE0}"/>
    <cellStyle name="Normal 16 2 2" xfId="29294" xr:uid="{709D7711-7C7C-4D20-B3F2-AAC6BCC4E770}"/>
    <cellStyle name="Normal 16 2 3" xfId="16363" xr:uid="{DE61E153-77FD-4F16-81CD-64FFA5DEFCE1}"/>
    <cellStyle name="Normal 16 3" xfId="9023" xr:uid="{BEA4FAA0-23D3-4D49-8847-2DD75E4EF8C3}"/>
    <cellStyle name="Normal 16 3 2" xfId="19196" xr:uid="{B7EE722F-7563-40C3-9789-0777F2136CF7}"/>
    <cellStyle name="Normal 16 4" xfId="11705" xr:uid="{C69B3AB6-BB23-493C-B995-757E6F48EB47}"/>
    <cellStyle name="Normal 16 4 2" xfId="22029" xr:uid="{81B0B32A-814A-4B40-8E21-B51764A0F755}"/>
    <cellStyle name="Normal 16 5" xfId="26274" xr:uid="{AD0118FC-225B-4DB5-8CE3-1343B52B722E}"/>
    <cellStyle name="Normal 16 6" xfId="14132" xr:uid="{D9B273A5-B491-45D7-8760-064C64431692}"/>
    <cellStyle name="Normal 17" xfId="7687" xr:uid="{DBD9D9AC-8D09-4C48-90B0-8BBD06E09C18}"/>
    <cellStyle name="Normal 17 2" xfId="27285" xr:uid="{FDEB31CB-B1C3-4ECD-BF7B-A9C288C0394A}"/>
    <cellStyle name="Normal 17 3" xfId="15397" xr:uid="{CCDA2420-EFDF-4E95-8D38-3BEC843F8301}"/>
    <cellStyle name="Normal 17 4" xfId="30564" xr:uid="{FF1F4B71-0216-4830-AE5F-FBBB3C38C6A6}"/>
    <cellStyle name="Normal 17 5" xfId="30539" xr:uid="{4615AA8D-649A-4904-A395-2F3228C0A35D}"/>
    <cellStyle name="Normal 17 5 2" xfId="30637" xr:uid="{DE36F23F-D6F8-431F-822B-C08BFB2CC462}"/>
    <cellStyle name="Normal 17 5 2 2" xfId="30773" xr:uid="{73F14235-F9B8-45C2-BF94-830642FEDD4A}"/>
    <cellStyle name="Normal 17 6" xfId="30589" xr:uid="{9033F15F-F84A-48B2-B44C-1861CA016750}"/>
    <cellStyle name="Normal 18" xfId="8308" xr:uid="{AAD8CF44-0BDA-4AA3-86D1-A86D5255E5D9}"/>
    <cellStyle name="Normal 18 2" xfId="18230" xr:uid="{7FE08B4C-A2BD-43B6-A0C6-8B64A40DF234}"/>
    <cellStyle name="Normal 19" xfId="10767" xr:uid="{92AB5795-59A3-40EA-8570-C92DD718A0CA}"/>
    <cellStyle name="Normal 19 2" xfId="21063" xr:uid="{A19F0EA3-C560-4AFE-A255-72BC973C52DE}"/>
    <cellStyle name="Normal 2" xfId="965" xr:uid="{00000000-0005-0000-0000-0000C5030000}"/>
    <cellStyle name="Normal 2 10" xfId="966" xr:uid="{00000000-0005-0000-0000-0000C6030000}"/>
    <cellStyle name="Normal 2 10 10" xfId="10946" xr:uid="{581DC0AB-C065-4E96-A237-81FECF7F1786}"/>
    <cellStyle name="Normal 2 10 10 2" xfId="21265" xr:uid="{F2052CF4-921E-4ED2-AC07-77513F0EE261}"/>
    <cellStyle name="Normal 2 10 11" xfId="25461" xr:uid="{2A7811DE-BEE4-465E-A886-FC475B8096AF}"/>
    <cellStyle name="Normal 2 10 12" xfId="13866" xr:uid="{082E7A9E-9A17-4A8E-8059-0C8DB7C6699E}"/>
    <cellStyle name="Normal 2 10 2" xfId="967" xr:uid="{00000000-0005-0000-0000-0000C7030000}"/>
    <cellStyle name="Normal 2 10 2 10" xfId="14024" xr:uid="{95AADE5D-7DEB-4B50-8B49-FDB70E590C4F}"/>
    <cellStyle name="Normal 2 10 2 2" xfId="968" xr:uid="{00000000-0005-0000-0000-0000C8030000}"/>
    <cellStyle name="Normal 2 10 2 2 2" xfId="2646" xr:uid="{00000000-0005-0000-0000-000078020000}"/>
    <cellStyle name="Normal 2 10 2 2 2 2" xfId="5929" xr:uid="{00000000-0005-0000-0000-000076090000}"/>
    <cellStyle name="Normal 2 10 2 2 2 3" xfId="28752" xr:uid="{7BA7E5E2-2979-42C4-B054-19462583608C}"/>
    <cellStyle name="Normal 2 10 2 2 2 4" xfId="15601" xr:uid="{5B625102-48DF-4235-8957-C0E5832D7104}"/>
    <cellStyle name="Normal 2 10 2 2 3" xfId="4998" xr:uid="{00000000-0005-0000-0000-000077090000}"/>
    <cellStyle name="Normal 2 10 2 2 3 2" xfId="28555" xr:uid="{4A7A2825-B4D4-4627-BCC0-4425844ED446}"/>
    <cellStyle name="Normal 2 10 2 2 3 3" xfId="29289" xr:uid="{9177B3F6-2FD4-4F0E-A363-F5ECCC7E0CD8}"/>
    <cellStyle name="Normal 2 10 2 2 3 4" xfId="18434" xr:uid="{3B4C172C-1207-48F6-8710-E7EA443B1846}"/>
    <cellStyle name="Normal 2 10 2 2 4" xfId="10948" xr:uid="{8A629462-A018-434A-B285-11360549661E}"/>
    <cellStyle name="Normal 2 10 2 2 4 2" xfId="30343" xr:uid="{2CF39781-A2EC-4E5F-8D8C-68E379E82B77}"/>
    <cellStyle name="Normal 2 10 2 2 4 3" xfId="21267" xr:uid="{4DD509E8-10A9-4C0F-8BF9-EC20DB2A2A83}"/>
    <cellStyle name="Normal 2 10 2 2 5" xfId="25195" xr:uid="{0D5C687B-1217-4879-B010-E528E6601660}"/>
    <cellStyle name="Normal 2 10 2 2 6" xfId="14937" xr:uid="{2FB9691A-4F25-4134-97C6-4ADADD9DF1E6}"/>
    <cellStyle name="Normal 2 10 2 3" xfId="2443" xr:uid="{00000000-0005-0000-0000-000077020000}"/>
    <cellStyle name="Normal 2 10 2 3 2" xfId="5398" xr:uid="{00000000-0005-0000-0000-000079090000}"/>
    <cellStyle name="Normal 2 10 2 3 2 2" xfId="28643" xr:uid="{A2900262-9A33-4AA1-A509-4AF8BFBD89FF}"/>
    <cellStyle name="Normal 2 10 2 3 2 3" xfId="16647" xr:uid="{D9240135-322A-4674-8553-171CC0851789}"/>
    <cellStyle name="Normal 2 10 2 3 3" xfId="9307" xr:uid="{44B90337-89E3-43EE-BABB-91BF4C8ED808}"/>
    <cellStyle name="Normal 2 10 2 3 3 2" xfId="19480" xr:uid="{1A064235-02F4-4952-80AE-646A1044F096}"/>
    <cellStyle name="Normal 2 10 2 3 4" xfId="11989" xr:uid="{5A114B74-72C8-4468-B1CA-A83DC969FA33}"/>
    <cellStyle name="Normal 2 10 2 3 4 2" xfId="22313" xr:uid="{F6C83892-33D1-4BA7-BAF1-FDE08AC6C84E}"/>
    <cellStyle name="Normal 2 10 2 3 5" xfId="24283" xr:uid="{F7E819A5-FEAE-4D1C-BFBD-CC96F7619E17}"/>
    <cellStyle name="Normal 2 10 2 3 6" xfId="14445" xr:uid="{02222D9A-D008-47B9-9217-09BCA47D93C0}"/>
    <cellStyle name="Normal 2 10 2 4" xfId="4733" xr:uid="{00000000-0005-0000-0000-00007A090000}"/>
    <cellStyle name="Normal 2 10 2 4 2" xfId="9018" xr:uid="{FB9D6FC9-CE62-46A0-9340-F699861C375D}"/>
    <cellStyle name="Normal 2 10 2 4 2 2" xfId="28913" xr:uid="{429AC31A-F1C3-40F9-BCA6-AB2C77C26D9B}"/>
    <cellStyle name="Normal 2 10 2 4 2 3" xfId="19191" xr:uid="{E26A92E2-0037-4BE0-8DDA-2B493381C024}"/>
    <cellStyle name="Normal 2 10 2 4 3" xfId="11700" xr:uid="{39315430-172F-46EB-8EB5-2D68BD6F4AA5}"/>
    <cellStyle name="Normal 2 10 2 4 3 2" xfId="22024" xr:uid="{9DE90DCC-F5A5-4DFC-ACAE-B30B63492585}"/>
    <cellStyle name="Normal 2 10 2 4 4" xfId="26037" xr:uid="{BE4167A0-C584-4C6B-99D4-07BC3B5FC14F}"/>
    <cellStyle name="Normal 2 10 2 4 5" xfId="16358" xr:uid="{E3B7C103-B4B8-4BA9-B242-23BD428B1428}"/>
    <cellStyle name="Normal 2 10 2 5" xfId="7342" xr:uid="{BC7BC506-73C5-49B3-A358-8B11EDFF91E9}"/>
    <cellStyle name="Normal 2 10 2 5 2" xfId="10210" xr:uid="{0E6F0672-557D-4383-A27D-4493DF0D7D20}"/>
    <cellStyle name="Normal 2 10 2 5 2 2" xfId="20392" xr:uid="{B8B972F2-2C25-48BE-8FD4-C8CAF424BA12}"/>
    <cellStyle name="Normal 2 10 2 5 3" xfId="12901" xr:uid="{25D79015-C213-4AA5-9D50-7A9972481450}"/>
    <cellStyle name="Normal 2 10 2 5 3 2" xfId="23225" xr:uid="{A9EE8013-6EDA-4555-B05B-9A774375B59A}"/>
    <cellStyle name="Normal 2 10 2 5 4" xfId="27125" xr:uid="{0D882850-3B75-4234-9844-FAB0C14AEFFC}"/>
    <cellStyle name="Normal 2 10 2 5 5" xfId="17559" xr:uid="{F405FEA2-8566-406F-A7D2-7A86A1740A28}"/>
    <cellStyle name="Normal 2 10 2 6" xfId="7717" xr:uid="{E9A30EBF-BB24-40AB-B030-A7EDDB0E3574}"/>
    <cellStyle name="Normal 2 10 2 6 2" xfId="15600" xr:uid="{C0ADAC3A-6991-44DA-AB07-63C3D74F99DB}"/>
    <cellStyle name="Normal 2 10 2 7" xfId="8373" xr:uid="{79F7B1E8-338B-4145-87D3-F719C058751B}"/>
    <cellStyle name="Normal 2 10 2 7 2" xfId="18433" xr:uid="{773FB02E-AD41-41B0-8222-9548C2C2C1B5}"/>
    <cellStyle name="Normal 2 10 2 8" xfId="10947" xr:uid="{154ECB77-C8E6-4F7F-8AB6-4F1C953D1726}"/>
    <cellStyle name="Normal 2 10 2 8 2" xfId="21266" xr:uid="{19B83AC9-41BA-49F7-B98B-8D1A3C81D6A5}"/>
    <cellStyle name="Normal 2 10 2 9" xfId="24794" xr:uid="{F7048F76-6ACF-4114-AD1D-612FDA279FC7}"/>
    <cellStyle name="Normal 2 10 3" xfId="969" xr:uid="{00000000-0005-0000-0000-0000C9030000}"/>
    <cellStyle name="Normal 2 10 3 2" xfId="2512" xr:uid="{00000000-0005-0000-0000-000079020000}"/>
    <cellStyle name="Normal 2 10 3 2 2" xfId="5930" xr:uid="{00000000-0005-0000-0000-00007D090000}"/>
    <cellStyle name="Normal 2 10 3 2 2 2" xfId="30179" xr:uid="{B4CB690F-3EC6-49BE-B49D-6945BB0A08A0}"/>
    <cellStyle name="Normal 2 10 3 2 2 3" xfId="20865" xr:uid="{14630060-A7C0-441C-90AE-2A47DB989F55}"/>
    <cellStyle name="Normal 2 10 3 2 3" xfId="13374" xr:uid="{BDDCE430-F189-45AC-A956-6EB39682A5E0}"/>
    <cellStyle name="Normal 2 10 3 2 3 2" xfId="23698" xr:uid="{4D99D10F-164C-4A06-95D3-ACDBFB0FD944}"/>
    <cellStyle name="Normal 2 10 3 2 4" xfId="26714" xr:uid="{D5971904-D8E4-4969-806C-B9664DD7A3CB}"/>
    <cellStyle name="Normal 2 10 3 2 5" xfId="18032" xr:uid="{6BDE9D8B-4F3C-499A-B2FA-0C8C49421FE7}"/>
    <cellStyle name="Normal 2 10 3 3" xfId="4843" xr:uid="{00000000-0005-0000-0000-00007E090000}"/>
    <cellStyle name="Normal 2 10 3 3 2" xfId="25648" xr:uid="{C81A7C82-1DC5-4251-BD6B-1F94C97A0F3C}"/>
    <cellStyle name="Normal 2 10 3 3 3" xfId="27549" xr:uid="{BF690C85-4401-48D5-B386-E66FF04AFD99}"/>
    <cellStyle name="Normal 2 10 3 3 4" xfId="15602" xr:uid="{A79455F0-B433-49A8-9E54-9BC7F454C5E7}"/>
    <cellStyle name="Normal 2 10 3 4" xfId="8374" xr:uid="{C362AE40-7F6E-477B-9E4B-ECC27BFA54E6}"/>
    <cellStyle name="Normal 2 10 3 4 2" xfId="25533" xr:uid="{B8C3203B-0A2C-4220-93C1-988434A9A84B}"/>
    <cellStyle name="Normal 2 10 3 4 3" xfId="26895" xr:uid="{C3346EB5-F113-4ED1-95EA-AAE2FB4142B8}"/>
    <cellStyle name="Normal 2 10 3 4 4" xfId="18435" xr:uid="{D466D6DA-F6D7-408C-B6A8-3FCBA4C5F139}"/>
    <cellStyle name="Normal 2 10 3 5" xfId="10949" xr:uid="{03B7CE6C-F9E9-466F-B044-7384D1835BCC}"/>
    <cellStyle name="Normal 2 10 3 5 2" xfId="30344" xr:uid="{76558767-99C8-4BB4-AF1F-B85F9BC3C78E}"/>
    <cellStyle name="Normal 2 10 3 5 3" xfId="21268" xr:uid="{85474C84-FC90-49F2-A8F8-07084D8215F8}"/>
    <cellStyle name="Normal 2 10 3 6" xfId="25065" xr:uid="{4E7D7096-4C03-42A0-A178-37721F85927C}"/>
    <cellStyle name="Normal 2 10 3 7" xfId="14938" xr:uid="{4537B11C-B3A0-4EC8-9FA1-6CCE02495B50}"/>
    <cellStyle name="Normal 2 10 4" xfId="970" xr:uid="{00000000-0005-0000-0000-0000CA030000}"/>
    <cellStyle name="Normal 2 10 4 2" xfId="2312" xr:uid="{00000000-0005-0000-0000-00007A020000}"/>
    <cellStyle name="Normal 2 10 4 2 2" xfId="5658" xr:uid="{00000000-0005-0000-0000-000081090000}"/>
    <cellStyle name="Normal 2 10 4 2 3" xfId="28903" xr:uid="{B7DF5478-1F77-48C0-8667-7610F348B1F4}"/>
    <cellStyle name="Normal 2 10 4 2 4" xfId="15603" xr:uid="{CD071BC0-3CFE-4850-9A16-49BD0AAFF68C}"/>
    <cellStyle name="Normal 2 10 4 3" xfId="4594" xr:uid="{00000000-0005-0000-0000-000082090000}"/>
    <cellStyle name="Normal 2 10 4 3 2" xfId="27684" xr:uid="{34D226FA-AC93-458B-ACBD-73E808E218BD}"/>
    <cellStyle name="Normal 2 10 4 3 3" xfId="18436" xr:uid="{D5EF56AD-DF26-4B4D-98CF-7A732646854F}"/>
    <cellStyle name="Normal 2 10 4 4" xfId="10950" xr:uid="{E2CAD010-B092-4B56-87BA-5EFACEBD6923}"/>
    <cellStyle name="Normal 2 10 4 4 2" xfId="21269" xr:uid="{E10B8133-75F7-4864-9F53-AC32A7AF54DD}"/>
    <cellStyle name="Normal 2 10 4 5" xfId="25476" xr:uid="{F767D482-FEDA-42B4-8513-664E7D94453B}"/>
    <cellStyle name="Normal 2 10 4 6" xfId="14695" xr:uid="{E51FE157-5ED6-41D3-BE33-2953262403B8}"/>
    <cellStyle name="Normal 2 10 5" xfId="2174" xr:uid="{00000000-0005-0000-0000-000076020000}"/>
    <cellStyle name="Normal 2 10 5 2" xfId="5150" xr:uid="{00000000-0005-0000-0000-000084090000}"/>
    <cellStyle name="Normal 2 10 5 2 2" xfId="29461" xr:uid="{C2B7A83A-F5D7-45F3-889D-7BF4D8F1E3DC}"/>
    <cellStyle name="Normal 2 10 5 2 3" xfId="16439" xr:uid="{9E61578E-66A9-465B-9382-C17908930A9E}"/>
    <cellStyle name="Normal 2 10 5 3" xfId="9099" xr:uid="{D69EF2A8-E4B1-480F-8B38-24E3D6CFF73D}"/>
    <cellStyle name="Normal 2 10 5 3 2" xfId="19272" xr:uid="{32197EC2-668F-4C5C-999C-0DD75450ADCE}"/>
    <cellStyle name="Normal 2 10 5 4" xfId="11781" xr:uid="{ADAB5774-6D01-4D4F-947F-02CD1C18577F}"/>
    <cellStyle name="Normal 2 10 5 4 2" xfId="22105" xr:uid="{CDC9118F-F5AF-4B9F-B95C-75185FC767AD}"/>
    <cellStyle name="Normal 2 10 5 5" xfId="24260" xr:uid="{7CDF8FA7-E983-448F-A0AD-9F9E6E4F6A0C}"/>
    <cellStyle name="Normal 2 10 5 6" xfId="14208" xr:uid="{E57C3A13-85D7-491E-B363-F1D6A57D5D2F}"/>
    <cellStyle name="Normal 2 10 6" xfId="4431" xr:uid="{00000000-0005-0000-0000-000085090000}"/>
    <cellStyle name="Normal 2 10 6 2" xfId="8930" xr:uid="{AA8B658F-1B49-48A1-AED5-1184EC922DB1}"/>
    <cellStyle name="Normal 2 10 6 2 2" xfId="29323" xr:uid="{0A718C16-3330-445C-B4EA-A613F4E55178}"/>
    <cellStyle name="Normal 2 10 6 2 3" xfId="19083" xr:uid="{5F14EE63-1585-44FE-BAF4-42BF46298F36}"/>
    <cellStyle name="Normal 2 10 6 3" xfId="11592" xr:uid="{C3B0795D-F566-486D-9520-944917DC5D2B}"/>
    <cellStyle name="Normal 2 10 6 3 2" xfId="21916" xr:uid="{B589E59B-5D21-4CD0-ACC6-E1E26F9B68AA}"/>
    <cellStyle name="Normal 2 10 6 4" xfId="25247" xr:uid="{8B26B05A-D926-4DD9-9B58-D7478B0699D4}"/>
    <cellStyle name="Normal 2 10 6 5" xfId="16250" xr:uid="{79CCE5F8-496E-4623-9050-F625FA54796B}"/>
    <cellStyle name="Normal 2 10 7" xfId="7271" xr:uid="{DA5E1E09-6056-40FD-8A23-E91073E53F34}"/>
    <cellStyle name="Normal 2 10 7 2" xfId="10089" xr:uid="{86D92DCC-3ABF-4DDB-A4DC-22C88F964BEF}"/>
    <cellStyle name="Normal 2 10 7 2 2" xfId="20269" xr:uid="{07EC0537-9D5C-4DC3-81F9-86B785120BC1}"/>
    <cellStyle name="Normal 2 10 7 3" xfId="12778" xr:uid="{C721E22F-4DE9-4539-8F3B-574EE681B38C}"/>
    <cellStyle name="Normal 2 10 7 3 2" xfId="23102" xr:uid="{028E8006-3F03-4873-8A9F-87EB63BD9382}"/>
    <cellStyle name="Normal 2 10 7 4" xfId="27559" xr:uid="{9F271D19-1BCF-48C8-9686-50DE7AA53DBE}"/>
    <cellStyle name="Normal 2 10 7 5" xfId="17436" xr:uid="{8BA29440-0E10-48DE-A540-B4ED929807B2}"/>
    <cellStyle name="Normal 2 10 8" xfId="7716" xr:uid="{D076CC47-168F-4FD0-85BB-45A9D2ED27E9}"/>
    <cellStyle name="Normal 2 10 8 2" xfId="15599" xr:uid="{BFD8CC76-AB45-47B9-A82A-AE99459D4DA9}"/>
    <cellStyle name="Normal 2 10 9" xfId="8372" xr:uid="{00C08690-BB23-4863-A5F8-C0F88C4FC2D7}"/>
    <cellStyle name="Normal 2 10 9 2" xfId="18432" xr:uid="{2B3BB571-0178-41D8-ABE7-820411EB76A9}"/>
    <cellStyle name="Normal 2 11" xfId="971" xr:uid="{00000000-0005-0000-0000-0000CB030000}"/>
    <cellStyle name="Normal 2 11 10" xfId="10951" xr:uid="{02BC9A21-6B40-4103-AED8-456F01436243}"/>
    <cellStyle name="Normal 2 11 10 2" xfId="21270" xr:uid="{7F879FA9-CB80-4BAA-AB5C-88DACBAE4398}"/>
    <cellStyle name="Normal 2 11 11" xfId="24520" xr:uid="{D9E177D8-9940-4C47-B85D-E71CBCF840A9}"/>
    <cellStyle name="Normal 2 11 12" xfId="13867" xr:uid="{4D2891E9-B325-4491-9CB3-8A2FCCC82D85}"/>
    <cellStyle name="Normal 2 11 2" xfId="972" xr:uid="{00000000-0005-0000-0000-0000CC030000}"/>
    <cellStyle name="Normal 2 11 2 2" xfId="973" xr:uid="{00000000-0005-0000-0000-0000CD030000}"/>
    <cellStyle name="Normal 2 11 2 2 2" xfId="2647" xr:uid="{00000000-0005-0000-0000-00007D020000}"/>
    <cellStyle name="Normal 2 11 2 2 2 2" xfId="5931" xr:uid="{00000000-0005-0000-0000-00008A090000}"/>
    <cellStyle name="Normal 2 11 2 2 2 3" xfId="27700" xr:uid="{05975588-EFED-445C-BACE-C4F8C2BD320C}"/>
    <cellStyle name="Normal 2 11 2 2 2 4" xfId="15606" xr:uid="{7AB99049-C64A-43D2-AB50-D9036836F45E}"/>
    <cellStyle name="Normal 2 11 2 2 3" xfId="4999" xr:uid="{00000000-0005-0000-0000-00008B090000}"/>
    <cellStyle name="Normal 2 11 2 2 3 2" xfId="28558" xr:uid="{BFEA3BB1-34CF-425D-AEEE-6405047E4228}"/>
    <cellStyle name="Normal 2 11 2 2 3 3" xfId="27780" xr:uid="{904241DB-C01D-4BD0-A01D-EC2089F5BB5C}"/>
    <cellStyle name="Normal 2 11 2 2 3 4" xfId="18439" xr:uid="{FA9D1965-23CA-47A0-AFB4-B32DFB335715}"/>
    <cellStyle name="Normal 2 11 2 2 4" xfId="10953" xr:uid="{42B24258-1BBA-4A25-92B1-CC0FD90ADE82}"/>
    <cellStyle name="Normal 2 11 2 2 4 2" xfId="30345" xr:uid="{3825F1C2-5F87-4CB0-ADFB-A7399C4BB88A}"/>
    <cellStyle name="Normal 2 11 2 2 4 3" xfId="21272" xr:uid="{0C0ABB16-C649-494C-8C9F-12A9999CEB18}"/>
    <cellStyle name="Normal 2 11 2 2 5" xfId="25941" xr:uid="{18F910DE-8F01-4306-8367-97030186DF87}"/>
    <cellStyle name="Normal 2 11 2 2 6" xfId="14939" xr:uid="{05FF4726-DC81-49ED-83F9-9CC68244C283}"/>
    <cellStyle name="Normal 2 11 2 3" xfId="2428" xr:uid="{00000000-0005-0000-0000-00007C020000}"/>
    <cellStyle name="Normal 2 11 2 3 2" xfId="5399" xr:uid="{00000000-0005-0000-0000-00008D090000}"/>
    <cellStyle name="Normal 2 11 2 3 2 2" xfId="28081" xr:uid="{4438D470-D06E-4CF7-986C-A93E8E89ECCD}"/>
    <cellStyle name="Normal 2 11 2 3 2 3" xfId="16648" xr:uid="{22429904-ED4A-4339-8413-BA1FC8F72122}"/>
    <cellStyle name="Normal 2 11 2 3 3" xfId="9308" xr:uid="{C7B3CCBE-E3FD-418F-9203-1B98BE6EFF70}"/>
    <cellStyle name="Normal 2 11 2 3 3 2" xfId="19481" xr:uid="{F8A9ED18-0752-4A86-9207-D8217013BF53}"/>
    <cellStyle name="Normal 2 11 2 3 4" xfId="11990" xr:uid="{66EF2F87-B2A7-43A7-91D4-A5AAFC8EF085}"/>
    <cellStyle name="Normal 2 11 2 3 4 2" xfId="22314" xr:uid="{82DCA00B-58D3-4FA0-AD3B-A0E907286CC0}"/>
    <cellStyle name="Normal 2 11 2 3 5" xfId="26454" xr:uid="{808F8917-6C0C-4E1A-A771-19F6C0B47101}"/>
    <cellStyle name="Normal 2 11 2 3 6" xfId="14446" xr:uid="{B0C0F4CC-1B16-4B08-B64C-6B6345596A10}"/>
    <cellStyle name="Normal 2 11 2 4" xfId="4715" xr:uid="{00000000-0005-0000-0000-00008E090000}"/>
    <cellStyle name="Normal 2 11 2 4 2" xfId="10385" xr:uid="{E61E2CC8-4550-417E-B14C-B278F681A87F}"/>
    <cellStyle name="Normal 2 11 2 4 2 2" xfId="29987" xr:uid="{B6728D49-96A4-461B-A776-32A48CCA7870}"/>
    <cellStyle name="Normal 2 11 2 4 2 3" xfId="20567" xr:uid="{1FEBCA65-DD1A-487C-8D24-2AF729D47309}"/>
    <cellStyle name="Normal 2 11 2 4 3" xfId="13076" xr:uid="{CCA9D670-57F9-4013-B4A7-EC477838CBD8}"/>
    <cellStyle name="Normal 2 11 2 4 3 2" xfId="23400" xr:uid="{3EF37A2C-8284-4EED-AFA9-B1B0D22D8446}"/>
    <cellStyle name="Normal 2 11 2 4 4" xfId="25938" xr:uid="{3B25194D-AB55-48A3-8C73-8A5CF72AE989}"/>
    <cellStyle name="Normal 2 11 2 4 5" xfId="17734" xr:uid="{F2D92569-7370-4530-AC0E-358D7053C4F7}"/>
    <cellStyle name="Normal 2 11 2 5" xfId="7719" xr:uid="{0A75C7B8-53DB-4AF7-89E5-00FC1EB60430}"/>
    <cellStyle name="Normal 2 11 2 5 2" xfId="28678" xr:uid="{152CD4A0-1976-4673-B148-29E3806C32ED}"/>
    <cellStyle name="Normal 2 11 2 5 3" xfId="15605" xr:uid="{68200F54-83CA-4B2C-8B8D-E3731F59DC08}"/>
    <cellStyle name="Normal 2 11 2 6" xfId="8376" xr:uid="{111F65DC-44F9-48BB-8F41-CDC30811649C}"/>
    <cellStyle name="Normal 2 11 2 6 2" xfId="18438" xr:uid="{A3E768C7-105F-4ADE-9134-3764475D4893}"/>
    <cellStyle name="Normal 2 11 2 7" xfId="10952" xr:uid="{7CB3462D-1262-48E8-8B68-4D223810EEE1}"/>
    <cellStyle name="Normal 2 11 2 7 2" xfId="21271" xr:uid="{EE2A9B43-BA4D-414A-9D6C-F1514744B3F4}"/>
    <cellStyle name="Normal 2 11 2 8" xfId="25268" xr:uid="{E87C7D42-90EA-4E18-9CFF-489C1E368538}"/>
    <cellStyle name="Normal 2 11 2 9" xfId="14025" xr:uid="{C5A43143-25C3-4680-B3FA-089E58DDDF44}"/>
    <cellStyle name="Normal 2 11 3" xfId="974" xr:uid="{00000000-0005-0000-0000-0000CE030000}"/>
    <cellStyle name="Normal 2 11 3 2" xfId="2513" xr:uid="{00000000-0005-0000-0000-00007E020000}"/>
    <cellStyle name="Normal 2 11 3 2 2" xfId="5932" xr:uid="{00000000-0005-0000-0000-000091090000}"/>
    <cellStyle name="Normal 2 11 3 2 2 2" xfId="30180" xr:uid="{72B276D2-FE22-4CB9-8B66-1B4B52D84799}"/>
    <cellStyle name="Normal 2 11 3 2 2 3" xfId="20866" xr:uid="{2BBDBB6A-ADA8-4EAE-986E-51BEAAFC84C5}"/>
    <cellStyle name="Normal 2 11 3 2 3" xfId="13375" xr:uid="{74DD1580-A831-4F52-8207-9EC42D47EE99}"/>
    <cellStyle name="Normal 2 11 3 2 3 2" xfId="23699" xr:uid="{4E0AB760-1110-43C1-A4A3-35685061B0AD}"/>
    <cellStyle name="Normal 2 11 3 2 4" xfId="26571" xr:uid="{087C9804-BB35-41DD-A2AF-3B0DCA50FC8A}"/>
    <cellStyle name="Normal 2 11 3 2 5" xfId="18033" xr:uid="{BD7A3627-5A53-4F50-B49D-EBC9AA3160DF}"/>
    <cellStyle name="Normal 2 11 3 3" xfId="4844" xr:uid="{00000000-0005-0000-0000-000092090000}"/>
    <cellStyle name="Normal 2 11 3 3 2" xfId="27781" xr:uid="{F9621614-EFC5-4369-95D1-87E6521635A0}"/>
    <cellStyle name="Normal 2 11 3 3 3" xfId="29685" xr:uid="{4A1BFCA3-8B65-4C96-8146-74776E969A0A}"/>
    <cellStyle name="Normal 2 11 3 3 4" xfId="15607" xr:uid="{46087A3E-6909-41E1-AF97-048A6B82069E}"/>
    <cellStyle name="Normal 2 11 3 4" xfId="8377" xr:uid="{17F4B5E9-2448-488F-B2FB-F75BC5D75649}"/>
    <cellStyle name="Normal 2 11 3 4 2" xfId="27130" xr:uid="{C1B07864-EF6B-42DE-82EA-11FDC2C5166F}"/>
    <cellStyle name="Normal 2 11 3 4 3" xfId="28907" xr:uid="{F5E57F4E-9BED-4369-989B-626D5D8C75EE}"/>
    <cellStyle name="Normal 2 11 3 4 4" xfId="18440" xr:uid="{389ECBC5-0A2E-4B73-9B76-012447B20E6E}"/>
    <cellStyle name="Normal 2 11 3 5" xfId="10954" xr:uid="{B63C3B0C-9B72-4521-AF13-46DA05BE667F}"/>
    <cellStyle name="Normal 2 11 3 5 2" xfId="30346" xr:uid="{15AF41BA-A197-4A3A-816F-CE4D046E50C1}"/>
    <cellStyle name="Normal 2 11 3 5 3" xfId="21273" xr:uid="{C73D549C-A563-474A-AE35-81AD1B83633B}"/>
    <cellStyle name="Normal 2 11 3 6" xfId="26145" xr:uid="{478F11B5-DF42-4921-AB8D-2A76401BF2DB}"/>
    <cellStyle name="Normal 2 11 3 7" xfId="14940" xr:uid="{BC4E187D-8468-428D-9998-F7ABABF829CB}"/>
    <cellStyle name="Normal 2 11 4" xfId="975" xr:uid="{00000000-0005-0000-0000-0000CF030000}"/>
    <cellStyle name="Normal 2 11 4 2" xfId="2313" xr:uid="{00000000-0005-0000-0000-00007F020000}"/>
    <cellStyle name="Normal 2 11 4 2 2" xfId="5659" xr:uid="{00000000-0005-0000-0000-000095090000}"/>
    <cellStyle name="Normal 2 11 4 2 3" xfId="27115" xr:uid="{A7B50535-E84C-482A-85AA-19C3A1FF21BD}"/>
    <cellStyle name="Normal 2 11 4 2 4" xfId="15608" xr:uid="{C5887023-E4FB-47FC-AA25-E246E84BD8E4}"/>
    <cellStyle name="Normal 2 11 4 3" xfId="4595" xr:uid="{00000000-0005-0000-0000-000096090000}"/>
    <cellStyle name="Normal 2 11 4 3 2" xfId="29511" xr:uid="{CF2DED91-AA73-432A-AEC1-4A0BC529220E}"/>
    <cellStyle name="Normal 2 11 4 3 3" xfId="18441" xr:uid="{FD5717DB-DF63-44DC-921C-086C1D2661AB}"/>
    <cellStyle name="Normal 2 11 4 4" xfId="10955" xr:uid="{C5B8228D-6328-42F9-932D-677D784A50E8}"/>
    <cellStyle name="Normal 2 11 4 4 2" xfId="21274" xr:uid="{68934DA3-5A4E-40EE-B027-B35C35FD3B81}"/>
    <cellStyle name="Normal 2 11 4 5" xfId="24332" xr:uid="{1D5C090A-6691-41D5-8851-EB8ACBC55E33}"/>
    <cellStyle name="Normal 2 11 4 6" xfId="14696" xr:uid="{508B85D0-D188-4A7B-9AF6-C1FA57439B5A}"/>
    <cellStyle name="Normal 2 11 5" xfId="2175" xr:uid="{00000000-0005-0000-0000-00007B020000}"/>
    <cellStyle name="Normal 2 11 5 2" xfId="5210" xr:uid="{00000000-0005-0000-0000-000098090000}"/>
    <cellStyle name="Normal 2 11 5 2 2" xfId="28258" xr:uid="{9ED29E1E-9C88-498B-9368-87BFCB4CEC98}"/>
    <cellStyle name="Normal 2 11 5 2 3" xfId="16499" xr:uid="{8B2E9C25-E437-4405-9EA9-E2C9D7386649}"/>
    <cellStyle name="Normal 2 11 5 3" xfId="9159" xr:uid="{BA142BE9-2A8A-4E21-B517-F1DCB1C55B26}"/>
    <cellStyle name="Normal 2 11 5 3 2" xfId="19332" xr:uid="{9EC7A033-CA53-4CDB-ABBC-5B57DFD2F7FE}"/>
    <cellStyle name="Normal 2 11 5 4" xfId="11841" xr:uid="{239DEB8A-4988-4C7B-A70B-9E87037505FD}"/>
    <cellStyle name="Normal 2 11 5 4 2" xfId="22165" xr:uid="{47EFC2AF-D02C-4342-9F97-3165131D28FF}"/>
    <cellStyle name="Normal 2 11 5 5" xfId="24272" xr:uid="{A21807E8-A9BF-456A-9D7E-912C66299B2A}"/>
    <cellStyle name="Normal 2 11 5 6" xfId="14265" xr:uid="{DB624BB9-77C0-4F2E-BA4D-FC8C33794AFB}"/>
    <cellStyle name="Normal 2 11 6" xfId="4432" xr:uid="{00000000-0005-0000-0000-000099090000}"/>
    <cellStyle name="Normal 2 11 6 2" xfId="8931" xr:uid="{B684A0D0-A05E-46FC-8E17-4F54131672D1}"/>
    <cellStyle name="Normal 2 11 6 2 2" xfId="27940" xr:uid="{CE57E290-82DD-4463-BC29-7C6AC4C78A11}"/>
    <cellStyle name="Normal 2 11 6 2 3" xfId="19084" xr:uid="{4215FB71-C7D8-420E-8675-B23F6DEE9586}"/>
    <cellStyle name="Normal 2 11 6 3" xfId="11593" xr:uid="{8CC3E3A8-ECB4-4E68-B137-BA4283591E92}"/>
    <cellStyle name="Normal 2 11 6 3 2" xfId="21917" xr:uid="{87509DE9-8BD2-4C8A-A9F2-4087A4FAC311}"/>
    <cellStyle name="Normal 2 11 6 4" xfId="24018" xr:uid="{AF3ECFD5-607C-4CF9-963E-00AA363BF66E}"/>
    <cellStyle name="Normal 2 11 6 5" xfId="16251" xr:uid="{D718739F-8AA4-4F7D-B88D-4AD5A22CBC66}"/>
    <cellStyle name="Normal 2 11 7" xfId="7343" xr:uid="{EC4B1AA3-5B59-4394-AB64-BBB82FB43AC1}"/>
    <cellStyle name="Normal 2 11 7 2" xfId="10211" xr:uid="{E708F28E-32B4-4BB3-AF8C-D3C2B8E4604C}"/>
    <cellStyle name="Normal 2 11 7 2 2" xfId="20393" xr:uid="{FE2BFCDA-03D8-4DF6-B0DC-C064FA67BAE4}"/>
    <cellStyle name="Normal 2 11 7 3" xfId="12902" xr:uid="{3A354C0A-D108-45AC-98FA-A3416801F892}"/>
    <cellStyle name="Normal 2 11 7 3 2" xfId="23226" xr:uid="{3CADFEB7-06D9-4B54-B1C6-E3A1F20D33E6}"/>
    <cellStyle name="Normal 2 11 7 4" xfId="27502" xr:uid="{3834E5DC-F5F4-4167-881E-74BD755B77F5}"/>
    <cellStyle name="Normal 2 11 7 5" xfId="17560" xr:uid="{821A45CE-ECDE-4CD9-859F-AAE43D5B6C4E}"/>
    <cellStyle name="Normal 2 11 8" xfId="7718" xr:uid="{C985FE5D-CC76-40DD-A20B-935EC3F4D099}"/>
    <cellStyle name="Normal 2 11 8 2" xfId="15604" xr:uid="{9687CE2A-1FE8-4AB2-86A0-61167ABE5403}"/>
    <cellStyle name="Normal 2 11 9" xfId="8375" xr:uid="{E44ADC7D-B43A-40B4-91AD-799E26588E13}"/>
    <cellStyle name="Normal 2 11 9 2" xfId="18437" xr:uid="{975D0C8A-8986-4964-AB72-BC9971A3F916}"/>
    <cellStyle name="Normal 2 12" xfId="976" xr:uid="{00000000-0005-0000-0000-0000D0030000}"/>
    <cellStyle name="Normal 2 12 10" xfId="25466" xr:uid="{D438502D-468E-4659-BEC1-48DD6F5BF7E0}"/>
    <cellStyle name="Normal 2 12 11" xfId="13868" xr:uid="{B5F69981-C340-4039-9684-CB7E88C613BB}"/>
    <cellStyle name="Normal 2 12 2" xfId="977" xr:uid="{00000000-0005-0000-0000-0000D1030000}"/>
    <cellStyle name="Normal 2 12 2 2" xfId="2514" xr:uid="{00000000-0005-0000-0000-000081020000}"/>
    <cellStyle name="Normal 2 12 2 2 2" xfId="5933" xr:uid="{00000000-0005-0000-0000-00009D090000}"/>
    <cellStyle name="Normal 2 12 2 2 2 2" xfId="27019" xr:uid="{6872544D-EDDB-42B9-8205-2AAEB0DA6DB2}"/>
    <cellStyle name="Normal 2 12 2 2 2 3" xfId="28223" xr:uid="{E970EE56-EE54-4807-8869-036723930B83}"/>
    <cellStyle name="Normal 2 12 2 2 2 4" xfId="17036" xr:uid="{1CA5C6D7-58AF-4096-9426-E4D3C3CDE367}"/>
    <cellStyle name="Normal 2 12 2 2 3" xfId="9693" xr:uid="{28AE5321-3639-442D-A4E4-8379313A4E1D}"/>
    <cellStyle name="Normal 2 12 2 2 3 2" xfId="29835" xr:uid="{C90F4260-16F1-41FB-A993-342D3043F593}"/>
    <cellStyle name="Normal 2 12 2 2 3 3" xfId="19869" xr:uid="{88E87050-08CE-4946-B19D-17FE4DEC710C}"/>
    <cellStyle name="Normal 2 12 2 2 4" xfId="12378" xr:uid="{AAB9F43F-CA2C-4058-A2D2-2B4991A2BF93}"/>
    <cellStyle name="Normal 2 12 2 2 4 2" xfId="22702" xr:uid="{1195C723-7526-4A69-BB90-ACE754FAC5EB}"/>
    <cellStyle name="Normal 2 12 2 2 5" xfId="24837" xr:uid="{1CEF4135-715E-4A8B-A640-91FF7DD37374}"/>
    <cellStyle name="Normal 2 12 2 2 6" xfId="14941" xr:uid="{7A40FEA3-78BD-4BF3-B636-E1D5B98CFCBC}"/>
    <cellStyle name="Normal 2 12 2 3" xfId="4845" xr:uid="{00000000-0005-0000-0000-00009E090000}"/>
    <cellStyle name="Normal 2 12 2 3 2" xfId="10386" xr:uid="{5423BACA-9A0D-47AB-9D77-DD7789642F53}"/>
    <cellStyle name="Normal 2 12 2 3 2 2" xfId="29988" xr:uid="{5C6542F7-FFFA-4843-9DD1-BCE70C72A16E}"/>
    <cellStyle name="Normal 2 12 2 3 2 3" xfId="20568" xr:uid="{2DAFAEDA-FF2B-4D42-A476-970BBB310504}"/>
    <cellStyle name="Normal 2 12 2 3 3" xfId="13077" xr:uid="{D4D9BC3F-E736-4E1A-9811-8511C4D3145A}"/>
    <cellStyle name="Normal 2 12 2 3 3 2" xfId="23401" xr:uid="{4420F98F-12EB-4FAF-B0C6-3CEE304C2616}"/>
    <cellStyle name="Normal 2 12 2 3 4" xfId="26601" xr:uid="{AD2699CE-B7F9-4E01-B70F-0BA916CB9AED}"/>
    <cellStyle name="Normal 2 12 2 3 5" xfId="17735" xr:uid="{4F64273E-5CCE-47FF-8424-80AA2E547FC9}"/>
    <cellStyle name="Normal 2 12 2 4" xfId="7721" xr:uid="{83BC0CEC-2438-41B4-8B2E-394A7C1C846C}"/>
    <cellStyle name="Normal 2 12 2 4 2" xfId="27677" xr:uid="{60A39C60-F02F-451B-9DF5-B9D54268A84A}"/>
    <cellStyle name="Normal 2 12 2 4 3" xfId="27041" xr:uid="{6FB20B0B-6CCB-4E71-B093-1ECB4CFDB0B7}"/>
    <cellStyle name="Normal 2 12 2 4 4" xfId="15610" xr:uid="{0AB7ADD9-3E3B-4390-9564-8607A23DEEB8}"/>
    <cellStyle name="Normal 2 12 2 5" xfId="8379" xr:uid="{478902E6-C804-46A1-82E6-B6FE19F5FE57}"/>
    <cellStyle name="Normal 2 12 2 5 2" xfId="28677" xr:uid="{02BC9254-2EF5-4D7B-89E0-06CF0DE53290}"/>
    <cellStyle name="Normal 2 12 2 5 3" xfId="18443" xr:uid="{5A4FEFC8-C2D4-4C54-8336-61CA40024F00}"/>
    <cellStyle name="Normal 2 12 2 6" xfId="10957" xr:uid="{1457C8E5-2725-427D-92E4-87DF2A45BF71}"/>
    <cellStyle name="Normal 2 12 2 6 2" xfId="21276" xr:uid="{9E5B0E72-06A4-4CBB-91B2-D200E4D2FC1F}"/>
    <cellStyle name="Normal 2 12 2 7" xfId="25028" xr:uid="{5E51828F-B5AA-45C2-B196-0A1A79C22D3D}"/>
    <cellStyle name="Normal 2 12 2 8" xfId="14026" xr:uid="{0C50315A-0EBD-424B-A130-6FD47B00B02E}"/>
    <cellStyle name="Normal 2 12 3" xfId="978" xr:uid="{00000000-0005-0000-0000-0000D2030000}"/>
    <cellStyle name="Normal 2 12 3 2" xfId="2314" xr:uid="{00000000-0005-0000-0000-000082020000}"/>
    <cellStyle name="Normal 2 12 3 2 2" xfId="5660" xr:uid="{00000000-0005-0000-0000-0000A1090000}"/>
    <cellStyle name="Normal 2 12 3 2 3" xfId="29105" xr:uid="{4A4FC2B7-882C-40B4-B67B-3727497F2080}"/>
    <cellStyle name="Normal 2 12 3 2 4" xfId="15611" xr:uid="{D4E673A9-5AEE-4D4B-A89B-B6E8C50302C1}"/>
    <cellStyle name="Normal 2 12 3 3" xfId="4596" xr:uid="{00000000-0005-0000-0000-0000A2090000}"/>
    <cellStyle name="Normal 2 12 3 3 2" xfId="29697" xr:uid="{B753CC6D-48A1-42A2-8DED-0D8321EB6ECD}"/>
    <cellStyle name="Normal 2 12 3 3 3" xfId="29237" xr:uid="{4F8076E6-15CA-4839-8243-5A4A9BAD53EB}"/>
    <cellStyle name="Normal 2 12 3 3 4" xfId="18444" xr:uid="{0A65A1D9-5516-47C0-98F4-605DB94D364D}"/>
    <cellStyle name="Normal 2 12 3 4" xfId="10958" xr:uid="{AFC3C804-931B-412D-8376-53783CD49001}"/>
    <cellStyle name="Normal 2 12 3 4 2" xfId="27928" xr:uid="{E6348DC5-7DC4-4886-BDA8-1E518EA1672D}"/>
    <cellStyle name="Normal 2 12 3 4 3" xfId="30347" xr:uid="{FF56D971-38AF-447F-849E-58C21E926AB9}"/>
    <cellStyle name="Normal 2 12 3 4 4" xfId="21277" xr:uid="{D128D91E-9C19-40E1-8F61-2FCC9B0FE0AE}"/>
    <cellStyle name="Normal 2 12 3 5" xfId="25668" xr:uid="{D9CF1767-5B76-4CB8-8EBD-6C1EDE48F117}"/>
    <cellStyle name="Normal 2 12 3 6" xfId="27869" xr:uid="{91E0DA6C-232C-4E8A-ACED-F14E675A8FFA}"/>
    <cellStyle name="Normal 2 12 3 7" xfId="14697" xr:uid="{83AC9FF9-F736-4568-8B36-EE2433394BE3}"/>
    <cellStyle name="Normal 2 12 4" xfId="2176" xr:uid="{00000000-0005-0000-0000-000080020000}"/>
    <cellStyle name="Normal 2 12 4 2" xfId="5400" xr:uid="{00000000-0005-0000-0000-0000A4090000}"/>
    <cellStyle name="Normal 2 12 4 2 2" xfId="27962" xr:uid="{88A44100-DB89-44FE-ACC3-4FDC9D8A472C}"/>
    <cellStyle name="Normal 2 12 4 2 3" xfId="16649" xr:uid="{8D6863CA-7CF2-470F-A778-6054CE7303EC}"/>
    <cellStyle name="Normal 2 12 4 3" xfId="9309" xr:uid="{FBCD9CF7-8AF9-4705-9971-C9B61701A6CC}"/>
    <cellStyle name="Normal 2 12 4 3 2" xfId="19482" xr:uid="{BD72DD84-5A0A-4F8E-BB93-A258C4A6FC97}"/>
    <cellStyle name="Normal 2 12 4 4" xfId="11991" xr:uid="{3D6CE497-0D83-4E1E-B7F0-D5D524E7B730}"/>
    <cellStyle name="Normal 2 12 4 4 2" xfId="22315" xr:uid="{455E837F-E2ED-4E32-830A-0A964D945AD6}"/>
    <cellStyle name="Normal 2 12 4 5" xfId="24284" xr:uid="{ED433A52-3C27-4129-9E36-47D9F53D45BB}"/>
    <cellStyle name="Normal 2 12 4 6" xfId="14447" xr:uid="{6C98F63D-673D-4DF8-9D78-5AB1BB87E106}"/>
    <cellStyle name="Normal 2 12 5" xfId="4433" xr:uid="{00000000-0005-0000-0000-0000A5090000}"/>
    <cellStyle name="Normal 2 12 5 2" xfId="8932" xr:uid="{B3DF4929-3D07-46AB-890E-2398E7166403}"/>
    <cellStyle name="Normal 2 12 5 2 2" xfId="28185" xr:uid="{C4099F55-9FB3-4FF7-8A17-332D19827C52}"/>
    <cellStyle name="Normal 2 12 5 2 3" xfId="19085" xr:uid="{791B9A0D-026D-4279-AF25-D91FF69B905A}"/>
    <cellStyle name="Normal 2 12 5 3" xfId="11594" xr:uid="{9B2F3A05-8898-41C2-A715-6A17E817E9FD}"/>
    <cellStyle name="Normal 2 12 5 3 2" xfId="21918" xr:uid="{65705838-4CA3-4FC5-9DA7-EDD9E8341A16}"/>
    <cellStyle name="Normal 2 12 5 4" xfId="24601" xr:uid="{30BF13AC-6263-43D8-8670-3A3F9D7DAFC8}"/>
    <cellStyle name="Normal 2 12 5 5" xfId="16252" xr:uid="{0C2D51A1-FF7C-44D7-B0B3-9079A755D694}"/>
    <cellStyle name="Normal 2 12 6" xfId="7344" xr:uid="{99013DA8-0A5B-43B8-B79D-04C26D013DBA}"/>
    <cellStyle name="Normal 2 12 6 2" xfId="10212" xr:uid="{9B244205-CD8E-4B9E-A264-656ADCD07CEF}"/>
    <cellStyle name="Normal 2 12 6 2 2" xfId="29939" xr:uid="{80582928-BF06-4980-B39C-6CAF16120468}"/>
    <cellStyle name="Normal 2 12 6 2 3" xfId="20394" xr:uid="{0552C241-2753-4995-83CA-5B436F93AAE4}"/>
    <cellStyle name="Normal 2 12 6 3" xfId="12903" xr:uid="{9C1158F9-A27B-42BE-8F2D-F487606F8627}"/>
    <cellStyle name="Normal 2 12 6 3 2" xfId="23227" xr:uid="{621CE8FF-A40B-4427-9977-8B98041EDC36}"/>
    <cellStyle name="Normal 2 12 6 4" xfId="28252" xr:uid="{ACA53AC9-F63E-4A29-9290-4FE3A1478BD1}"/>
    <cellStyle name="Normal 2 12 6 5" xfId="17561" xr:uid="{B81AE9A5-8DB6-4A0E-B4CE-F2887A3D6B16}"/>
    <cellStyle name="Normal 2 12 7" xfId="7720" xr:uid="{50ECA8EA-73F9-41C6-AA04-0BBF204D4FF7}"/>
    <cellStyle name="Normal 2 12 7 2" xfId="28211" xr:uid="{8E58A131-271B-4FB0-92E7-54751D354595}"/>
    <cellStyle name="Normal 2 12 7 3" xfId="15609" xr:uid="{19902745-8757-4EBE-A778-501060D6A0FB}"/>
    <cellStyle name="Normal 2 12 8" xfId="8378" xr:uid="{900D09B3-A27D-4C56-8965-8A13E75C5A4A}"/>
    <cellStyle name="Normal 2 12 8 2" xfId="18442" xr:uid="{DFF0EBF2-7AE6-4376-9D8A-B9E89071875B}"/>
    <cellStyle name="Normal 2 12 9" xfId="10956" xr:uid="{F7F7435C-1DBD-4120-ABA5-F566029D57B0}"/>
    <cellStyle name="Normal 2 12 9 2" xfId="21275" xr:uid="{48F7F2D1-EE75-435F-BF87-72D8FCF24B74}"/>
    <cellStyle name="Normal 2 13" xfId="979" xr:uid="{00000000-0005-0000-0000-0000D3030000}"/>
    <cellStyle name="Normal 2 13 10" xfId="13869" xr:uid="{43FB9ABA-8C80-42E1-9B6C-631EEFFCC398}"/>
    <cellStyle name="Normal 2 13 2" xfId="980" xr:uid="{00000000-0005-0000-0000-0000D4030000}"/>
    <cellStyle name="Normal 2 13 2 2" xfId="2515" xr:uid="{00000000-0005-0000-0000-000084020000}"/>
    <cellStyle name="Normal 2 13 2 2 2" xfId="5661" xr:uid="{00000000-0005-0000-0000-0000A9090000}"/>
    <cellStyle name="Normal 2 13 2 2 2 2" xfId="28988" xr:uid="{FDD1148E-5B81-4485-B50C-34DBB57835C3}"/>
    <cellStyle name="Normal 2 13 2 2 2 3" xfId="27655" xr:uid="{E449FE81-E6EE-4511-981B-7086F03ABA63}"/>
    <cellStyle name="Normal 2 13 2 2 2 4" xfId="16823" xr:uid="{F57EC64D-7AA4-45F2-A174-9EB564FDE139}"/>
    <cellStyle name="Normal 2 13 2 2 3" xfId="9480" xr:uid="{0267B337-5208-408C-9BD9-3863530766DF}"/>
    <cellStyle name="Normal 2 13 2 2 3 2" xfId="28877" xr:uid="{CA4684DA-C2A7-4D72-813B-30B2005C4535}"/>
    <cellStyle name="Normal 2 13 2 2 3 3" xfId="19656" xr:uid="{2566B629-E8D2-4C4F-BE74-3F3B39C4E95F}"/>
    <cellStyle name="Normal 2 13 2 2 4" xfId="12165" xr:uid="{ED086DA2-BB92-4AC4-99D0-4C2F83C63474}"/>
    <cellStyle name="Normal 2 13 2 2 4 2" xfId="22489" xr:uid="{EC3AEB11-7D46-4736-AC44-78D38C147DEB}"/>
    <cellStyle name="Normal 2 13 2 2 5" xfId="25947" xr:uid="{8CA13760-D8AE-4237-8FA6-1C75D44E059A}"/>
    <cellStyle name="Normal 2 13 2 2 6" xfId="14698" xr:uid="{48AB3919-B0D1-429F-A53F-C9B406729058}"/>
    <cellStyle name="Normal 2 13 2 3" xfId="4846" xr:uid="{00000000-0005-0000-0000-0000AA090000}"/>
    <cellStyle name="Normal 2 13 2 3 2" xfId="26481" xr:uid="{C0731401-DF17-4344-9957-EA4E52BFE529}"/>
    <cellStyle name="Normal 2 13 2 3 3" xfId="29676" xr:uid="{78717011-108F-4C6A-97ED-8A33E8732E45}"/>
    <cellStyle name="Normal 2 13 2 3 4" xfId="15613" xr:uid="{41A65A5B-2A8D-4E42-9A98-2F082F51B187}"/>
    <cellStyle name="Normal 2 13 2 4" xfId="8381" xr:uid="{36BF196B-B829-47D0-B67C-D053F175A0D1}"/>
    <cellStyle name="Normal 2 13 2 4 2" xfId="27597" xr:uid="{46605C44-9ED4-48FE-9699-E36D38A51020}"/>
    <cellStyle name="Normal 2 13 2 4 3" xfId="27787" xr:uid="{DA0D5DB8-7C88-4B14-80AC-1E108947F058}"/>
    <cellStyle name="Normal 2 13 2 4 4" xfId="18446" xr:uid="{88F3A1D2-8BE0-497D-B76B-366A2CC317E5}"/>
    <cellStyle name="Normal 2 13 2 5" xfId="10960" xr:uid="{48D7DBFC-F2C0-40BB-A898-D5F3F1F87371}"/>
    <cellStyle name="Normal 2 13 2 5 2" xfId="30348" xr:uid="{C827523F-573A-4A79-9B26-759249D93F83}"/>
    <cellStyle name="Normal 2 13 2 5 3" xfId="21279" xr:uid="{057A3E73-1129-42CD-94B2-677DB8E99561}"/>
    <cellStyle name="Normal 2 13 2 6" xfId="24777" xr:uid="{F7038662-674D-46AA-BCA2-0086B438F2E4}"/>
    <cellStyle name="Normal 2 13 2 7" xfId="14027" xr:uid="{8CBD7E81-B494-47A8-84D7-A013F9F5FF6F}"/>
    <cellStyle name="Normal 2 13 3" xfId="981" xr:uid="{00000000-0005-0000-0000-0000D5030000}"/>
    <cellStyle name="Normal 2 13 3 2" xfId="2315" xr:uid="{00000000-0005-0000-0000-000085020000}"/>
    <cellStyle name="Normal 2 13 3 2 2" xfId="6397" xr:uid="{00000000-0005-0000-0000-0000AD090000}"/>
    <cellStyle name="Normal 2 13 3 2 3" xfId="27192" xr:uid="{2448A021-DB4C-4242-AC5E-1785504174DB}"/>
    <cellStyle name="Normal 2 13 3 2 4" xfId="15614" xr:uid="{5731F3C8-366C-4AA5-9B75-D29775600C99}"/>
    <cellStyle name="Normal 2 13 3 3" xfId="4597" xr:uid="{00000000-0005-0000-0000-0000AE090000}"/>
    <cellStyle name="Normal 2 13 3 3 2" xfId="28342" xr:uid="{A2E1F827-E353-4E67-85EF-94C72BCC241A}"/>
    <cellStyle name="Normal 2 13 3 3 3" xfId="28767" xr:uid="{C826B8B7-8F7E-4A95-97B1-392E8DB6385B}"/>
    <cellStyle name="Normal 2 13 3 3 4" xfId="18447" xr:uid="{8086D38B-3C3E-4224-B3AF-F40037684EAD}"/>
    <cellStyle name="Normal 2 13 3 4" xfId="10961" xr:uid="{C96ED3CC-A5C2-49CB-B80F-25ECE24A9088}"/>
    <cellStyle name="Normal 2 13 3 4 2" xfId="30349" xr:uid="{151D7B81-4306-4D3B-916E-53467F6B377D}"/>
    <cellStyle name="Normal 2 13 3 4 3" xfId="21280" xr:uid="{A2C33BEF-AA4B-4615-A03E-F3719E31124B}"/>
    <cellStyle name="Normal 2 13 3 5" xfId="24441" xr:uid="{25DCB0AB-545D-4AC1-A6E3-AC1167C5DFA5}"/>
    <cellStyle name="Normal 2 13 3 6" xfId="14448" xr:uid="{49745416-4755-4E75-901C-FE19761E3F7D}"/>
    <cellStyle name="Normal 2 13 4" xfId="2177" xr:uid="{00000000-0005-0000-0000-000083020000}"/>
    <cellStyle name="Normal 2 13 4 2" xfId="5401" xr:uid="{00000000-0005-0000-0000-0000B0090000}"/>
    <cellStyle name="Normal 2 13 4 2 2" xfId="28128" xr:uid="{D99FC60F-5941-474A-AA67-D0F4A2327B55}"/>
    <cellStyle name="Normal 2 13 4 2 3" xfId="19086" xr:uid="{A5F49307-35DE-4B43-81D9-0C80084877ED}"/>
    <cellStyle name="Normal 2 13 4 3" xfId="11595" xr:uid="{D29ABBAC-DA25-444E-A284-191A18C9C67F}"/>
    <cellStyle name="Normal 2 13 4 3 2" xfId="21919" xr:uid="{DC2122C4-83F0-4B80-947E-ADB20247F388}"/>
    <cellStyle name="Normal 2 13 4 4" xfId="24450" xr:uid="{DEBF1ECE-8E6F-4906-8B61-7E9187F0BBFF}"/>
    <cellStyle name="Normal 2 13 4 5" xfId="16253" xr:uid="{92F8EBCE-127F-4F38-9C31-7D4159A69029}"/>
    <cellStyle name="Normal 2 13 5" xfId="4434" xr:uid="{00000000-0005-0000-0000-0000B1090000}"/>
    <cellStyle name="Normal 2 13 5 2" xfId="10213" xr:uid="{2812C660-7A7F-4737-A18D-2DEC90DED7EF}"/>
    <cellStyle name="Normal 2 13 5 2 2" xfId="29940" xr:uid="{203FBEDD-F2B6-4C99-832D-CACDD9EBA31C}"/>
    <cellStyle name="Normal 2 13 5 2 3" xfId="20395" xr:uid="{65F84DB8-ACA0-4FEF-AC3E-6830D8727361}"/>
    <cellStyle name="Normal 2 13 5 3" xfId="12904" xr:uid="{921351A8-A4C6-4375-91E1-D25F761FD1A1}"/>
    <cellStyle name="Normal 2 13 5 3 2" xfId="23228" xr:uid="{13161DF9-E117-4610-9596-97E979267975}"/>
    <cellStyle name="Normal 2 13 5 4" xfId="25346" xr:uid="{0F06D5F0-6583-4906-A3D4-65D0231E6AD8}"/>
    <cellStyle name="Normal 2 13 5 5" xfId="17562" xr:uid="{2AB2B235-CB7E-4C08-9505-76D5DB3FB698}"/>
    <cellStyle name="Normal 2 13 6" xfId="7722" xr:uid="{85CFB2BA-83B5-4EF6-953B-5B60B311EDB1}"/>
    <cellStyle name="Normal 2 13 6 2" xfId="29629" xr:uid="{8040C625-2B32-4217-BD1E-4A6D72CE0B61}"/>
    <cellStyle name="Normal 2 13 6 3" xfId="29495" xr:uid="{7B28D38B-94FA-4331-8C95-BBD8594DB4BC}"/>
    <cellStyle name="Normal 2 13 6 4" xfId="15612" xr:uid="{49C825AE-518B-4E45-ACA4-34AA9225F46E}"/>
    <cellStyle name="Normal 2 13 7" xfId="8380" xr:uid="{F28199FE-9E10-4224-8C3B-896C4F6207C5}"/>
    <cellStyle name="Normal 2 13 7 2" xfId="26867" xr:uid="{1642B4D7-BD08-48B3-A354-33547068CEF3}"/>
    <cellStyle name="Normal 2 13 7 3" xfId="18445" xr:uid="{A3998201-0C75-4C66-8D04-6BCA06B9C92A}"/>
    <cellStyle name="Normal 2 13 8" xfId="10959" xr:uid="{4CCF3004-5611-40DA-94F5-20B9AFA42C5B}"/>
    <cellStyle name="Normal 2 13 8 2" xfId="21278" xr:uid="{F6FD4EF4-9866-4AE2-BBDC-7FB791E6330D}"/>
    <cellStyle name="Normal 2 13 9" xfId="24748" xr:uid="{A3F7BAA6-D8D0-4C9E-A5B0-AD1A7FE2399B}"/>
    <cellStyle name="Normal 2 14" xfId="982" xr:uid="{00000000-0005-0000-0000-0000D6030000}"/>
    <cellStyle name="Normal 2 14 10" xfId="13817" xr:uid="{46B11242-506E-4413-BADF-F2C7EA299CD6}"/>
    <cellStyle name="Normal 2 14 2" xfId="983" xr:uid="{00000000-0005-0000-0000-0000D7030000}"/>
    <cellStyle name="Normal 2 14 2 2" xfId="2617" xr:uid="{00000000-0005-0000-0000-000087020000}"/>
    <cellStyle name="Normal 2 14 2 2 2" xfId="24851" xr:uid="{40B3D434-A407-463E-8E5F-3AC6A31F457F}"/>
    <cellStyle name="Normal 2 14 2 2 3" xfId="27058" xr:uid="{FED50132-FDE1-461F-A27F-A287ACB35A62}"/>
    <cellStyle name="Normal 2 14 2 2 4" xfId="15616" xr:uid="{CF639D4A-31F0-4A6E-9CAC-E2FEBA87A503}"/>
    <cellStyle name="Normal 2 14 2 3" xfId="8383" xr:uid="{0C37B07C-5A66-4737-8FAF-BE2BAC4A272F}"/>
    <cellStyle name="Normal 2 14 2 3 2" xfId="27497" xr:uid="{6188EDA2-1F0D-4B1A-8BEF-4008C71D1EEA}"/>
    <cellStyle name="Normal 2 14 2 3 3" xfId="18449" xr:uid="{C24C5D13-A742-4F65-9E76-9967562FE547}"/>
    <cellStyle name="Normal 2 14 2 4" xfId="10963" xr:uid="{2B43F6F1-DE4A-4475-9716-A8BE4F874BEA}"/>
    <cellStyle name="Normal 2 14 2 4 2" xfId="21282" xr:uid="{DEED9C66-1F5D-460C-8846-5EAB044BCEBE}"/>
    <cellStyle name="Normal 2 14 2 5" xfId="25521" xr:uid="{DD2EDED1-DE68-4C19-A2F8-F72AC2BFABC7}"/>
    <cellStyle name="Normal 2 14 2 6" xfId="14942" xr:uid="{0CE11441-0B30-4B48-9509-1CE126BCD555}"/>
    <cellStyle name="Normal 2 14 3" xfId="2291" xr:uid="{00000000-0005-0000-0000-000086020000}"/>
    <cellStyle name="Normal 2 14 3 2" xfId="5608" xr:uid="{00000000-0005-0000-0000-0000B6090000}"/>
    <cellStyle name="Normal 2 14 3 2 2" xfId="29091" xr:uid="{4F59EC9B-FDEB-4D4E-9450-DCBA02C214E6}"/>
    <cellStyle name="Normal 2 14 3 2 3" xfId="16793" xr:uid="{5868A17B-0117-44AA-AC13-838065202B55}"/>
    <cellStyle name="Normal 2 14 3 3" xfId="9450" xr:uid="{71A8ADB3-F9AF-4F8B-B368-0E1B1E1D7519}"/>
    <cellStyle name="Normal 2 14 3 3 2" xfId="19626" xr:uid="{979E021E-BE16-463C-82A9-0EAFB28C4E2B}"/>
    <cellStyle name="Normal 2 14 3 4" xfId="12135" xr:uid="{197C818C-AD9C-4E86-B4EB-E7353F8AAC3B}"/>
    <cellStyle name="Normal 2 14 3 4 2" xfId="22459" xr:uid="{A7E4A8E6-0732-4259-95AC-5529D3FFD57B}"/>
    <cellStyle name="Normal 2 14 3 5" xfId="24982" xr:uid="{017BA8A9-D3FE-4DC9-AE23-6B866AF94D2B}"/>
    <cellStyle name="Normal 2 14 3 6" xfId="14656" xr:uid="{60EA6A7A-6672-48B1-883E-81AF1279E9F5}"/>
    <cellStyle name="Normal 2 14 4" xfId="4949" xr:uid="{00000000-0005-0000-0000-0000B7090000}"/>
    <cellStyle name="Normal 2 14 4 2" xfId="8886" xr:uid="{F62C2D88-BE7A-466F-BD33-48C156BA9E56}"/>
    <cellStyle name="Normal 2 14 4 2 2" xfId="29228" xr:uid="{F10B6EDF-3AAE-4744-97D8-6140502F2799}"/>
    <cellStyle name="Normal 2 14 4 2 3" xfId="19036" xr:uid="{A6F3AF4F-ABAC-4341-B8A9-F8F8371F8605}"/>
    <cellStyle name="Normal 2 14 4 3" xfId="11545" xr:uid="{7E33A6AD-E2E4-4CD0-B90A-642FD7F27350}"/>
    <cellStyle name="Normal 2 14 4 3 2" xfId="21869" xr:uid="{28F8D234-9109-46F2-9214-E11F4A1B442F}"/>
    <cellStyle name="Normal 2 14 4 4" xfId="24732" xr:uid="{ADABA7E9-463D-4B5E-9B3D-078DA6AB6507}"/>
    <cellStyle name="Normal 2 14 4 5" xfId="16203" xr:uid="{D038D922-6329-450B-A7FA-941BFF6FF110}"/>
    <cellStyle name="Normal 2 14 5" xfId="7291" xr:uid="{67C579A1-9419-4C2C-984F-7BFE74BDE2C9}"/>
    <cellStyle name="Normal 2 14 5 2" xfId="10107" xr:uid="{6765150A-CD63-4AD8-8E82-0F8ED22EA96D}"/>
    <cellStyle name="Normal 2 14 5 2 2" xfId="20287" xr:uid="{58F681BD-9FBC-4AFF-A608-6E6B0EDFD30C}"/>
    <cellStyle name="Normal 2 14 5 3" xfId="12796" xr:uid="{613A185F-CF75-4012-9138-06A65B847A25}"/>
    <cellStyle name="Normal 2 14 5 3 2" xfId="23120" xr:uid="{F57BF62F-799E-470F-A8B2-5F99745AAC76}"/>
    <cellStyle name="Normal 2 14 5 4" xfId="27732" xr:uid="{31900B3A-014B-4EA9-830E-3B5E4DA0545E}"/>
    <cellStyle name="Normal 2 14 5 5" xfId="17454" xr:uid="{ABE326B1-84CF-408B-9A89-6A945FD8EB2B}"/>
    <cellStyle name="Normal 2 14 6" xfId="7723" xr:uid="{377B803D-8529-48CE-B33C-2ADE4A5D9AF2}"/>
    <cellStyle name="Normal 2 14 6 2" xfId="15615" xr:uid="{45352760-7EC9-4B53-9539-47D907B78962}"/>
    <cellStyle name="Normal 2 14 7" xfId="8382" xr:uid="{596CCEF2-D019-4A49-8B19-F4874D0D070D}"/>
    <cellStyle name="Normal 2 14 7 2" xfId="18448" xr:uid="{C59D4F83-8EFE-46D9-8B61-57749722B348}"/>
    <cellStyle name="Normal 2 14 8" xfId="10962" xr:uid="{61226C84-EE6D-45D4-81F9-D29C953046AF}"/>
    <cellStyle name="Normal 2 14 8 2" xfId="21281" xr:uid="{8FFA9090-A2EE-419E-87B0-F92EF8274468}"/>
    <cellStyle name="Normal 2 14 9" xfId="26508" xr:uid="{720B00A7-063A-45F1-A7F2-5CFE9D78891A}"/>
    <cellStyle name="Normal 2 15" xfId="984" xr:uid="{00000000-0005-0000-0000-0000D8030000}"/>
    <cellStyle name="Normal 2 15 2" xfId="985" xr:uid="{00000000-0005-0000-0000-0000D9030000}"/>
    <cellStyle name="Normal 2 15 2 2" xfId="2710" xr:uid="{00000000-0005-0000-0000-000089020000}"/>
    <cellStyle name="Normal 2 15 2 2 2" xfId="27570" xr:uid="{039383E7-9BA8-4363-9EB9-F303AFD5744C}"/>
    <cellStyle name="Normal 2 15 2 2 3" xfId="15618" xr:uid="{558B689F-00D9-446F-B027-8055264C617B}"/>
    <cellStyle name="Normal 2 15 2 3" xfId="8384" xr:uid="{052849A7-5AC1-4287-91ED-5359B8745E48}"/>
    <cellStyle name="Normal 2 15 2 3 2" xfId="18451" xr:uid="{7EDF0691-6C7E-4DDF-A1A0-040159BBAA3E}"/>
    <cellStyle name="Normal 2 15 2 4" xfId="10965" xr:uid="{D67D9F94-6510-46C7-AF6F-28787ACFD04F}"/>
    <cellStyle name="Normal 2 15 2 4 2" xfId="21284" xr:uid="{8851B02D-2F5B-40F8-BA1B-D0B3C3E184AB}"/>
    <cellStyle name="Normal 2 15 2 5" xfId="24137" xr:uid="{5D76205A-6213-4BE1-B55E-966C2FA685EB}"/>
    <cellStyle name="Normal 2 15 2 6" xfId="14659" xr:uid="{5C8479EF-840C-44D9-ADA4-91111A8B9536}"/>
    <cellStyle name="Normal 2 15 3" xfId="2288" xr:uid="{00000000-0005-0000-0000-000088020000}"/>
    <cellStyle name="Normal 2 15 3 2" xfId="26764" xr:uid="{764132FB-122A-4C9A-A5E6-CBCB05CEA5CE}"/>
    <cellStyle name="Normal 2 15 3 3" xfId="28298" xr:uid="{6D09FFF2-A8A1-4668-AE02-F9D1EAAF5AC9}"/>
    <cellStyle name="Normal 2 15 3 4" xfId="15617" xr:uid="{8977CDC8-933B-43F8-8BA3-BA07D534A49B}"/>
    <cellStyle name="Normal 2 15 4" xfId="5063" xr:uid="{00000000-0005-0000-0000-0000BC090000}"/>
    <cellStyle name="Normal 2 15 4 2" xfId="26695" xr:uid="{37BE6324-95AF-442A-98A5-0DABB6E78C29}"/>
    <cellStyle name="Normal 2 15 4 3" xfId="18450" xr:uid="{1BF71B28-1DFB-4316-AF0F-D4F7C1F949C3}"/>
    <cellStyle name="Normal 2 15 5" xfId="10964" xr:uid="{3E257B5F-0182-4852-A49C-9875E8CF15F5}"/>
    <cellStyle name="Normal 2 15 5 2" xfId="21283" xr:uid="{0487DB4A-3AEC-46D4-912E-C888F3817091}"/>
    <cellStyle name="Normal 2 15 6" xfId="25778" xr:uid="{3A6B1895-EC82-4F63-BA78-434149538B8D}"/>
    <cellStyle name="Normal 2 15 7" xfId="13975" xr:uid="{62206DF5-19D9-4CA1-8EE2-9C9E1A5BFE8E}"/>
    <cellStyle name="Normal 2 16" xfId="986" xr:uid="{00000000-0005-0000-0000-0000DA030000}"/>
    <cellStyle name="Normal 2 16 2" xfId="2294" xr:uid="{00000000-0005-0000-0000-00008A020000}"/>
    <cellStyle name="Normal 2 16 2 2" xfId="6398" xr:uid="{00000000-0005-0000-0000-0000BF090000}"/>
    <cellStyle name="Normal 2 16 2 3" xfId="15619" xr:uid="{35FFEB3A-9B40-42A7-B2D4-0CB8DD7E9738}"/>
    <cellStyle name="Normal 2 16 3" xfId="4545" xr:uid="{00000000-0005-0000-0000-0000C0090000}"/>
    <cellStyle name="Normal 2 16 3 2" xfId="26388" xr:uid="{D96225BC-3BE6-4B51-AB4A-B3B327324374}"/>
    <cellStyle name="Normal 2 16 3 3" xfId="18452" xr:uid="{E11976C3-965C-436C-864C-D9E0AD57FD0E}"/>
    <cellStyle name="Normal 2 16 4" xfId="10966" xr:uid="{F730FF17-ABB1-4D59-AD01-BFCCC37B9832}"/>
    <cellStyle name="Normal 2 16 4 2" xfId="21285" xr:uid="{27FC4876-70BB-4CE8-9B14-A65BDB50BE1B}"/>
    <cellStyle name="Normal 2 16 5" xfId="26213" xr:uid="{C92253B0-06C1-4CB1-B51D-134726F0F09C}"/>
    <cellStyle name="Normal 2 16 6" xfId="14133" xr:uid="{17DC5FA4-AB7B-4716-9930-40F0BB1A72DF}"/>
    <cellStyle name="Normal 2 17" xfId="987" xr:uid="{00000000-0005-0000-0000-0000DB030000}"/>
    <cellStyle name="Normal 2 17 2" xfId="3012" xr:uid="{00000000-0005-0000-0000-0000C2090000}"/>
    <cellStyle name="Normal 2 17 2 2" xfId="6399" xr:uid="{00000000-0005-0000-0000-0000C3090000}"/>
    <cellStyle name="Normal 2 17 2 3" xfId="18453" xr:uid="{DA92BCCB-A8FD-4A56-BD96-3FF8796DDD7B}"/>
    <cellStyle name="Normal 2 17 3" xfId="5071" xr:uid="{00000000-0005-0000-0000-0000C4090000}"/>
    <cellStyle name="Normal 2 17 3 2" xfId="23935" xr:uid="{614F80A4-D883-4186-AC44-5CD0AEBE8A98}"/>
    <cellStyle name="Normal 2 17 3 3" xfId="21286" xr:uid="{A03A15AC-421E-49C5-B9C3-AAF34EAF9BB8}"/>
    <cellStyle name="Normal 2 17 4" xfId="23917" xr:uid="{4E02F2F4-E2A5-492F-8C34-3C68814A5623}"/>
    <cellStyle name="Normal 2 17 5" xfId="27029" xr:uid="{5D49D081-210B-4CA1-A57F-D3D56D653707}"/>
    <cellStyle name="Normal 2 17 6" xfId="15620" xr:uid="{F0268AC4-AE01-4D18-B96F-E20F2B38AED9}"/>
    <cellStyle name="Normal 2 18" xfId="2717" xr:uid="{00000000-0005-0000-0000-000072080000}"/>
    <cellStyle name="Normal 2 18 2" xfId="5073" xr:uid="{00000000-0005-0000-0000-0000C6090000}"/>
    <cellStyle name="Normal 2 18 2 2" xfId="26850" xr:uid="{73D9AFEA-D442-4A5B-B564-DA28F6D0AD89}"/>
    <cellStyle name="Normal 2 18 2 3" xfId="20262" xr:uid="{11E78AD2-5EC6-4F0A-866A-8FA496F1E46F}"/>
    <cellStyle name="Normal 2 18 3" xfId="6631" xr:uid="{B646B5EF-5E74-4C59-B0D0-E98D8E321FCC}"/>
    <cellStyle name="Normal 2 18 3 2" xfId="25453" xr:uid="{FA25BD3E-4C49-4A18-9980-AEB97CABAAB3}"/>
    <cellStyle name="Normal 2 18 3 3" xfId="23095" xr:uid="{C22D3DF9-B4A2-4199-ACE5-8C39F82E9951}"/>
    <cellStyle name="Normal 2 18 3 4" xfId="12771" xr:uid="{7DF8BDF6-2E98-4C0E-887B-ABB47CF51097}"/>
    <cellStyle name="Normal 2 18 4" xfId="26225" xr:uid="{A243B811-38F8-483F-9B1D-1144CD1F8A32}"/>
    <cellStyle name="Normal 2 18 5" xfId="25241" xr:uid="{D39D1EC1-DCCA-4893-91B2-6E276F80E019}"/>
    <cellStyle name="Normal 2 18 6" xfId="17429" xr:uid="{87F457C7-9908-4FE8-ACF5-4BDD8E53CA4E}"/>
    <cellStyle name="Normal 2 19" xfId="2719" xr:uid="{00000000-0005-0000-0000-000086080000}"/>
    <cellStyle name="Normal 2 19 2" xfId="25227" xr:uid="{D29563B2-3918-429D-B578-CC9B56530548}"/>
    <cellStyle name="Normal 2 19 3" xfId="25399" xr:uid="{07515A64-E485-43C0-8DE2-04C952FD420F}"/>
    <cellStyle name="Normal 2 19 4" xfId="26858" xr:uid="{2C6E71ED-1DC9-4BDD-8C33-F05FBA0C74B8}"/>
    <cellStyle name="Normal 2 19 5" xfId="25649" xr:uid="{118EBB1C-16C5-41FB-A052-733D036F2518}"/>
    <cellStyle name="Normal 2 19 6" xfId="30567" xr:uid="{4648FEE7-5ECF-457C-A824-76A0BF225050}"/>
    <cellStyle name="Normal 2 19 7" xfId="30541" xr:uid="{6016C63F-E22F-493F-9063-3365AD99F0D3}"/>
    <cellStyle name="Normal 2 19 8" xfId="13665" xr:uid="{F986CEB5-28D8-4AD3-8FBF-2C38496E6E35}"/>
    <cellStyle name="Normal 2 2" xfId="988" xr:uid="{00000000-0005-0000-0000-0000DC030000}"/>
    <cellStyle name="Normal 2 2 10" xfId="989" xr:uid="{00000000-0005-0000-0000-0000DD030000}"/>
    <cellStyle name="Normal 2 2 10 10" xfId="10968" xr:uid="{A93FA495-F8B6-4D27-87DA-058E52A3CD48}"/>
    <cellStyle name="Normal 2 2 10 10 2" xfId="21288" xr:uid="{0F064B3D-1F5C-4CEC-95D5-A4C6C8184AC6}"/>
    <cellStyle name="Normal 2 2 10 11" xfId="25692" xr:uid="{CB5ACAE1-B002-496F-8618-023546400650}"/>
    <cellStyle name="Normal 2 2 10 12" xfId="13870" xr:uid="{1E7248FB-D852-46C7-9943-934813CC08B2}"/>
    <cellStyle name="Normal 2 2 10 2" xfId="990" xr:uid="{00000000-0005-0000-0000-0000DE030000}"/>
    <cellStyle name="Normal 2 2 10 2 2" xfId="991" xr:uid="{00000000-0005-0000-0000-0000DF030000}"/>
    <cellStyle name="Normal 2 2 10 2 2 2" xfId="2648" xr:uid="{00000000-0005-0000-0000-00008E020000}"/>
    <cellStyle name="Normal 2 2 10 2 2 2 2" xfId="5934" xr:uid="{00000000-0005-0000-0000-0000CD090000}"/>
    <cellStyle name="Normal 2 2 10 2 2 2 3" xfId="26929" xr:uid="{D0C3577E-19DE-4F39-B2DE-AE3D895E61A2}"/>
    <cellStyle name="Normal 2 2 10 2 2 2 4" xfId="15624" xr:uid="{6350A900-4DF0-4B70-9CB4-364396E0CF41}"/>
    <cellStyle name="Normal 2 2 10 2 2 3" xfId="5000" xr:uid="{00000000-0005-0000-0000-0000CE090000}"/>
    <cellStyle name="Normal 2 2 10 2 2 3 2" xfId="28564" xr:uid="{CC29E747-3C99-460B-9DDB-E75B4EEBFF4C}"/>
    <cellStyle name="Normal 2 2 10 2 2 3 3" xfId="28883" xr:uid="{20EEFA5A-2E9D-48DD-A7E8-ED2C1F3A10A1}"/>
    <cellStyle name="Normal 2 2 10 2 2 3 4" xfId="18457" xr:uid="{DC899DBC-322C-402D-9B7C-7B887803FF44}"/>
    <cellStyle name="Normal 2 2 10 2 2 4" xfId="10970" xr:uid="{3B751709-F42B-4748-B9AA-413E0F6F8E8A}"/>
    <cellStyle name="Normal 2 2 10 2 2 4 2" xfId="30350" xr:uid="{8C327AAC-F674-4FED-9A80-5C558B85A175}"/>
    <cellStyle name="Normal 2 2 10 2 2 4 3" xfId="21290" xr:uid="{269095F2-F2E3-4194-9C17-72F528A8D82F}"/>
    <cellStyle name="Normal 2 2 10 2 2 5" xfId="25782" xr:uid="{36311474-C50A-45B0-84CE-2CD642D1FDC3}"/>
    <cellStyle name="Normal 2 2 10 2 2 6" xfId="14943" xr:uid="{B50AE3BF-08AE-4E9B-91F3-9FB42C41C3C5}"/>
    <cellStyle name="Normal 2 2 10 2 3" xfId="2429" xr:uid="{00000000-0005-0000-0000-00008D020000}"/>
    <cellStyle name="Normal 2 2 10 2 3 2" xfId="5403" xr:uid="{00000000-0005-0000-0000-0000D0090000}"/>
    <cellStyle name="Normal 2 2 10 2 3 2 2" xfId="28959" xr:uid="{80911836-DB8B-49EC-87F0-1C5937B3123F}"/>
    <cellStyle name="Normal 2 2 10 2 3 2 3" xfId="16651" xr:uid="{37C518EA-9509-4913-A99F-8AE3DAE7654A}"/>
    <cellStyle name="Normal 2 2 10 2 3 3" xfId="9311" xr:uid="{12B847FD-F82A-4882-BC74-EBD7B087BD54}"/>
    <cellStyle name="Normal 2 2 10 2 3 3 2" xfId="19484" xr:uid="{3BAE5E15-2BEF-40A4-B434-060F2CE826C8}"/>
    <cellStyle name="Normal 2 2 10 2 3 4" xfId="11993" xr:uid="{1D6BC5A3-57BC-4D83-8AFE-19062F7881B7}"/>
    <cellStyle name="Normal 2 2 10 2 3 4 2" xfId="22317" xr:uid="{2D5B986B-3C26-4021-98CF-F847B18F4A8F}"/>
    <cellStyle name="Normal 2 2 10 2 3 5" xfId="26133" xr:uid="{D138121F-EC33-4094-859D-8458E93D5B8E}"/>
    <cellStyle name="Normal 2 2 10 2 3 6" xfId="14450" xr:uid="{62C1B393-11FB-477F-8574-63C5DA03FB88}"/>
    <cellStyle name="Normal 2 2 10 2 4" xfId="4716" xr:uid="{00000000-0005-0000-0000-0000D1090000}"/>
    <cellStyle name="Normal 2 2 10 2 4 2" xfId="10387" xr:uid="{EBBF3A49-88B0-416F-A976-97AE3F63A176}"/>
    <cellStyle name="Normal 2 2 10 2 4 2 2" xfId="29989" xr:uid="{99BCB93F-4DF3-4B4C-921A-74E407C9C7F1}"/>
    <cellStyle name="Normal 2 2 10 2 4 2 3" xfId="20569" xr:uid="{E464B740-C486-4A41-ABFC-21E6CF1F9905}"/>
    <cellStyle name="Normal 2 2 10 2 4 3" xfId="13078" xr:uid="{FE0766B9-79DD-4C11-AE16-D96BCC3C9121}"/>
    <cellStyle name="Normal 2 2 10 2 4 3 2" xfId="23402" xr:uid="{63617DAC-37A9-4C44-A5E2-C722D8202431}"/>
    <cellStyle name="Normal 2 2 10 2 4 4" xfId="24230" xr:uid="{F4083089-FB6D-4868-8DE3-9CF95A760E11}"/>
    <cellStyle name="Normal 2 2 10 2 4 5" xfId="17736" xr:uid="{B0605562-21FB-4441-BDBF-C4CFA555F25E}"/>
    <cellStyle name="Normal 2 2 10 2 5" xfId="7726" xr:uid="{EDEADEAC-3D93-49D5-BAC8-287D3F89ECE7}"/>
    <cellStyle name="Normal 2 2 10 2 5 2" xfId="27515" xr:uid="{E83A563B-F01A-4FF6-87D4-7A72A49D70B8}"/>
    <cellStyle name="Normal 2 2 10 2 5 3" xfId="15623" xr:uid="{18D2EC07-3C02-446E-A193-4B0916CDDA1A}"/>
    <cellStyle name="Normal 2 2 10 2 6" xfId="8387" xr:uid="{62316554-C49D-4D61-BABC-DF7A81746542}"/>
    <cellStyle name="Normal 2 2 10 2 6 2" xfId="18456" xr:uid="{95275C1E-F015-4E0C-9B2E-43ABBB602AE8}"/>
    <cellStyle name="Normal 2 2 10 2 7" xfId="10969" xr:uid="{D014ADDD-984C-46B8-961E-C2A46AB6499D}"/>
    <cellStyle name="Normal 2 2 10 2 7 2" xfId="21289" xr:uid="{24CA8F2A-B3E1-465D-B317-51FE7138A584}"/>
    <cellStyle name="Normal 2 2 10 2 8" xfId="25628" xr:uid="{CE0F3ABE-9BA7-4994-A475-D31AF13B38BE}"/>
    <cellStyle name="Normal 2 2 10 2 9" xfId="14028" xr:uid="{38676F15-43AE-4C5F-B91C-252D1F51A61A}"/>
    <cellStyle name="Normal 2 2 10 3" xfId="992" xr:uid="{00000000-0005-0000-0000-0000E0030000}"/>
    <cellStyle name="Normal 2 2 10 3 2" xfId="2516" xr:uid="{00000000-0005-0000-0000-00008F020000}"/>
    <cellStyle name="Normal 2 2 10 3 2 2" xfId="5935" xr:uid="{00000000-0005-0000-0000-0000D4090000}"/>
    <cellStyle name="Normal 2 2 10 3 2 2 2" xfId="30181" xr:uid="{14170614-16DF-4D62-A9F8-40B9AA05A244}"/>
    <cellStyle name="Normal 2 2 10 3 2 2 3" xfId="20867" xr:uid="{192D7345-77E1-4D80-A422-37B764AE3F14}"/>
    <cellStyle name="Normal 2 2 10 3 2 3" xfId="13376" xr:uid="{4FEE36A0-CD3F-46AE-8B23-E8E896CF5D43}"/>
    <cellStyle name="Normal 2 2 10 3 2 3 2" xfId="23700" xr:uid="{1FF087E0-B0E3-4387-B838-48247B3EBFA2}"/>
    <cellStyle name="Normal 2 2 10 3 2 4" xfId="24343" xr:uid="{4B1D7904-3365-4BEA-8488-A8B9948123C3}"/>
    <cellStyle name="Normal 2 2 10 3 2 5" xfId="18034" xr:uid="{FE8B86F9-DF35-403D-93FF-A77A1823A86A}"/>
    <cellStyle name="Normal 2 2 10 3 3" xfId="4847" xr:uid="{00000000-0005-0000-0000-0000D5090000}"/>
    <cellStyle name="Normal 2 2 10 3 3 2" xfId="27785" xr:uid="{ED03DF93-8D5E-4E03-9072-C205D3A3052B}"/>
    <cellStyle name="Normal 2 2 10 3 3 3" xfId="28543" xr:uid="{A817730F-3E9F-499B-9CF3-1CB0323A87E4}"/>
    <cellStyle name="Normal 2 2 10 3 3 4" xfId="15625" xr:uid="{B80272EE-1841-4018-A5D5-2F27526A5CA7}"/>
    <cellStyle name="Normal 2 2 10 3 4" xfId="8388" xr:uid="{6063F33E-E8F4-4F22-B55D-7F84D1B95281}"/>
    <cellStyle name="Normal 2 2 10 3 4 2" xfId="27631" xr:uid="{6E644FCE-6C1E-4739-BC48-48E85F1B185B}"/>
    <cellStyle name="Normal 2 2 10 3 4 3" xfId="28215" xr:uid="{940D285E-7EA1-4D24-A50A-85CF6A17CC80}"/>
    <cellStyle name="Normal 2 2 10 3 4 4" xfId="18458" xr:uid="{2E241B49-1799-4E44-9F7E-1A3C1360A59E}"/>
    <cellStyle name="Normal 2 2 10 3 5" xfId="10971" xr:uid="{E80FBF36-A925-4528-9BC2-5FA34EBB1ACD}"/>
    <cellStyle name="Normal 2 2 10 3 5 2" xfId="30351" xr:uid="{B9A40072-B438-44D1-AE8A-49E095164D59}"/>
    <cellStyle name="Normal 2 2 10 3 5 3" xfId="21291" xr:uid="{F34AF386-AB69-4500-BC05-8E02D07ED641}"/>
    <cellStyle name="Normal 2 2 10 3 6" xfId="25658" xr:uid="{66A4D903-994F-4DBF-80EF-B0E968283CE4}"/>
    <cellStyle name="Normal 2 2 10 3 7" xfId="14944" xr:uid="{7F2B1F0C-1B37-4E54-A845-8BB57FF8784F}"/>
    <cellStyle name="Normal 2 2 10 4" xfId="993" xr:uid="{00000000-0005-0000-0000-0000E1030000}"/>
    <cellStyle name="Normal 2 2 10 4 2" xfId="2316" xr:uid="{00000000-0005-0000-0000-000090020000}"/>
    <cellStyle name="Normal 2 2 10 4 2 2" xfId="5662" xr:uid="{00000000-0005-0000-0000-0000D8090000}"/>
    <cellStyle name="Normal 2 2 10 4 2 3" xfId="29691" xr:uid="{B8415A27-7F79-4406-833B-A5E0A3F20B96}"/>
    <cellStyle name="Normal 2 2 10 4 2 4" xfId="15626" xr:uid="{B236DEA6-D4D1-4F84-BD1C-BDA06F6A9428}"/>
    <cellStyle name="Normal 2 2 10 4 3" xfId="4598" xr:uid="{00000000-0005-0000-0000-0000D9090000}"/>
    <cellStyle name="Normal 2 2 10 4 3 2" xfId="29562" xr:uid="{0D12E858-0773-4F7E-9D71-CB6CBD2760AD}"/>
    <cellStyle name="Normal 2 2 10 4 3 3" xfId="18459" xr:uid="{A7073A8D-2161-4911-9002-10839DD0FC48}"/>
    <cellStyle name="Normal 2 2 10 4 4" xfId="10972" xr:uid="{69AE1840-9A26-4569-8763-79D448CB4F20}"/>
    <cellStyle name="Normal 2 2 10 4 4 2" xfId="21292" xr:uid="{93EEAD03-A9F6-437E-8DB3-820F078C50EF}"/>
    <cellStyle name="Normal 2 2 10 4 5" xfId="25199" xr:uid="{4D3CFCA0-52A7-4268-A196-846EA77957A4}"/>
    <cellStyle name="Normal 2 2 10 4 6" xfId="14699" xr:uid="{B00D2B21-97B5-4588-BE70-324DCEDE1758}"/>
    <cellStyle name="Normal 2 2 10 5" xfId="2179" xr:uid="{00000000-0005-0000-0000-00008C020000}"/>
    <cellStyle name="Normal 2 2 10 5 2" xfId="5211" xr:uid="{00000000-0005-0000-0000-0000DB090000}"/>
    <cellStyle name="Normal 2 2 10 5 2 2" xfId="27798" xr:uid="{14349C1C-BDFB-40A3-851C-8891D909D8DC}"/>
    <cellStyle name="Normal 2 2 10 5 2 3" xfId="16500" xr:uid="{59EA33B5-A7A7-479F-90B4-B9942F64EE27}"/>
    <cellStyle name="Normal 2 2 10 5 3" xfId="9160" xr:uid="{49281357-8D20-456D-A433-22ACE56C3381}"/>
    <cellStyle name="Normal 2 2 10 5 3 2" xfId="19333" xr:uid="{1CE3D40C-090D-4960-AC21-2239599F6B40}"/>
    <cellStyle name="Normal 2 2 10 5 4" xfId="11842" xr:uid="{835B8770-20EA-407E-9CE7-45CC2D8442A7}"/>
    <cellStyle name="Normal 2 2 10 5 4 2" xfId="22166" xr:uid="{12F1B50E-6934-4EA4-82AD-7D17B88B156C}"/>
    <cellStyle name="Normal 2 2 10 5 5" xfId="24184" xr:uid="{ADC98900-FD42-4B59-8103-0E8BB9BCFE4D}"/>
    <cellStyle name="Normal 2 2 10 5 6" xfId="14266" xr:uid="{DB4A0065-8E2B-42F5-9E2C-914D4AB7A0A5}"/>
    <cellStyle name="Normal 2 2 10 6" xfId="4436" xr:uid="{00000000-0005-0000-0000-0000DC090000}"/>
    <cellStyle name="Normal 2 2 10 6 2" xfId="8933" xr:uid="{C0E76CB1-0099-4BC5-8D4C-80C7788FB2B5}"/>
    <cellStyle name="Normal 2 2 10 6 2 2" xfId="28911" xr:uid="{BA869B47-C300-42B4-9183-22DFC4CD596C}"/>
    <cellStyle name="Normal 2 2 10 6 2 3" xfId="19087" xr:uid="{13DE849C-7E0A-4506-A733-486A7BBD712F}"/>
    <cellStyle name="Normal 2 2 10 6 3" xfId="11596" xr:uid="{35D0BC23-205E-4000-9D56-8EAC51325926}"/>
    <cellStyle name="Normal 2 2 10 6 3 2" xfId="21920" xr:uid="{FCB018C0-B573-4760-935E-6C1C456107F2}"/>
    <cellStyle name="Normal 2 2 10 6 4" xfId="26005" xr:uid="{DA4C4722-2E8B-4748-870C-AE00CE851E79}"/>
    <cellStyle name="Normal 2 2 10 6 5" xfId="16254" xr:uid="{7472950D-8298-4A09-A971-CD4C9DF88E59}"/>
    <cellStyle name="Normal 2 2 10 7" xfId="7346" xr:uid="{32500E33-5372-4FBA-9116-4E1C66B52951}"/>
    <cellStyle name="Normal 2 2 10 7 2" xfId="10215" xr:uid="{58265CEF-CAF3-47C7-9DE5-0B4398CD268C}"/>
    <cellStyle name="Normal 2 2 10 7 2 2" xfId="20397" xr:uid="{1CCA1AFB-4C09-4B0F-BD82-C19576DCAE17}"/>
    <cellStyle name="Normal 2 2 10 7 3" xfId="12906" xr:uid="{6B0D29DB-9EAB-4149-A8F5-03544E895DA1}"/>
    <cellStyle name="Normal 2 2 10 7 3 2" xfId="23230" xr:uid="{A7B2B9E2-7732-4A8C-9635-02DB8EF69302}"/>
    <cellStyle name="Normal 2 2 10 7 4" xfId="27890" xr:uid="{5B61BBBB-1575-4721-BE11-A5CC0B9C4D24}"/>
    <cellStyle name="Normal 2 2 10 7 5" xfId="17564" xr:uid="{60F3F610-0051-4CAD-B1F9-CB61746E57D9}"/>
    <cellStyle name="Normal 2 2 10 8" xfId="7725" xr:uid="{EFB48884-FF89-4608-9483-B2292A106BEF}"/>
    <cellStyle name="Normal 2 2 10 8 2" xfId="15622" xr:uid="{C64B24AF-CACC-43A5-871D-4A94E08DDF2A}"/>
    <cellStyle name="Normal 2 2 10 9" xfId="8386" xr:uid="{0EBB0CFC-0B71-462A-A656-7E777C814713}"/>
    <cellStyle name="Normal 2 2 10 9 2" xfId="18455" xr:uid="{4E498D7F-EFF1-4E96-BCA2-762DE33B46DD}"/>
    <cellStyle name="Normal 2 2 11" xfId="994" xr:uid="{00000000-0005-0000-0000-0000E2030000}"/>
    <cellStyle name="Normal 2 2 11 10" xfId="25844" xr:uid="{BD989E74-5062-4E1E-BF63-7A66174FFD2B}"/>
    <cellStyle name="Normal 2 2 11 11" xfId="13871" xr:uid="{4E928E45-614B-4B78-A065-B40CA649E249}"/>
    <cellStyle name="Normal 2 2 11 2" xfId="995" xr:uid="{00000000-0005-0000-0000-0000E3030000}"/>
    <cellStyle name="Normal 2 2 11 2 2" xfId="2517" xr:uid="{00000000-0005-0000-0000-000092020000}"/>
    <cellStyle name="Normal 2 2 11 2 2 2" xfId="5936" xr:uid="{00000000-0005-0000-0000-0000E0090000}"/>
    <cellStyle name="Normal 2 2 11 2 2 2 2" xfId="27627" xr:uid="{44361808-44A4-40C7-95A6-76CA9FA00C1C}"/>
    <cellStyle name="Normal 2 2 11 2 2 2 3" xfId="28326" xr:uid="{5507978D-0613-4533-9C7C-4EC3DF2CDAE1}"/>
    <cellStyle name="Normal 2 2 11 2 2 2 4" xfId="17037" xr:uid="{8A6D8176-D167-49C5-ACAB-271DD79B0FA7}"/>
    <cellStyle name="Normal 2 2 11 2 2 3" xfId="9694" xr:uid="{D0AE4BC2-DD0C-454B-A8D9-8CFF96BA8C32}"/>
    <cellStyle name="Normal 2 2 11 2 2 3 2" xfId="29836" xr:uid="{E928CA81-4C47-4F82-9326-DEB56D6D0E83}"/>
    <cellStyle name="Normal 2 2 11 2 2 3 3" xfId="19870" xr:uid="{557D1A90-6DB8-4BBE-A924-B1976DE32450}"/>
    <cellStyle name="Normal 2 2 11 2 2 4" xfId="12379" xr:uid="{444A5343-7B20-4FDB-BF25-8D9CD3F15CD7}"/>
    <cellStyle name="Normal 2 2 11 2 2 4 2" xfId="22703" xr:uid="{783C266F-9CE1-44E8-B153-577DB6A311C2}"/>
    <cellStyle name="Normal 2 2 11 2 2 5" xfId="24490" xr:uid="{7EEC863C-6261-4181-B774-8730F55CC484}"/>
    <cellStyle name="Normal 2 2 11 2 2 6" xfId="14945" xr:uid="{A03B0652-5BB4-41E1-9754-955C99B8ED90}"/>
    <cellStyle name="Normal 2 2 11 2 3" xfId="4848" xr:uid="{00000000-0005-0000-0000-0000E1090000}"/>
    <cellStyle name="Normal 2 2 11 2 3 2" xfId="10388" xr:uid="{30DC7490-E2AA-4E50-ADD5-F1A03D3A5626}"/>
    <cellStyle name="Normal 2 2 11 2 3 2 2" xfId="29990" xr:uid="{6BE8DCAC-89C9-4A17-903D-870B8CB5DA88}"/>
    <cellStyle name="Normal 2 2 11 2 3 2 3" xfId="20570" xr:uid="{9B723378-DF37-45AE-833D-4DD8D7D2643F}"/>
    <cellStyle name="Normal 2 2 11 2 3 3" xfId="13079" xr:uid="{15DEE36D-B27D-41FB-8B1B-62CC46835493}"/>
    <cellStyle name="Normal 2 2 11 2 3 3 2" xfId="23403" xr:uid="{313F51D2-7AB4-4379-BC23-054D63696CF7}"/>
    <cellStyle name="Normal 2 2 11 2 3 4" xfId="26311" xr:uid="{59C7CE12-8464-471A-9CCD-934C042FDB0D}"/>
    <cellStyle name="Normal 2 2 11 2 3 5" xfId="17737" xr:uid="{C86A1041-5C3F-48EE-94A8-699281CF25B9}"/>
    <cellStyle name="Normal 2 2 11 2 4" xfId="7728" xr:uid="{DD899B25-CDB7-4F15-AFEC-C184DA4A7918}"/>
    <cellStyle name="Normal 2 2 11 2 4 2" xfId="28888" xr:uid="{1072830D-94C3-4D30-B98F-B50B46213C3C}"/>
    <cellStyle name="Normal 2 2 11 2 4 3" xfId="27453" xr:uid="{90323F11-7D57-4FA7-BBAA-7921E516B105}"/>
    <cellStyle name="Normal 2 2 11 2 4 4" xfId="15628" xr:uid="{4808AFB3-19C5-44D4-AB2D-4132B2DC1DAF}"/>
    <cellStyle name="Normal 2 2 11 2 5" xfId="8390" xr:uid="{AED33A8D-98FF-4290-8010-CFAF34B1D1C2}"/>
    <cellStyle name="Normal 2 2 11 2 5 2" xfId="28574" xr:uid="{198EC25F-5F4F-44BA-9523-0C778A53AB9F}"/>
    <cellStyle name="Normal 2 2 11 2 5 3" xfId="18461" xr:uid="{43665D04-BC0C-48DA-8A2A-B51E22F8CC39}"/>
    <cellStyle name="Normal 2 2 11 2 6" xfId="10974" xr:uid="{D6141AAD-BB56-4A90-B008-62B0EBC21C0C}"/>
    <cellStyle name="Normal 2 2 11 2 6 2" xfId="21294" xr:uid="{CC2557DF-CCA6-4CBD-A147-C7B956296F2A}"/>
    <cellStyle name="Normal 2 2 11 2 7" xfId="24171" xr:uid="{963FEF4A-2353-4070-B631-7F8FA8971A8C}"/>
    <cellStyle name="Normal 2 2 11 2 8" xfId="14029" xr:uid="{415A4F7A-DB62-4531-9516-005E4506396C}"/>
    <cellStyle name="Normal 2 2 11 3" xfId="996" xr:uid="{00000000-0005-0000-0000-0000E4030000}"/>
    <cellStyle name="Normal 2 2 11 3 2" xfId="2317" xr:uid="{00000000-0005-0000-0000-000093020000}"/>
    <cellStyle name="Normal 2 2 11 3 2 2" xfId="5663" xr:uid="{00000000-0005-0000-0000-0000E4090000}"/>
    <cellStyle name="Normal 2 2 11 3 2 3" xfId="28055" xr:uid="{210EC5E7-2DB4-41E2-9B0C-EA7910F6DC2A}"/>
    <cellStyle name="Normal 2 2 11 3 2 4" xfId="15629" xr:uid="{718DD27A-09E0-4717-847A-2DCBEB72100A}"/>
    <cellStyle name="Normal 2 2 11 3 3" xfId="4599" xr:uid="{00000000-0005-0000-0000-0000E5090000}"/>
    <cellStyle name="Normal 2 2 11 3 3 2" xfId="28747" xr:uid="{2C926449-F576-467C-BFA7-FA45DEA932BE}"/>
    <cellStyle name="Normal 2 2 11 3 3 3" xfId="27139" xr:uid="{6B4E0DC3-01C9-4C7F-82A9-C6A3307EA9A2}"/>
    <cellStyle name="Normal 2 2 11 3 3 4" xfId="18462" xr:uid="{A6A66593-FE5A-4B1B-A180-FEDF8C118E57}"/>
    <cellStyle name="Normal 2 2 11 3 4" xfId="10975" xr:uid="{F205E231-658B-4941-B57E-01541E203906}"/>
    <cellStyle name="Normal 2 2 11 3 4 2" xfId="28863" xr:uid="{16FDDE52-F5F4-44DC-AE6E-C42CF0A7EA3E}"/>
    <cellStyle name="Normal 2 2 11 3 4 3" xfId="30352" xr:uid="{E07D74C6-0F64-4D01-831A-621711544AB6}"/>
    <cellStyle name="Normal 2 2 11 3 4 4" xfId="21295" xr:uid="{7F49885B-FE6B-4A6E-A6C0-5A1E1DFE847A}"/>
    <cellStyle name="Normal 2 2 11 3 5" xfId="25073" xr:uid="{A1C86A8C-EF14-47BF-A15C-9ECAFD34795C}"/>
    <cellStyle name="Normal 2 2 11 3 6" xfId="27878" xr:uid="{1E7E9572-F728-44BD-BF42-3E2E507EBEFF}"/>
    <cellStyle name="Normal 2 2 11 3 7" xfId="14700" xr:uid="{724EAA70-FBD0-4A84-A497-0F41D14007CF}"/>
    <cellStyle name="Normal 2 2 11 4" xfId="2180" xr:uid="{00000000-0005-0000-0000-000091020000}"/>
    <cellStyle name="Normal 2 2 11 4 2" xfId="5404" xr:uid="{00000000-0005-0000-0000-0000E7090000}"/>
    <cellStyle name="Normal 2 2 11 4 2 2" xfId="27165" xr:uid="{F15C70FF-559E-4F0D-82C2-DAA59E667AC1}"/>
    <cellStyle name="Normal 2 2 11 4 2 3" xfId="16652" xr:uid="{E624BA19-6C0C-4BAB-B6D2-4738681A69C8}"/>
    <cellStyle name="Normal 2 2 11 4 3" xfId="9312" xr:uid="{562965ED-1AAC-4DDD-90C4-14620C25563D}"/>
    <cellStyle name="Normal 2 2 11 4 3 2" xfId="19485" xr:uid="{A3BA922C-4278-495C-B227-2AB8EA941CDC}"/>
    <cellStyle name="Normal 2 2 11 4 4" xfId="11994" xr:uid="{F16ED95A-5884-4ED0-A505-1B2735BC2DF7}"/>
    <cellStyle name="Normal 2 2 11 4 4 2" xfId="22318" xr:uid="{C6B6C417-EC36-4F8A-8BAB-C3A77B209429}"/>
    <cellStyle name="Normal 2 2 11 4 5" xfId="25751" xr:uid="{1AFBEA06-7C22-4C4B-9138-08A85306A779}"/>
    <cellStyle name="Normal 2 2 11 4 6" xfId="14451" xr:uid="{798FFDBA-C9C8-405F-AB82-1C6786714E29}"/>
    <cellStyle name="Normal 2 2 11 5" xfId="4437" xr:uid="{00000000-0005-0000-0000-0000E8090000}"/>
    <cellStyle name="Normal 2 2 11 5 2" xfId="8934" xr:uid="{E3C38AA3-34FC-44BA-95F3-5EBC169BB7AD}"/>
    <cellStyle name="Normal 2 2 11 5 2 2" xfId="26976" xr:uid="{6ECA89B1-5E27-40D2-AF8C-3B3148F32BC0}"/>
    <cellStyle name="Normal 2 2 11 5 2 3" xfId="19088" xr:uid="{EC677E83-A48A-439E-8EB6-04125371091E}"/>
    <cellStyle name="Normal 2 2 11 5 3" xfId="11597" xr:uid="{A8D1C84F-0AE5-4020-9DCB-CA70F4AE813E}"/>
    <cellStyle name="Normal 2 2 11 5 3 2" xfId="21921" xr:uid="{570D920E-AADB-490F-9A78-37554F332D62}"/>
    <cellStyle name="Normal 2 2 11 5 4" xfId="26031" xr:uid="{BB1E5A03-27DC-45F7-809C-269884415DCF}"/>
    <cellStyle name="Normal 2 2 11 5 5" xfId="16255" xr:uid="{4773DF6D-BA17-4E46-9265-8BB3F9DF4928}"/>
    <cellStyle name="Normal 2 2 11 6" xfId="7347" xr:uid="{9DE28725-980A-4A09-800B-128E87809190}"/>
    <cellStyle name="Normal 2 2 11 6 2" xfId="10216" xr:uid="{362FA24C-8DF1-4608-B2A2-EF6652B57EE8}"/>
    <cellStyle name="Normal 2 2 11 6 2 2" xfId="29941" xr:uid="{66529451-3729-4C2B-B8D8-8D72D7A0622F}"/>
    <cellStyle name="Normal 2 2 11 6 2 3" xfId="20398" xr:uid="{0CDC94B7-9489-44C1-A521-554BDCCD5663}"/>
    <cellStyle name="Normal 2 2 11 6 3" xfId="12907" xr:uid="{53C28793-5C59-48E0-814E-F7BF96E1B3F5}"/>
    <cellStyle name="Normal 2 2 11 6 3 2" xfId="23231" xr:uid="{AA43A1E6-9160-44FF-AE91-D70BCE47836E}"/>
    <cellStyle name="Normal 2 2 11 6 4" xfId="28267" xr:uid="{D580A2AF-2EC9-40DA-B219-066182271BD4}"/>
    <cellStyle name="Normal 2 2 11 6 5" xfId="17565" xr:uid="{CA8D007E-6644-47B1-AB64-F5B2EE96543D}"/>
    <cellStyle name="Normal 2 2 11 7" xfId="7727" xr:uid="{4996FB7C-4F4B-48D1-80FC-E8650136A57A}"/>
    <cellStyle name="Normal 2 2 11 7 2" xfId="27494" xr:uid="{5BF7595C-3A2C-4E5B-AD0F-3AB9F349301F}"/>
    <cellStyle name="Normal 2 2 11 7 3" xfId="15627" xr:uid="{DA8BFC1B-68F5-4A28-A27B-3F3D8A85BF29}"/>
    <cellStyle name="Normal 2 2 11 8" xfId="8389" xr:uid="{698364B3-0A5F-485C-99B7-87164717AFB8}"/>
    <cellStyle name="Normal 2 2 11 8 2" xfId="18460" xr:uid="{16A4BF90-DC37-4BA6-97B0-9BB7643FFD5E}"/>
    <cellStyle name="Normal 2 2 11 9" xfId="10973" xr:uid="{65A5B028-D38D-4E3D-A92F-DE1B6C291A23}"/>
    <cellStyle name="Normal 2 2 11 9 2" xfId="21293" xr:uid="{E6F85CEE-BD51-49C9-8B4F-53DF48780F55}"/>
    <cellStyle name="Normal 2 2 12" xfId="997" xr:uid="{00000000-0005-0000-0000-0000E5030000}"/>
    <cellStyle name="Normal 2 2 12 10" xfId="13872" xr:uid="{D198FD3C-DE10-4C9B-9B4C-DDF6F0BF53AD}"/>
    <cellStyle name="Normal 2 2 12 2" xfId="998" xr:uid="{00000000-0005-0000-0000-0000E6030000}"/>
    <cellStyle name="Normal 2 2 12 2 2" xfId="2518" xr:uid="{00000000-0005-0000-0000-000095020000}"/>
    <cellStyle name="Normal 2 2 12 2 2 2" xfId="5664" xr:uid="{00000000-0005-0000-0000-0000EC090000}"/>
    <cellStyle name="Normal 2 2 12 2 2 2 2" xfId="28089" xr:uid="{0A9A9E58-FA43-498C-93D1-99C6EB83CE87}"/>
    <cellStyle name="Normal 2 2 12 2 2 2 3" xfId="27710" xr:uid="{A43CBB19-DC79-492A-83D4-8462227D4E27}"/>
    <cellStyle name="Normal 2 2 12 2 2 2 4" xfId="16824" xr:uid="{FF97DF47-1669-4F59-B9AC-1CDF3F0DE196}"/>
    <cellStyle name="Normal 2 2 12 2 2 3" xfId="9481" xr:uid="{0CA23169-CA22-469E-965B-FE6330150685}"/>
    <cellStyle name="Normal 2 2 12 2 2 3 2" xfId="28670" xr:uid="{801D0E6B-9E1C-4832-988D-B1BFE7128103}"/>
    <cellStyle name="Normal 2 2 12 2 2 3 3" xfId="19657" xr:uid="{964A2C80-6B4A-42FE-BDE9-2003EEE36C17}"/>
    <cellStyle name="Normal 2 2 12 2 2 4" xfId="12166" xr:uid="{E550792E-F37D-49E2-A147-4B3C54E8C9A6}"/>
    <cellStyle name="Normal 2 2 12 2 2 4 2" xfId="22490" xr:uid="{1570F230-6CF9-4C20-ABBA-D312E65BD4DF}"/>
    <cellStyle name="Normal 2 2 12 2 2 5" xfId="24173" xr:uid="{237E46F3-9380-4CE5-B87E-5C7E23CEE345}"/>
    <cellStyle name="Normal 2 2 12 2 2 6" xfId="14701" xr:uid="{46BB3D8D-8C09-4EB4-8379-9C278F727E3C}"/>
    <cellStyle name="Normal 2 2 12 2 3" xfId="4849" xr:uid="{00000000-0005-0000-0000-0000ED090000}"/>
    <cellStyle name="Normal 2 2 12 2 3 2" xfId="26680" xr:uid="{B570BBA2-2365-49C9-97AE-7715E7F6E151}"/>
    <cellStyle name="Normal 2 2 12 2 3 3" xfId="29096" xr:uid="{1417C170-DFF5-4216-AB8F-08887F4B123F}"/>
    <cellStyle name="Normal 2 2 12 2 3 4" xfId="15631" xr:uid="{194E0709-AC9E-4C75-863F-197C606DFFEB}"/>
    <cellStyle name="Normal 2 2 12 2 4" xfId="8392" xr:uid="{FF0D8E44-D042-4EEC-8A54-D0DA6A283BC8}"/>
    <cellStyle name="Normal 2 2 12 2 4 2" xfId="26876" xr:uid="{597ADB6A-967C-4047-BE81-FDD3C450F9E3}"/>
    <cellStyle name="Normal 2 2 12 2 4 3" xfId="28912" xr:uid="{17AE90E5-20DF-4FAC-8E42-05840F52F222}"/>
    <cellStyle name="Normal 2 2 12 2 4 4" xfId="18464" xr:uid="{4300176F-CFAF-4365-8DAE-7BFFD195992F}"/>
    <cellStyle name="Normal 2 2 12 2 5" xfId="10977" xr:uid="{2CC5378D-6FF5-4937-9ACA-19AA9DF1B3A7}"/>
    <cellStyle name="Normal 2 2 12 2 5 2" xfId="30353" xr:uid="{7C8503BA-F089-4803-BCB9-AA98646D3F90}"/>
    <cellStyle name="Normal 2 2 12 2 5 3" xfId="21297" xr:uid="{1D58975C-B652-4DB4-BDFE-559367C31D9E}"/>
    <cellStyle name="Normal 2 2 12 2 6" xfId="24734" xr:uid="{91224C46-91B9-4C01-9163-BFA52CF9E4A4}"/>
    <cellStyle name="Normal 2 2 12 2 7" xfId="14030" xr:uid="{C8911CBA-5C0F-48C8-8188-E74CF65AA7B5}"/>
    <cellStyle name="Normal 2 2 12 3" xfId="999" xr:uid="{00000000-0005-0000-0000-0000E7030000}"/>
    <cellStyle name="Normal 2 2 12 3 2" xfId="2318" xr:uid="{00000000-0005-0000-0000-000096020000}"/>
    <cellStyle name="Normal 2 2 12 3 2 2" xfId="6400" xr:uid="{00000000-0005-0000-0000-0000F0090000}"/>
    <cellStyle name="Normal 2 2 12 3 2 3" xfId="28291" xr:uid="{081EBFF6-7F1D-4485-B5DA-08B508CD52EF}"/>
    <cellStyle name="Normal 2 2 12 3 2 4" xfId="15632" xr:uid="{2B25E686-A93A-4179-8BB2-E478D753153E}"/>
    <cellStyle name="Normal 2 2 12 3 3" xfId="4600" xr:uid="{00000000-0005-0000-0000-0000F1090000}"/>
    <cellStyle name="Normal 2 2 12 3 3 2" xfId="28496" xr:uid="{13A3928F-5DCA-466C-80FE-C46920A7ECCE}"/>
    <cellStyle name="Normal 2 2 12 3 3 3" xfId="28085" xr:uid="{B4932AB1-556B-46BD-ACEF-337011B67A82}"/>
    <cellStyle name="Normal 2 2 12 3 3 4" xfId="18465" xr:uid="{6EFBF94B-28A6-4ABD-BF74-F5B3D05CD96F}"/>
    <cellStyle name="Normal 2 2 12 3 4" xfId="10978" xr:uid="{B0000A1E-A5B1-40E7-98AA-660C4B328B29}"/>
    <cellStyle name="Normal 2 2 12 3 4 2" xfId="30354" xr:uid="{F7665318-5F2B-4C81-A8E3-6E85010EE257}"/>
    <cellStyle name="Normal 2 2 12 3 4 3" xfId="21298" xr:uid="{BBDCDBE4-8511-4569-8576-F9DDE1B44466}"/>
    <cellStyle name="Normal 2 2 12 3 5" xfId="24796" xr:uid="{E158EF48-1719-4BB3-903F-304C2CF65F15}"/>
    <cellStyle name="Normal 2 2 12 3 6" xfId="14452" xr:uid="{D6692159-6319-475A-A15D-9FBD7BC0375F}"/>
    <cellStyle name="Normal 2 2 12 4" xfId="2181" xr:uid="{00000000-0005-0000-0000-000094020000}"/>
    <cellStyle name="Normal 2 2 12 4 2" xfId="5405" xr:uid="{00000000-0005-0000-0000-0000F3090000}"/>
    <cellStyle name="Normal 2 2 12 4 2 2" xfId="28497" xr:uid="{CF996AEE-ADFA-4F57-9ACD-C3C392D75972}"/>
    <cellStyle name="Normal 2 2 12 4 2 3" xfId="19089" xr:uid="{DB466706-36AD-4F86-811A-3E9E2D6A316A}"/>
    <cellStyle name="Normal 2 2 12 4 3" xfId="11598" xr:uid="{E276357D-5B9D-41F5-8574-2A2098B2182E}"/>
    <cellStyle name="Normal 2 2 12 4 3 2" xfId="21922" xr:uid="{ACE011FB-CD72-4589-9702-8FFAAA47B4FC}"/>
    <cellStyle name="Normal 2 2 12 4 4" xfId="24911" xr:uid="{96AAC881-4DF9-4453-A35E-A3C1B6B78442}"/>
    <cellStyle name="Normal 2 2 12 4 5" xfId="16256" xr:uid="{E74D0111-1CEC-4BCF-A667-8CE789ACA373}"/>
    <cellStyle name="Normal 2 2 12 5" xfId="4438" xr:uid="{00000000-0005-0000-0000-0000F4090000}"/>
    <cellStyle name="Normal 2 2 12 5 2" xfId="10217" xr:uid="{D66B671D-EAE4-4C57-B841-80653737888A}"/>
    <cellStyle name="Normal 2 2 12 5 2 2" xfId="29942" xr:uid="{94632B44-DEDF-4A29-9D05-C727C8814CC9}"/>
    <cellStyle name="Normal 2 2 12 5 2 3" xfId="20399" xr:uid="{A0E69A49-729B-4ADE-8BCB-79EC74BA6D74}"/>
    <cellStyle name="Normal 2 2 12 5 3" xfId="12908" xr:uid="{CE3A8E4A-AACC-402E-B5B1-004F83930A30}"/>
    <cellStyle name="Normal 2 2 12 5 3 2" xfId="23232" xr:uid="{744A47FD-9608-4C02-8702-172CFE6011B8}"/>
    <cellStyle name="Normal 2 2 12 5 4" xfId="24249" xr:uid="{661FD39C-AD2A-42C2-A60A-03F02D7AF238}"/>
    <cellStyle name="Normal 2 2 12 5 5" xfId="17566" xr:uid="{67009DE5-7650-4871-892B-7D3461451A30}"/>
    <cellStyle name="Normal 2 2 12 6" xfId="7729" xr:uid="{25F5C13D-ADA8-4F17-891B-21465978E7B9}"/>
    <cellStyle name="Normal 2 2 12 6 2" xfId="29284" xr:uid="{7FBAB8D5-E5E4-4025-B0DF-15069084A305}"/>
    <cellStyle name="Normal 2 2 12 6 3" xfId="27159" xr:uid="{18A68718-9686-4519-ADC2-A623D04F21CE}"/>
    <cellStyle name="Normal 2 2 12 6 4" xfId="15630" xr:uid="{8D18F5D1-8D8E-4A27-9A6A-37556145730B}"/>
    <cellStyle name="Normal 2 2 12 7" xfId="8391" xr:uid="{78255E2B-3069-4B44-BCCE-72B61CED5253}"/>
    <cellStyle name="Normal 2 2 12 7 2" xfId="27799" xr:uid="{1458640E-7D81-4687-8502-64723D5744C5}"/>
    <cellStyle name="Normal 2 2 12 7 3" xfId="18463" xr:uid="{0A9CD886-6583-47A6-B381-8C00F27A56E8}"/>
    <cellStyle name="Normal 2 2 12 8" xfId="10976" xr:uid="{F47861BF-2579-476A-83F7-D414111861FC}"/>
    <cellStyle name="Normal 2 2 12 8 2" xfId="21296" xr:uid="{CCADD31C-98FC-4A8C-ABCC-6725C6A46E10}"/>
    <cellStyle name="Normal 2 2 12 9" xfId="25936" xr:uid="{01BD4BE5-7754-43E7-B934-811E34A3C0C3}"/>
    <cellStyle name="Normal 2 2 13" xfId="1000" xr:uid="{00000000-0005-0000-0000-0000E8030000}"/>
    <cellStyle name="Normal 2 2 13 10" xfId="13818" xr:uid="{C24FA327-5832-4E3B-86E7-86064E3C5D47}"/>
    <cellStyle name="Normal 2 2 13 2" xfId="2421" xr:uid="{00000000-0005-0000-0000-000097020000}"/>
    <cellStyle name="Normal 2 2 13 2 2" xfId="5937" xr:uid="{00000000-0005-0000-0000-0000F7090000}"/>
    <cellStyle name="Normal 2 2 13 2 2 2" xfId="24105" xr:uid="{26EF897A-6562-4B33-880F-8286FC74AC10}"/>
    <cellStyle name="Normal 2 2 13 2 2 3" xfId="27319" xr:uid="{95334944-0904-42DB-AD7B-00BA381F7A1B}"/>
    <cellStyle name="Normal 2 2 13 2 2 4" xfId="17038" xr:uid="{78EF598A-8535-429D-B51E-827715BBA160}"/>
    <cellStyle name="Normal 2 2 13 2 3" xfId="9695" xr:uid="{58FB759C-1FF9-4E7E-8AA1-D5AD7D5DC85B}"/>
    <cellStyle name="Normal 2 2 13 2 3 2" xfId="27208" xr:uid="{60BF209A-63F1-4499-B2C7-9280ACD3C813}"/>
    <cellStyle name="Normal 2 2 13 2 3 3" xfId="29837" xr:uid="{30FA3D69-C9A8-4EA0-8D32-9674D72145D4}"/>
    <cellStyle name="Normal 2 2 13 2 3 4" xfId="19871" xr:uid="{34B12BEF-A362-485A-B11F-238EE0F1505E}"/>
    <cellStyle name="Normal 2 2 13 2 4" xfId="12380" xr:uid="{2B0A7183-66F4-4321-89A4-AD503F7EF786}"/>
    <cellStyle name="Normal 2 2 13 2 4 2" xfId="30440" xr:uid="{E0A6933E-D6EB-4258-B725-B291E608E006}"/>
    <cellStyle name="Normal 2 2 13 2 4 3" xfId="22704" xr:uid="{5B05CBBC-8060-4D8C-943D-716A5D945DC7}"/>
    <cellStyle name="Normal 2 2 13 2 5" xfId="26252" xr:uid="{A985C686-B1FC-4622-BAAE-AD3C5EE98548}"/>
    <cellStyle name="Normal 2 2 13 2 6" xfId="14946" xr:uid="{9FFE7CB7-629F-4A8D-9C2E-F03D1A7D9FC5}"/>
    <cellStyle name="Normal 2 2 13 3" xfId="3659" xr:uid="{00000000-0005-0000-0000-0000F8090000}"/>
    <cellStyle name="Normal 2 2 13 3 2" xfId="5402" xr:uid="{00000000-0005-0000-0000-0000F9090000}"/>
    <cellStyle name="Normal 2 2 13 3 2 2" xfId="28384" xr:uid="{FB3FE7B3-3B37-4E3B-810F-DEA75A2AF448}"/>
    <cellStyle name="Normal 2 2 13 3 2 3" xfId="16650" xr:uid="{5773B80E-4DE6-4B99-A9D7-8152879E8455}"/>
    <cellStyle name="Normal 2 2 13 3 3" xfId="9310" xr:uid="{6B99C0DF-6106-4EA3-8A12-C6D4443836AF}"/>
    <cellStyle name="Normal 2 2 13 3 3 2" xfId="19483" xr:uid="{FA0FF365-B915-4C11-AC4D-58F3695E3FF3}"/>
    <cellStyle name="Normal 2 2 13 3 4" xfId="11992" xr:uid="{63A1F448-80F3-4D80-B8AF-38221DCE6CB5}"/>
    <cellStyle name="Normal 2 2 13 3 4 2" xfId="22316" xr:uid="{AF00734E-E602-41F5-A19F-7B05379AC382}"/>
    <cellStyle name="Normal 2 2 13 3 5" xfId="26329" xr:uid="{672B20F1-9D37-4704-977B-574B2B87E998}"/>
    <cellStyle name="Normal 2 2 13 3 6" xfId="14449" xr:uid="{CDD652BC-9C63-45B1-AB7F-29235F5263D9}"/>
    <cellStyle name="Normal 2 2 13 4" xfId="4707" xr:uid="{00000000-0005-0000-0000-0000FA090000}"/>
    <cellStyle name="Normal 2 2 13 4 2" xfId="8887" xr:uid="{027C0C5A-60C6-4FF0-9F50-283D396C73F0}"/>
    <cellStyle name="Normal 2 2 13 4 2 2" xfId="27397" xr:uid="{A1740405-D814-43D0-AF54-A042FEC3E199}"/>
    <cellStyle name="Normal 2 2 13 4 2 3" xfId="19037" xr:uid="{15BB4E38-DB90-477A-8A76-2CE6F30FF7DD}"/>
    <cellStyle name="Normal 2 2 13 4 3" xfId="11546" xr:uid="{D0166057-0320-41AA-8E0B-D31E795F656A}"/>
    <cellStyle name="Normal 2 2 13 4 3 2" xfId="21870" xr:uid="{630A1A14-2D73-4D65-BC64-5024DFD23604}"/>
    <cellStyle name="Normal 2 2 13 4 4" xfId="26336" xr:uid="{7DBAC549-3AE2-456D-9CBA-2D1A0C304F33}"/>
    <cellStyle name="Normal 2 2 13 4 5" xfId="16204" xr:uid="{66EA2E5D-0DF8-414D-A2AC-BA36DAB0287C}"/>
    <cellStyle name="Normal 2 2 13 5" xfId="7345" xr:uid="{64DE709C-C537-42FB-9A38-6F6D18F49F7C}"/>
    <cellStyle name="Normal 2 2 13 5 2" xfId="10214" xr:uid="{6B248004-D161-4528-B59F-DF351C8D0FE2}"/>
    <cellStyle name="Normal 2 2 13 5 2 2" xfId="20396" xr:uid="{DEC93CA3-C715-4825-ACF2-8A9F77A244D8}"/>
    <cellStyle name="Normal 2 2 13 5 3" xfId="12905" xr:uid="{520E5DF8-0829-4F29-9821-B3F9808DA290}"/>
    <cellStyle name="Normal 2 2 13 5 3 2" xfId="23229" xr:uid="{CC6C0C3F-AEE1-4BDE-A7B2-EF3538B80450}"/>
    <cellStyle name="Normal 2 2 13 5 4" xfId="29434" xr:uid="{C2ABC1D8-1D02-4113-ABD8-C1795974B498}"/>
    <cellStyle name="Normal 2 2 13 5 5" xfId="17563" xr:uid="{1A2259F6-9A6B-4043-846B-B64BA8DADA53}"/>
    <cellStyle name="Normal 2 2 13 6" xfId="7730" xr:uid="{B4E2C128-2F7E-4D66-88BA-EF85BEC09F35}"/>
    <cellStyle name="Normal 2 2 13 6 2" xfId="15633" xr:uid="{0740B807-31F7-46CE-B7D2-8BA5F5349737}"/>
    <cellStyle name="Normal 2 2 13 7" xfId="8393" xr:uid="{56B69AE0-6922-400D-A2F2-CCAF30D41E2F}"/>
    <cellStyle name="Normal 2 2 13 7 2" xfId="18466" xr:uid="{1085B5CB-F81D-4461-BA53-D508F5826C0F}"/>
    <cellStyle name="Normal 2 2 13 8" xfId="10979" xr:uid="{1C9A125A-E664-4829-9D8D-D25BB62951BA}"/>
    <cellStyle name="Normal 2 2 13 8 2" xfId="21299" xr:uid="{C7221C8A-7E77-4DBE-B0AC-A9936A728CBE}"/>
    <cellStyle name="Normal 2 2 13 9" xfId="25868" xr:uid="{0AB5902B-5EB9-4D5A-8558-0A2E3CAE52C0}"/>
    <cellStyle name="Normal 2 2 14" xfId="1001" xr:uid="{00000000-0005-0000-0000-0000E9030000}"/>
    <cellStyle name="Normal 2 2 14 2" xfId="2618" xr:uid="{00000000-0005-0000-0000-000098020000}"/>
    <cellStyle name="Normal 2 2 14 2 2" xfId="5938" xr:uid="{00000000-0005-0000-0000-0000FD090000}"/>
    <cellStyle name="Normal 2 2 14 2 2 2" xfId="29539" xr:uid="{30E1689E-7585-4202-9FE6-C65CF576FE00}"/>
    <cellStyle name="Normal 2 2 14 2 2 3" xfId="17039" xr:uid="{EBF827FD-53EF-4BBB-BEF4-BA15F19544F2}"/>
    <cellStyle name="Normal 2 2 14 2 3" xfId="9696" xr:uid="{26A650EB-FD34-4391-A9B4-C16691EA9CA4}"/>
    <cellStyle name="Normal 2 2 14 2 3 2" xfId="19872" xr:uid="{358C909E-ED74-42D7-A3DA-D36FF7D7B27C}"/>
    <cellStyle name="Normal 2 2 14 2 4" xfId="12381" xr:uid="{C2BCE8B9-8D1C-4E83-A580-812E7E834B22}"/>
    <cellStyle name="Normal 2 2 14 2 4 2" xfId="22705" xr:uid="{F84C5E94-4C34-4551-BA96-9AE4D73A18F2}"/>
    <cellStyle name="Normal 2 2 14 2 5" xfId="26363" xr:uid="{6DD31577-4C60-48A0-BF35-51D0656EE9CB}"/>
    <cellStyle name="Normal 2 2 14 2 6" xfId="14947" xr:uid="{17547A16-160B-4232-96F4-FDE749DB383A}"/>
    <cellStyle name="Normal 2 2 14 3" xfId="4950" xr:uid="{00000000-0005-0000-0000-0000FE090000}"/>
    <cellStyle name="Normal 2 2 14 3 2" xfId="10347" xr:uid="{F5D66BE6-3BD5-4CC5-AE72-8AA8C830C328}"/>
    <cellStyle name="Normal 2 2 14 3 2 2" xfId="29965" xr:uid="{5564F80D-A647-4312-9CF1-A103F37B5B0D}"/>
    <cellStyle name="Normal 2 2 14 3 2 3" xfId="20529" xr:uid="{F1810701-AA07-4D25-A45F-103AA56F5969}"/>
    <cellStyle name="Normal 2 2 14 3 3" xfId="13038" xr:uid="{82DF3341-504C-4528-9632-64A1230C7C20}"/>
    <cellStyle name="Normal 2 2 14 3 3 2" xfId="23362" xr:uid="{1DD0E0F2-ADB0-43C7-AF1B-DCCEFB47B9F2}"/>
    <cellStyle name="Normal 2 2 14 3 4" xfId="26739" xr:uid="{DF8D277D-336F-49E4-B655-F2AB9F3D0644}"/>
    <cellStyle name="Normal 2 2 14 3 5" xfId="17696" xr:uid="{237D24D6-D1C4-4D80-82E5-DFA36FEC0772}"/>
    <cellStyle name="Normal 2 2 14 4" xfId="7731" xr:uid="{52DD3C36-186D-43AF-AF77-48E6CE1C16F1}"/>
    <cellStyle name="Normal 2 2 14 4 2" xfId="26694" xr:uid="{618593BE-4BB7-4625-B90C-7F58388AB13A}"/>
    <cellStyle name="Normal 2 2 14 4 3" xfId="27941" xr:uid="{C19248A1-21BB-43C0-8C15-0DBEFED7CAB1}"/>
    <cellStyle name="Normal 2 2 14 4 4" xfId="15634" xr:uid="{43D005E3-7FEC-4760-A5BE-38296B175A7E}"/>
    <cellStyle name="Normal 2 2 14 5" xfId="8394" xr:uid="{786FEA5B-CBAB-4EC8-9F45-79D67BAF229D}"/>
    <cellStyle name="Normal 2 2 14 5 2" xfId="29682" xr:uid="{A6397219-5D3F-4D8C-B34B-D15E15EE441C}"/>
    <cellStyle name="Normal 2 2 14 5 3" xfId="18467" xr:uid="{2F34EAFA-1D43-47F1-8450-E147852D2DB9}"/>
    <cellStyle name="Normal 2 2 14 6" xfId="10980" xr:uid="{E602C14B-19C3-4812-8E9F-F99475307F8F}"/>
    <cellStyle name="Normal 2 2 14 6 2" xfId="21300" xr:uid="{8BB577CA-C636-459A-AB4C-C063364F189F}"/>
    <cellStyle name="Normal 2 2 14 7" xfId="26140" xr:uid="{2E27B91D-9F47-48D8-B9EE-0232851AD63B}"/>
    <cellStyle name="Normal 2 2 14 8" xfId="13976" xr:uid="{967377E5-C847-4C77-A052-193972926016}"/>
    <cellStyle name="Normal 2 2 15" xfId="1002" xr:uid="{00000000-0005-0000-0000-0000EA030000}"/>
    <cellStyle name="Normal 2 2 15 2" xfId="2295" xr:uid="{00000000-0005-0000-0000-000099020000}"/>
    <cellStyle name="Normal 2 2 15 2 2" xfId="5611" xr:uid="{00000000-0005-0000-0000-0000010A0000}"/>
    <cellStyle name="Normal 2 2 15 2 3" xfId="28579" xr:uid="{92636FDD-B030-49F0-AE30-6A30A45E7C33}"/>
    <cellStyle name="Normal 2 2 15 2 4" xfId="15635" xr:uid="{0DF4E710-1C5E-465C-8DA8-741EB794382D}"/>
    <cellStyle name="Normal 2 2 15 3" xfId="4546" xr:uid="{00000000-0005-0000-0000-0000020A0000}"/>
    <cellStyle name="Normal 2 2 15 3 2" xfId="24808" xr:uid="{141F236C-559B-4BD1-BA0A-FA6D4449EFA8}"/>
    <cellStyle name="Normal 2 2 15 3 3" xfId="18468" xr:uid="{5D5041A2-8026-4A19-86E2-7BD40B61C907}"/>
    <cellStyle name="Normal 2 2 15 4" xfId="10981" xr:uid="{186A27DB-0E1A-40C4-9939-C24E7A107FF0}"/>
    <cellStyle name="Normal 2 2 15 4 2" xfId="21301" xr:uid="{07FECEF1-9173-47F4-B30C-DDFE961266EB}"/>
    <cellStyle name="Normal 2 2 15 5" xfId="26561" xr:uid="{EAD473A1-331E-406B-8D25-7129CD73691D}"/>
    <cellStyle name="Normal 2 2 15 6" xfId="14660" xr:uid="{62EDAD8C-16E6-4370-962C-89CFE23A39D9}"/>
    <cellStyle name="Normal 2 2 16" xfId="2178" xr:uid="{00000000-0005-0000-0000-00008B020000}"/>
    <cellStyle name="Normal 2 2 16 2" xfId="5076" xr:uid="{00000000-0005-0000-0000-0000040A0000}"/>
    <cellStyle name="Normal 2 2 16 2 2" xfId="27408" xr:uid="{FE0703D9-12F6-4184-A8D6-BE2D9D85B6B2}"/>
    <cellStyle name="Normal 2 2 16 2 3" xfId="16365" xr:uid="{453AFF89-0F6F-48A8-81CE-2AC03C2C45F5}"/>
    <cellStyle name="Normal 2 2 16 3" xfId="9025" xr:uid="{7634AAB3-BDA2-4878-BCBE-A95D9F4647B8}"/>
    <cellStyle name="Normal 2 2 16 3 2" xfId="19198" xr:uid="{5B35C5E5-517C-4134-9E2D-6327F52645CB}"/>
    <cellStyle name="Normal 2 2 16 4" xfId="11707" xr:uid="{6C871F71-5F38-4695-A326-5C6FBA1A0D1B}"/>
    <cellStyle name="Normal 2 2 16 4 2" xfId="22031" xr:uid="{EE9EBE4B-9F7F-47F5-9BD4-2F8ABBDE4B39}"/>
    <cellStyle name="Normal 2 2 16 5" xfId="26502" xr:uid="{AE815FD8-E129-4D96-AF29-C7DA11BF3A36}"/>
    <cellStyle name="Normal 2 2 16 6" xfId="14134" xr:uid="{39BE6755-1E45-49F1-8869-58E383117D8D}"/>
    <cellStyle name="Normal 2 2 17" xfId="4435" xr:uid="{00000000-0005-0000-0000-0000050A0000}"/>
    <cellStyle name="Normal 2 2 17 2" xfId="8779" xr:uid="{2CDE11ED-405C-422C-B0F5-3AAFC51318AB}"/>
    <cellStyle name="Normal 2 2 17 2 2" xfId="27259" xr:uid="{6300762D-77C4-4A16-B9A7-7E002C94E458}"/>
    <cellStyle name="Normal 2 2 17 2 3" xfId="18927" xr:uid="{6FD19E9C-6705-423B-A2E7-47643CA6EAFC}"/>
    <cellStyle name="Normal 2 2 17 3" xfId="11436" xr:uid="{02748468-9836-4C5F-A298-E240CE7C3048}"/>
    <cellStyle name="Normal 2 2 17 3 2" xfId="21760" xr:uid="{48D09079-1A00-4541-AAD6-57E2A3693E17}"/>
    <cellStyle name="Normal 2 2 17 4" xfId="24933" xr:uid="{049F7A11-218E-45C7-9925-56496E5F1B3D}"/>
    <cellStyle name="Normal 2 2 17 5" xfId="16094" xr:uid="{86D63C5D-8C54-4AA4-ACC8-B62214A4E9F3}"/>
    <cellStyle name="Normal 2 2 18" xfId="7265" xr:uid="{B0B51FAC-025D-4CB1-BBC3-82BE1E43C995}"/>
    <cellStyle name="Normal 2 2 18 2" xfId="10084" xr:uid="{6870744E-9CBB-4994-95D6-A5FAE5A9B45C}"/>
    <cellStyle name="Normal 2 2 18 2 2" xfId="20263" xr:uid="{774D88C3-60B0-4B47-871C-871FB8060475}"/>
    <cellStyle name="Normal 2 2 18 3" xfId="12772" xr:uid="{CFD0AB47-A3C5-4EFB-8D70-99935F41A2C3}"/>
    <cellStyle name="Normal 2 2 18 3 2" xfId="23096" xr:uid="{E11911A0-3EDB-43EB-B9F5-A7650DD0BB0D}"/>
    <cellStyle name="Normal 2 2 18 4" xfId="25863" xr:uid="{1B153967-2E45-4C8B-9174-CF318541A33D}"/>
    <cellStyle name="Normal 2 2 18 5" xfId="17430" xr:uid="{C7F93582-BD30-4ED2-9129-5FBB516D8019}"/>
    <cellStyle name="Normal 2 2 19" xfId="7724" xr:uid="{822D61A9-B7B9-4C02-837B-F11628491429}"/>
    <cellStyle name="Normal 2 2 19 2" xfId="15621" xr:uid="{4226D16F-F262-4ECE-960C-46A96C0311E4}"/>
    <cellStyle name="Normal 2 2 2" xfId="1003" xr:uid="{00000000-0005-0000-0000-0000EB030000}"/>
    <cellStyle name="Normal 2 2 2 2" xfId="30515" xr:uid="{993BB23C-1D89-4E42-B085-B4B85E112003}"/>
    <cellStyle name="Normal 2 2 20" xfId="8385" xr:uid="{BF7614FF-611E-486D-81C9-26491A25AB97}"/>
    <cellStyle name="Normal 2 2 20 2" xfId="18454" xr:uid="{3488713F-56DF-4B4F-B433-5A84471A8721}"/>
    <cellStyle name="Normal 2 2 21" xfId="10967" xr:uid="{5D3F858E-2962-47CF-9887-E93E295CFCB1}"/>
    <cellStyle name="Normal 2 2 21 2" xfId="21287" xr:uid="{7370BA45-12A7-4F3D-B795-A22CBAFF071F}"/>
    <cellStyle name="Normal 2 2 22" xfId="24849" xr:uid="{AED3999C-C245-4E10-A6D0-8963837FC981}"/>
    <cellStyle name="Normal 2 2 23" xfId="13707" xr:uid="{21573AEE-2905-4362-8025-1E91E2E0D441}"/>
    <cellStyle name="Normal 2 2 3" xfId="1004" xr:uid="{00000000-0005-0000-0000-0000EC030000}"/>
    <cellStyle name="Normal 2 2 4" xfId="1005" xr:uid="{00000000-0005-0000-0000-0000ED030000}"/>
    <cellStyle name="Normal 2 2 4 10" xfId="1006" xr:uid="{00000000-0005-0000-0000-0000EE030000}"/>
    <cellStyle name="Normal 2 2 4 10 2" xfId="2624" xr:uid="{00000000-0005-0000-0000-00009D020000}"/>
    <cellStyle name="Normal 2 2 4 10 2 2" xfId="5939" xr:uid="{00000000-0005-0000-0000-00000B0A0000}"/>
    <cellStyle name="Normal 2 2 4 10 2 2 2" xfId="27555" xr:uid="{65A85DA2-D7D3-4AAF-A1A6-A4B93516A809}"/>
    <cellStyle name="Normal 2 2 4 10 2 2 3" xfId="17040" xr:uid="{D0CB12CC-FEDD-4D8F-9095-F40FBD303913}"/>
    <cellStyle name="Normal 2 2 4 10 2 3" xfId="9697" xr:uid="{923F1584-A3FB-4890-A1EE-099F57D50E32}"/>
    <cellStyle name="Normal 2 2 4 10 2 3 2" xfId="19873" xr:uid="{4885F71B-A85C-49EF-8003-FE33879308FD}"/>
    <cellStyle name="Normal 2 2 4 10 2 4" xfId="12382" xr:uid="{32EB606E-8825-4959-84F2-6F9D419D0E2F}"/>
    <cellStyle name="Normal 2 2 4 10 2 4 2" xfId="22706" xr:uid="{5D905626-6CCC-4E88-8730-87E369E04A1A}"/>
    <cellStyle name="Normal 2 2 4 10 2 5" xfId="25437" xr:uid="{ECDC7C01-A7A2-4C62-A2B1-F70728298284}"/>
    <cellStyle name="Normal 2 2 4 10 2 6" xfId="14948" xr:uid="{523FA898-67BB-441D-952B-3D0417BC0A69}"/>
    <cellStyle name="Normal 2 2 4 10 3" xfId="4958" xr:uid="{00000000-0005-0000-0000-00000C0A0000}"/>
    <cellStyle name="Normal 2 2 4 10 3 2" xfId="10389" xr:uid="{D5896C0E-2035-4E67-9049-EE1C020D1E9B}"/>
    <cellStyle name="Normal 2 2 4 10 3 2 2" xfId="29991" xr:uid="{7ED07C81-8C4B-431D-A5A4-910FB31F57C2}"/>
    <cellStyle name="Normal 2 2 4 10 3 2 3" xfId="20571" xr:uid="{A01CD440-A9B3-4B27-B76A-2DE404DD220D}"/>
    <cellStyle name="Normal 2 2 4 10 3 3" xfId="13080" xr:uid="{04D48A98-A016-4EB5-BA7A-70DDC6446317}"/>
    <cellStyle name="Normal 2 2 4 10 3 3 2" xfId="23404" xr:uid="{2A6883C1-EF4D-4757-B457-99D7D7D597A9}"/>
    <cellStyle name="Normal 2 2 4 10 3 4" xfId="26744" xr:uid="{CE2ED1F3-7566-4DC5-ADE8-4A91B9296742}"/>
    <cellStyle name="Normal 2 2 4 10 3 5" xfId="17738" xr:uid="{0F18A3BF-A89E-4FE8-8EF9-D540FD852859}"/>
    <cellStyle name="Normal 2 2 4 10 4" xfId="7733" xr:uid="{28FEA1DE-DED0-4ECE-80AA-6F3791EBF391}"/>
    <cellStyle name="Normal 2 2 4 10 4 2" xfId="25205" xr:uid="{A71CCCA7-F8B5-421A-9BFF-493D583FE63F}"/>
    <cellStyle name="Normal 2 2 4 10 4 3" xfId="27855" xr:uid="{6E2809BB-6399-429B-9F8E-26D1398A4918}"/>
    <cellStyle name="Normal 2 2 4 10 4 4" xfId="15637" xr:uid="{0593E00A-DFDC-4ABA-9620-81F8ED83C3B9}"/>
    <cellStyle name="Normal 2 2 4 10 5" xfId="8396" xr:uid="{678FD35F-2E0E-4EEA-ABF8-998F5BED465F}"/>
    <cellStyle name="Normal 2 2 4 10 5 2" xfId="28188" xr:uid="{3F9F760D-7CC8-4473-94A9-A6E9E7CA0B00}"/>
    <cellStyle name="Normal 2 2 4 10 5 3" xfId="18470" xr:uid="{32D0C900-BBA3-4CE6-AD5D-C0CA1D1A4F90}"/>
    <cellStyle name="Normal 2 2 4 10 6" xfId="10983" xr:uid="{D9D46BF3-8FCB-4F80-9346-6D05652E8340}"/>
    <cellStyle name="Normal 2 2 4 10 6 2" xfId="21303" xr:uid="{2AA7D35D-1F13-49E9-944E-A85EFD292E38}"/>
    <cellStyle name="Normal 2 2 4 10 7" xfId="24124" xr:uid="{7BED57A0-A888-46E1-ACA3-ED01CCB67EA9}"/>
    <cellStyle name="Normal 2 2 4 10 8" xfId="14031" xr:uid="{CCBA2765-9770-42E3-A0A8-A31FE63C3821}"/>
    <cellStyle name="Normal 2 2 4 11" xfId="1007" xr:uid="{00000000-0005-0000-0000-0000EF030000}"/>
    <cellStyle name="Normal 2 2 4 11 2" xfId="2319" xr:uid="{00000000-0005-0000-0000-00009E020000}"/>
    <cellStyle name="Normal 2 2 4 11 2 2" xfId="5665" xr:uid="{00000000-0005-0000-0000-00000F0A0000}"/>
    <cellStyle name="Normal 2 2 4 11 2 3" xfId="27377" xr:uid="{B9427CD5-2606-400F-A49E-E5E4EFC62A7F}"/>
    <cellStyle name="Normal 2 2 4 11 2 4" xfId="15638" xr:uid="{C630A194-D561-4B12-ACEF-7F9E9E300EA9}"/>
    <cellStyle name="Normal 2 2 4 11 3" xfId="4601" xr:uid="{00000000-0005-0000-0000-0000100A0000}"/>
    <cellStyle name="Normal 2 2 4 11 3 2" xfId="28628" xr:uid="{36E6E8EC-B192-45F5-B122-9D433479022C}"/>
    <cellStyle name="Normal 2 2 4 11 3 3" xfId="18471" xr:uid="{72D5A26B-0114-4FFC-B05F-7EA29807D545}"/>
    <cellStyle name="Normal 2 2 4 11 4" xfId="10984" xr:uid="{0A6FC004-0E04-4DBF-A927-DC3D7F50A8E2}"/>
    <cellStyle name="Normal 2 2 4 11 4 2" xfId="21304" xr:uid="{3294F72D-07F0-4650-A4FA-42CB135B1898}"/>
    <cellStyle name="Normal 2 2 4 11 5" xfId="24373" xr:uid="{36632055-BE7A-4E90-AD9C-4992648FB176}"/>
    <cellStyle name="Normal 2 2 4 11 6" xfId="14702" xr:uid="{7C43B666-3486-4CCE-A187-81DAB3114DDA}"/>
    <cellStyle name="Normal 2 2 4 12" xfId="2182" xr:uid="{00000000-0005-0000-0000-00009C020000}"/>
    <cellStyle name="Normal 2 2 4 12 2" xfId="5083" xr:uid="{00000000-0005-0000-0000-0000120A0000}"/>
    <cellStyle name="Normal 2 2 4 12 2 2" xfId="28516" xr:uid="{67E970B3-4E81-4465-821D-F75447A2AC96}"/>
    <cellStyle name="Normal 2 2 4 12 2 3" xfId="16372" xr:uid="{E8FB4921-C5AE-43AF-AA5D-F5B0310ABF61}"/>
    <cellStyle name="Normal 2 2 4 12 3" xfId="9032" xr:uid="{C282E5B4-3005-4D2F-A55E-69A9A2F0041F}"/>
    <cellStyle name="Normal 2 2 4 12 3 2" xfId="19205" xr:uid="{09D78817-6DF2-45B4-8F68-87D6D5A800DD}"/>
    <cellStyle name="Normal 2 2 4 12 4" xfId="11714" xr:uid="{71C34735-6BF0-4A43-8E13-D93FD0031151}"/>
    <cellStyle name="Normal 2 2 4 12 4 2" xfId="22038" xr:uid="{03C5446F-88BA-4ACF-9C19-7A22933F7F1B}"/>
    <cellStyle name="Normal 2 2 4 12 5" xfId="25183" xr:uid="{A6D8F0C0-C62D-4787-AFA7-D1D4F3258B40}"/>
    <cellStyle name="Normal 2 2 4 12 6" xfId="14140" xr:uid="{30375F3D-96B0-4852-A9F7-7EAD83EA0E23}"/>
    <cellStyle name="Normal 2 2 4 13" xfId="4439" xr:uid="{00000000-0005-0000-0000-0000130A0000}"/>
    <cellStyle name="Normal 2 2 4 13 2" xfId="8789" xr:uid="{5E1F05A3-5C96-4488-8B9F-1C264818874E}"/>
    <cellStyle name="Normal 2 2 4 13 2 2" xfId="27415" xr:uid="{D10F045B-7329-4DAD-B5D7-AC228D36B9D8}"/>
    <cellStyle name="Normal 2 2 4 13 2 3" xfId="18937" xr:uid="{5AF49B76-FB81-4623-99A0-6D8F3D7BBB74}"/>
    <cellStyle name="Normal 2 2 4 13 3" xfId="11446" xr:uid="{F5A22246-8F01-4566-BB99-830EB02DBDAD}"/>
    <cellStyle name="Normal 2 2 4 13 3 2" xfId="21770" xr:uid="{259DE68A-AFD6-4367-9D40-3357BDBBC80D}"/>
    <cellStyle name="Normal 2 2 4 13 4" xfId="24806" xr:uid="{3E522888-AF83-41FD-A920-9FDD63FBF333}"/>
    <cellStyle name="Normal 2 2 4 13 5" xfId="16104" xr:uid="{6DE4079D-72A9-46DC-891F-E673CCCB9E55}"/>
    <cellStyle name="Normal 2 2 4 14" xfId="7350" xr:uid="{30E55046-4680-48DB-9F99-1AB842106485}"/>
    <cellStyle name="Normal 2 2 4 14 2" xfId="10220" xr:uid="{648A69CF-95F6-4F8D-8FC6-95B8DDB4811E}"/>
    <cellStyle name="Normal 2 2 4 14 2 2" xfId="20402" xr:uid="{45A25C0E-CDEB-42D3-9F39-04D73453D419}"/>
    <cellStyle name="Normal 2 2 4 14 3" xfId="12911" xr:uid="{CB334F16-6F93-4C23-B358-3E5BA4407EBF}"/>
    <cellStyle name="Normal 2 2 4 14 3 2" xfId="23235" xr:uid="{E5077FDA-1CD3-40EE-9457-AC71CF0818A2}"/>
    <cellStyle name="Normal 2 2 4 14 4" xfId="28359" xr:uid="{0E62E570-2C4A-4049-87B4-7EE3D4F8120C}"/>
    <cellStyle name="Normal 2 2 4 14 5" xfId="17569" xr:uid="{9F58FD5A-FBEA-4BFB-8169-FAF0F34AAA16}"/>
    <cellStyle name="Normal 2 2 4 15" xfId="7732" xr:uid="{D33FBD3C-A064-4956-8838-5C52574322A2}"/>
    <cellStyle name="Normal 2 2 4 15 2" xfId="15636" xr:uid="{561DCF14-F7A3-4D97-AB66-BCF1D2471DF2}"/>
    <cellStyle name="Normal 2 2 4 16" xfId="8395" xr:uid="{887F4124-A244-4B97-8372-69095B5DDE2A}"/>
    <cellStyle name="Normal 2 2 4 16 2" xfId="18469" xr:uid="{F906A29C-85DE-4313-A93B-1C53481E44C9}"/>
    <cellStyle name="Normal 2 2 4 17" xfId="10982" xr:uid="{62ABEE77-C6B8-4238-ADF1-A7F338DD4C24}"/>
    <cellStyle name="Normal 2 2 4 17 2" xfId="21302" xr:uid="{D6E24F1D-E9B7-434F-9BDF-666CA2706321}"/>
    <cellStyle name="Normal 2 2 4 18" xfId="24603" xr:uid="{216338D5-8FE0-448F-8230-4CB7FD576A2E}"/>
    <cellStyle name="Normal 2 2 4 19" xfId="13718" xr:uid="{29E79C70-93C1-4B15-9F62-3418BA7CBCF8}"/>
    <cellStyle name="Normal 2 2 4 2" xfId="1008" xr:uid="{00000000-0005-0000-0000-0000F0030000}"/>
    <cellStyle name="Normal 2 2 4 2 10" xfId="7734" xr:uid="{98B3AB18-1BED-45A5-886B-4B592B371516}"/>
    <cellStyle name="Normal 2 2 4 2 10 2" xfId="15639" xr:uid="{298EB6EA-A5D1-4CCB-B20A-F4D416C6426B}"/>
    <cellStyle name="Normal 2 2 4 2 11" xfId="8397" xr:uid="{AA89314E-DE36-49A2-BA96-0D051BF6EEDB}"/>
    <cellStyle name="Normal 2 2 4 2 11 2" xfId="18472" xr:uid="{A2811A38-658E-4A50-88D3-CE7C7508A089}"/>
    <cellStyle name="Normal 2 2 4 2 12" xfId="10985" xr:uid="{B85FB7ED-4592-4E0B-963F-8AF08026624F}"/>
    <cellStyle name="Normal 2 2 4 2 12 2" xfId="21305" xr:uid="{30FC9AA1-F501-44E0-B059-64ECDBB371E4}"/>
    <cellStyle name="Normal 2 2 4 2 13" xfId="26078" xr:uid="{855319BF-273A-4102-B7FB-DAD5BCA720AF}"/>
    <cellStyle name="Normal 2 2 4 2 14" xfId="13741" xr:uid="{A5D65F68-B89B-42B7-90D1-C2484D2F2E5D}"/>
    <cellStyle name="Normal 2 2 4 2 2" xfId="1009" xr:uid="{00000000-0005-0000-0000-0000F1030000}"/>
    <cellStyle name="Normal 2 2 4 2 2 10" xfId="8398" xr:uid="{6103031C-EA88-4D94-A017-EECBBACF28A8}"/>
    <cellStyle name="Normal 2 2 4 2 2 10 2" xfId="18473" xr:uid="{AE9B9F63-A322-4CB9-B942-3DB197F34D4C}"/>
    <cellStyle name="Normal 2 2 4 2 2 11" xfId="10986" xr:uid="{333BED56-4742-4CB4-A360-2230599ACDC9}"/>
    <cellStyle name="Normal 2 2 4 2 2 11 2" xfId="21306" xr:uid="{F995C93F-C9E5-4A03-B107-29434D0A10D8}"/>
    <cellStyle name="Normal 2 2 4 2 2 12" xfId="24776" xr:uid="{02ECA05E-D7DE-44FA-A28E-1E9EA7FD831D}"/>
    <cellStyle name="Normal 2 2 4 2 2 13" xfId="13801" xr:uid="{B0F45F08-6FE5-4705-B1DD-A563AB5F00D9}"/>
    <cellStyle name="Normal 2 2 4 2 2 2" xfId="1010" xr:uid="{00000000-0005-0000-0000-0000F2030000}"/>
    <cellStyle name="Normal 2 2 4 2 2 2 10" xfId="14358" xr:uid="{FD4B0E94-53BB-4C4B-A67B-532ADF6BF6E2}"/>
    <cellStyle name="Normal 2 2 4 2 2 2 2" xfId="2649" xr:uid="{00000000-0005-0000-0000-0000A1020000}"/>
    <cellStyle name="Normal 2 2 4 2 2 2 2 2" xfId="4018" xr:uid="{00000000-0005-0000-0000-0000180A0000}"/>
    <cellStyle name="Normal 2 2 4 2 2 2 2 2 2" xfId="5942" xr:uid="{00000000-0005-0000-0000-0000190A0000}"/>
    <cellStyle name="Normal 2 2 4 2 2 2 2 2 2 2" xfId="28299" xr:uid="{50293383-7CF6-45BB-9674-B8C06A4C4BCF}"/>
    <cellStyle name="Normal 2 2 4 2 2 2 2 2 2 3" xfId="17043" xr:uid="{39FECFBD-F234-4A50-926A-B9480218F5A8}"/>
    <cellStyle name="Normal 2 2 4 2 2 2 2 2 3" xfId="9700" xr:uid="{7409BCF8-3C0C-4331-AEF5-C474139B01B0}"/>
    <cellStyle name="Normal 2 2 4 2 2 2 2 2 3 2" xfId="19876" xr:uid="{CDE41DEB-29B7-4934-947D-E051660D4B28}"/>
    <cellStyle name="Normal 2 2 4 2 2 2 2 2 4" xfId="12385" xr:uid="{3C0361A8-49CD-4DA5-B069-AE0A0DD18283}"/>
    <cellStyle name="Normal 2 2 4 2 2 2 2 2 4 2" xfId="22709" xr:uid="{5A6DD6EF-7EB2-4449-93BB-89DC7EEB2EC6}"/>
    <cellStyle name="Normal 2 2 4 2 2 2 2 2 5" xfId="26382" xr:uid="{F91AFF50-3F4D-49AF-9DF1-2ADE8800AB16}"/>
    <cellStyle name="Normal 2 2 4 2 2 2 2 2 6" xfId="14951" xr:uid="{C27B5F75-147E-4FC3-8518-049F8F079D69}"/>
    <cellStyle name="Normal 2 2 4 2 2 2 2 3" xfId="5409" xr:uid="{00000000-0005-0000-0000-00001A0A0000}"/>
    <cellStyle name="Normal 2 2 4 2 2 2 2 3 2" xfId="10504" xr:uid="{E18FA4ED-7A43-4B11-9FF5-B276875A7A39}"/>
    <cellStyle name="Normal 2 2 4 2 2 2 2 3 2 2" xfId="30068" xr:uid="{906D2EDB-807B-4E96-843B-061804662BA5}"/>
    <cellStyle name="Normal 2 2 4 2 2 2 2 3 2 3" xfId="20704" xr:uid="{47C3A729-7655-43D1-8766-5DAD9D408C00}"/>
    <cellStyle name="Normal 2 2 4 2 2 2 2 3 3" xfId="13213" xr:uid="{1CF737F2-F56A-4697-BA24-96C81337AC09}"/>
    <cellStyle name="Normal 2 2 4 2 2 2 2 3 3 2" xfId="23537" xr:uid="{B05B8434-BC8E-412A-B71E-C393F2A7303B}"/>
    <cellStyle name="Normal 2 2 4 2 2 2 2 3 4" xfId="26629" xr:uid="{818833EB-4BF3-41E2-9E6D-F346EF23E8D9}"/>
    <cellStyle name="Normal 2 2 4 2 2 2 2 3 5" xfId="17871" xr:uid="{171FC5E4-6FDE-4615-A982-C5CF0BB65EE3}"/>
    <cellStyle name="Normal 2 2 4 2 2 2 2 4" xfId="8111" xr:uid="{3425E025-BAB1-4108-B0E5-2DB7277AF110}"/>
    <cellStyle name="Normal 2 2 4 2 2 2 2 4 2" xfId="27560" xr:uid="{04CF1E85-5951-4092-9150-71ECC0C1999B}"/>
    <cellStyle name="Normal 2 2 4 2 2 2 2 4 3" xfId="16656" xr:uid="{4C0C410E-0DF1-4A4F-B54D-8379424FDFA7}"/>
    <cellStyle name="Normal 2 2 4 2 2 2 2 5" xfId="9316" xr:uid="{97835F7F-92F7-4EC3-B11A-545DE09AEDDC}"/>
    <cellStyle name="Normal 2 2 4 2 2 2 2 5 2" xfId="19489" xr:uid="{47476654-06AA-4B5A-A739-C1DD51286069}"/>
    <cellStyle name="Normal 2 2 4 2 2 2 2 6" xfId="11998" xr:uid="{0A209638-60C5-45ED-9239-37791FA75D1A}"/>
    <cellStyle name="Normal 2 2 4 2 2 2 2 6 2" xfId="22322" xr:uid="{8984F2A7-A918-40B9-9AF6-E8F2C50DAC6B}"/>
    <cellStyle name="Normal 2 2 4 2 2 2 2 7" xfId="24833" xr:uid="{C31894C8-8D6C-45F6-82A1-C721617745CB}"/>
    <cellStyle name="Normal 2 2 4 2 2 2 2 8" xfId="14456" xr:uid="{F683A172-618B-49E1-9BDC-F96EA66E9067}"/>
    <cellStyle name="Normal 2 2 4 2 2 2 3" xfId="4019" xr:uid="{00000000-0005-0000-0000-00001B0A0000}"/>
    <cellStyle name="Normal 2 2 4 2 2 2 3 2" xfId="5943" xr:uid="{00000000-0005-0000-0000-00001C0A0000}"/>
    <cellStyle name="Normal 2 2 4 2 2 2 3 2 2" xfId="10619" xr:uid="{B60A9A31-F229-4D6E-A67A-35866517656E}"/>
    <cellStyle name="Normal 2 2 4 2 2 2 3 2 2 2" xfId="20868" xr:uid="{56E555B4-8FAD-4CAB-9A8D-41672E1EBA1F}"/>
    <cellStyle name="Normal 2 2 4 2 2 2 3 2 3" xfId="13377" xr:uid="{6691752B-10B4-471D-BCA4-E59A8A0804C8}"/>
    <cellStyle name="Normal 2 2 4 2 2 2 3 2 3 2" xfId="23701" xr:uid="{A5551D26-81F9-4048-B46B-D751A159E01D}"/>
    <cellStyle name="Normal 2 2 4 2 2 2 3 2 4" xfId="27085" xr:uid="{592EB3B2-9C4F-439A-B1A1-6899E4C73390}"/>
    <cellStyle name="Normal 2 2 4 2 2 2 3 2 5" xfId="18035" xr:uid="{3E181908-9B9E-4732-8AB1-08D2A5429BC4}"/>
    <cellStyle name="Normal 2 2 4 2 2 2 3 3" xfId="8183" xr:uid="{8349DAF8-A5F1-48F0-9A2B-21D17CD9D3CE}"/>
    <cellStyle name="Normal 2 2 4 2 2 2 3 3 2" xfId="17044" xr:uid="{F7E30BD9-3BDF-456D-BBC4-4413799C33EB}"/>
    <cellStyle name="Normal 2 2 4 2 2 2 3 4" xfId="9701" xr:uid="{B70D62C6-E148-4B23-91FF-467439CDDDDA}"/>
    <cellStyle name="Normal 2 2 4 2 2 2 3 4 2" xfId="19877" xr:uid="{06FD2649-4DF5-4725-913E-A54885C626CD}"/>
    <cellStyle name="Normal 2 2 4 2 2 2 3 5" xfId="12386" xr:uid="{5AFCF49C-5672-4346-99EC-9FC219AF090B}"/>
    <cellStyle name="Normal 2 2 4 2 2 2 3 5 2" xfId="22710" xr:uid="{669057D8-ED29-4298-AE75-600276ED4851}"/>
    <cellStyle name="Normal 2 2 4 2 2 2 3 6" xfId="25442" xr:uid="{1C17E748-FBE2-4752-8FA6-1E2AF51C808C}"/>
    <cellStyle name="Normal 2 2 4 2 2 2 3 7" xfId="14952" xr:uid="{EE61A4A5-9EE8-4E5D-B4D7-78AEFA08D13E}"/>
    <cellStyle name="Normal 2 2 4 2 2 2 4" xfId="4017" xr:uid="{00000000-0005-0000-0000-00001D0A0000}"/>
    <cellStyle name="Normal 2 2 4 2 2 2 4 2" xfId="5941" xr:uid="{00000000-0005-0000-0000-00001E0A0000}"/>
    <cellStyle name="Normal 2 2 4 2 2 2 4 2 2" xfId="28567" xr:uid="{B6219775-A90F-4B49-84A8-DC5EBD4E2D85}"/>
    <cellStyle name="Normal 2 2 4 2 2 2 4 2 3" xfId="17042" xr:uid="{82EA6A62-2D63-4FA9-9F74-180305CF614A}"/>
    <cellStyle name="Normal 2 2 4 2 2 2 4 3" xfId="9699" xr:uid="{D7C1C26C-BDA8-46D7-8F90-D55AC908DF93}"/>
    <cellStyle name="Normal 2 2 4 2 2 2 4 3 2" xfId="19875" xr:uid="{A6B4B73E-EEB7-4AE1-B821-1CF61931C3B5}"/>
    <cellStyle name="Normal 2 2 4 2 2 2 4 4" xfId="12384" xr:uid="{12414A12-F9E3-4310-8323-843BFFDA0F88}"/>
    <cellStyle name="Normal 2 2 4 2 2 2 4 4 2" xfId="22708" xr:uid="{2CC39993-4234-43DC-9606-706CD9BD9B5B}"/>
    <cellStyle name="Normal 2 2 4 2 2 2 4 5" xfId="25604" xr:uid="{93A796B3-ED9D-4FD2-954C-6AD391AA5EF6}"/>
    <cellStyle name="Normal 2 2 4 2 2 2 4 6" xfId="14950" xr:uid="{D8D345C7-2293-4F52-873D-07CCEEFFA3D1}"/>
    <cellStyle name="Normal 2 2 4 2 2 2 5" xfId="3569" xr:uid="{00000000-0005-0000-0000-00001F0A0000}"/>
    <cellStyle name="Normal 2 2 4 2 2 2 5 2" xfId="5305" xr:uid="{00000000-0005-0000-0000-0000200A0000}"/>
    <cellStyle name="Normal 2 2 4 2 2 2 5 2 2" xfId="30053" xr:uid="{105CDC4B-4A51-4677-AC7D-D00897B6A6E3}"/>
    <cellStyle name="Normal 2 2 4 2 2 2 5 2 3" xfId="20661" xr:uid="{41C58A63-137E-4B5E-A7C2-62F82FA7957D}"/>
    <cellStyle name="Normal 2 2 4 2 2 2 5 3" xfId="13170" xr:uid="{8EAB20EB-2BDB-43DC-B890-90EE1735417C}"/>
    <cellStyle name="Normal 2 2 4 2 2 2 5 3 2" xfId="23494" xr:uid="{B05E2F7C-94A2-4BE3-9766-3B7D75042E33}"/>
    <cellStyle name="Normal 2 2 4 2 2 2 5 4" xfId="24577" xr:uid="{C6CB17A9-75DE-4564-890E-35C77E1E75C9}"/>
    <cellStyle name="Normal 2 2 4 2 2 2 5 5" xfId="17828" xr:uid="{C7E7FE73-C5C1-443D-846A-E0C0318774C8}"/>
    <cellStyle name="Normal 2 2 4 2 2 2 6" xfId="5001" xr:uid="{00000000-0005-0000-0000-0000210A0000}"/>
    <cellStyle name="Normal 2 2 4 2 2 2 6 2" xfId="29133" xr:uid="{D1DA5042-96B0-49B1-9262-E78A367A8F85}"/>
    <cellStyle name="Normal 2 2 4 2 2 2 6 3" xfId="15641" xr:uid="{B95057CA-E861-4B68-A679-B2620CD5FEAC}"/>
    <cellStyle name="Normal 2 2 4 2 2 2 7" xfId="8399" xr:uid="{5F05AF6E-2C25-4052-AAD3-A8C4E662E732}"/>
    <cellStyle name="Normal 2 2 4 2 2 2 7 2" xfId="18474" xr:uid="{D1969E4B-65E0-42DB-BAD7-B7B0F0AA2C36}"/>
    <cellStyle name="Normal 2 2 4 2 2 2 8" xfId="10987" xr:uid="{20FDEAB2-1E9D-4ED7-99A2-CA38843388B1}"/>
    <cellStyle name="Normal 2 2 4 2 2 2 8 2" xfId="21307" xr:uid="{54DA5402-531C-40F6-A116-BD4081E53CA7}"/>
    <cellStyle name="Normal 2 2 4 2 2 2 9" xfId="24771" xr:uid="{FE4A8726-FF74-4F95-9AF9-54726968E3A1}"/>
    <cellStyle name="Normal 2 2 4 2 2 3" xfId="2494" xr:uid="{00000000-0005-0000-0000-0000A0020000}"/>
    <cellStyle name="Normal 2 2 4 2 2 3 2" xfId="4020" xr:uid="{00000000-0005-0000-0000-0000230A0000}"/>
    <cellStyle name="Normal 2 2 4 2 2 3 2 2" xfId="5944" xr:uid="{00000000-0005-0000-0000-0000240A0000}"/>
    <cellStyle name="Normal 2 2 4 2 2 3 2 2 2" xfId="26984" xr:uid="{4934F661-D64C-46E9-A9ED-33E9F18F0776}"/>
    <cellStyle name="Normal 2 2 4 2 2 3 2 2 3" xfId="17045" xr:uid="{362E3EA3-C183-45AB-A003-84F859EA14DC}"/>
    <cellStyle name="Normal 2 2 4 2 2 3 2 3" xfId="9702" xr:uid="{3F035501-5741-4FEB-BBBF-895F5A47611F}"/>
    <cellStyle name="Normal 2 2 4 2 2 3 2 3 2" xfId="19878" xr:uid="{A11DAC1A-03F8-45F8-9F0C-DC964E6F0EAB}"/>
    <cellStyle name="Normal 2 2 4 2 2 3 2 4" xfId="12387" xr:uid="{7DAC3B1A-1828-44B8-A33C-932804AA5DCA}"/>
    <cellStyle name="Normal 2 2 4 2 2 3 2 4 2" xfId="22711" xr:uid="{85A8C146-257C-434D-8C9B-94E4C5418DB8}"/>
    <cellStyle name="Normal 2 2 4 2 2 3 2 5" xfId="25108" xr:uid="{AFA9E91E-623F-41E0-842A-094045A16DAA}"/>
    <cellStyle name="Normal 2 2 4 2 2 3 2 6" xfId="14953" xr:uid="{4FD72498-2B16-476A-B5E3-0311EBC95958}"/>
    <cellStyle name="Normal 2 2 4 2 2 3 3" xfId="5408" xr:uid="{00000000-0005-0000-0000-0000250A0000}"/>
    <cellStyle name="Normal 2 2 4 2 2 3 3 2" xfId="10503" xr:uid="{CE8CEA8B-6638-4679-ADF0-67CEB853B56C}"/>
    <cellStyle name="Normal 2 2 4 2 2 3 3 2 2" xfId="30067" xr:uid="{8750274E-015E-4851-A7F7-06AB366021F4}"/>
    <cellStyle name="Normal 2 2 4 2 2 3 3 2 3" xfId="20703" xr:uid="{40AC14AC-03F0-47B5-B8A7-3A5BCDDB4CD1}"/>
    <cellStyle name="Normal 2 2 4 2 2 3 3 3" xfId="13212" xr:uid="{3CD57D82-029D-4318-8B8E-4CE578454AC9}"/>
    <cellStyle name="Normal 2 2 4 2 2 3 3 3 2" xfId="23536" xr:uid="{6C5E0D7F-73B5-48AC-AF7A-9508011342DE}"/>
    <cellStyle name="Normal 2 2 4 2 2 3 3 4" xfId="24743" xr:uid="{326B1E8D-B583-4CB4-B733-9F6EA52841E6}"/>
    <cellStyle name="Normal 2 2 4 2 2 3 3 5" xfId="17870" xr:uid="{49427E6E-AA2C-473D-B020-4503F24A3629}"/>
    <cellStyle name="Normal 2 2 4 2 2 3 4" xfId="8110" xr:uid="{C1B748A8-1AD0-4BA7-8356-784056082EF2}"/>
    <cellStyle name="Normal 2 2 4 2 2 3 4 2" xfId="29161" xr:uid="{44A1D3F0-5C82-40AE-A7F2-E519494F4C33}"/>
    <cellStyle name="Normal 2 2 4 2 2 3 4 3" xfId="16655" xr:uid="{572509B3-9B0F-4FF1-8A3C-02900C32A6BE}"/>
    <cellStyle name="Normal 2 2 4 2 2 3 5" xfId="9315" xr:uid="{5261A0EA-06F2-403C-85B0-5A9145FF6430}"/>
    <cellStyle name="Normal 2 2 4 2 2 3 5 2" xfId="19488" xr:uid="{970D1891-668F-4FE3-945C-2F8B220467B0}"/>
    <cellStyle name="Normal 2 2 4 2 2 3 6" xfId="11997" xr:uid="{9C191626-9BBC-485D-B915-A1810259240E}"/>
    <cellStyle name="Normal 2 2 4 2 2 3 6 2" xfId="22321" xr:uid="{78B9BA19-F91D-49E1-BA60-C9F8EB89DEEB}"/>
    <cellStyle name="Normal 2 2 4 2 2 3 7" xfId="24595" xr:uid="{99B55347-C3A9-450A-B9A8-7C754BAF2B75}"/>
    <cellStyle name="Normal 2 2 4 2 2 3 8" xfId="14455" xr:uid="{7FD430A2-6E07-45AD-A038-0788F904BF06}"/>
    <cellStyle name="Normal 2 2 4 2 2 4" xfId="4021" xr:uid="{00000000-0005-0000-0000-0000260A0000}"/>
    <cellStyle name="Normal 2 2 4 2 2 4 2" xfId="5945" xr:uid="{00000000-0005-0000-0000-0000270A0000}"/>
    <cellStyle name="Normal 2 2 4 2 2 4 2 2" xfId="10620" xr:uid="{77E4AAAB-BF25-4390-8BD4-618B3A8AB822}"/>
    <cellStyle name="Normal 2 2 4 2 2 4 2 2 2" xfId="20869" xr:uid="{C29C68D4-B25C-4576-826F-16BB812A8541}"/>
    <cellStyle name="Normal 2 2 4 2 2 4 2 3" xfId="13378" xr:uid="{5BEDACDC-D907-40B7-BA1F-19D97AED2B13}"/>
    <cellStyle name="Normal 2 2 4 2 2 4 2 3 2" xfId="23702" xr:uid="{F2B38D5E-54CB-446C-83EF-81F1B5598AA2}"/>
    <cellStyle name="Normal 2 2 4 2 2 4 2 4" xfId="26926" xr:uid="{F89B9545-5C55-4C6E-BCAC-46B0A8FE1AD8}"/>
    <cellStyle name="Normal 2 2 4 2 2 4 2 5" xfId="18036" xr:uid="{D165B69D-4222-4CD7-BE9F-8FD126E73171}"/>
    <cellStyle name="Normal 2 2 4 2 2 4 3" xfId="8184" xr:uid="{78D8A4C3-85F1-46AE-A94F-2C21318FB968}"/>
    <cellStyle name="Normal 2 2 4 2 2 4 3 2" xfId="17046" xr:uid="{01E6AEF9-C554-473B-9ACF-206037C5982A}"/>
    <cellStyle name="Normal 2 2 4 2 2 4 4" xfId="9703" xr:uid="{0A8AEB83-0543-4470-95B4-B714BD372847}"/>
    <cellStyle name="Normal 2 2 4 2 2 4 4 2" xfId="19879" xr:uid="{F2508CBD-6378-4CB0-AA32-BE09840FAE6B}"/>
    <cellStyle name="Normal 2 2 4 2 2 4 5" xfId="12388" xr:uid="{577BFD1C-FF63-4309-B44F-CCDDD5A20398}"/>
    <cellStyle name="Normal 2 2 4 2 2 4 5 2" xfId="22712" xr:uid="{A285A5AD-7674-4033-83FC-57729A3C2C64}"/>
    <cellStyle name="Normal 2 2 4 2 2 4 6" xfId="24085" xr:uid="{FC0308D1-E5A2-41C0-AFFB-9B3C0BD53853}"/>
    <cellStyle name="Normal 2 2 4 2 2 4 7" xfId="14954" xr:uid="{C9C8562B-CF43-4646-A540-4D865796F981}"/>
    <cellStyle name="Normal 2 2 4 2 2 5" xfId="4016" xr:uid="{00000000-0005-0000-0000-0000280A0000}"/>
    <cellStyle name="Normal 2 2 4 2 2 5 2" xfId="5940" xr:uid="{00000000-0005-0000-0000-0000290A0000}"/>
    <cellStyle name="Normal 2 2 4 2 2 5 2 2" xfId="27477" xr:uid="{37754538-6C7D-45CC-8560-B90D46A498EA}"/>
    <cellStyle name="Normal 2 2 4 2 2 5 2 3" xfId="17041" xr:uid="{5694192A-482E-486F-A38C-475F59D3E832}"/>
    <cellStyle name="Normal 2 2 4 2 2 5 3" xfId="9698" xr:uid="{7B010D93-4F80-41A7-917F-521D2132197E}"/>
    <cellStyle name="Normal 2 2 4 2 2 5 3 2" xfId="19874" xr:uid="{E744A89F-9913-4A2A-A1D0-D3787E7C739E}"/>
    <cellStyle name="Normal 2 2 4 2 2 5 4" xfId="12383" xr:uid="{A2E0FB1C-D5AE-4771-8434-3E1A33E61EA8}"/>
    <cellStyle name="Normal 2 2 4 2 2 5 4 2" xfId="22707" xr:uid="{9A8222BE-2DD7-44A0-AB4C-1442675C623B}"/>
    <cellStyle name="Normal 2 2 4 2 2 5 5" xfId="24664" xr:uid="{8A489B9E-BCAD-4C81-986B-28F259179297}"/>
    <cellStyle name="Normal 2 2 4 2 2 5 6" xfId="14949" xr:uid="{AD2B14E5-69CF-487C-B035-EE7F5BF13C03}"/>
    <cellStyle name="Normal 2 2 4 2 2 6" xfId="3281" xr:uid="{00000000-0005-0000-0000-00002A0A0000}"/>
    <cellStyle name="Normal 2 2 4 2 2 6 2" xfId="5202" xr:uid="{00000000-0005-0000-0000-00002B0A0000}"/>
    <cellStyle name="Normal 2 2 4 2 2 6 2 2" xfId="28730" xr:uid="{F9C1B21E-003A-40FA-B1C7-54C9B63B55F3}"/>
    <cellStyle name="Normal 2 2 4 2 2 6 2 3" xfId="16491" xr:uid="{35E0A612-AAEE-4D33-A437-76A56C2E5880}"/>
    <cellStyle name="Normal 2 2 4 2 2 6 3" xfId="9151" xr:uid="{F1299524-E40E-4B58-AB28-B6E243BEBEDC}"/>
    <cellStyle name="Normal 2 2 4 2 2 6 3 2" xfId="19324" xr:uid="{4F346788-58A6-4840-B994-6607AA1D3A70}"/>
    <cellStyle name="Normal 2 2 4 2 2 6 4" xfId="11833" xr:uid="{703A5FF9-91D7-4F07-AC35-374D7F26A8B1}"/>
    <cellStyle name="Normal 2 2 4 2 2 6 4 2" xfId="22157" xr:uid="{0AF3B349-05DC-4512-9C90-F8691708B082}"/>
    <cellStyle name="Normal 2 2 4 2 2 6 5" xfId="26651" xr:uid="{AD636F67-160C-48FB-B844-EAE364FAD858}"/>
    <cellStyle name="Normal 2 2 4 2 2 6 6" xfId="14258" xr:uid="{769421DD-26B4-4812-8EF7-174E8794F884}"/>
    <cellStyle name="Normal 2 2 4 2 2 7" xfId="4794" xr:uid="{00000000-0005-0000-0000-00002C0A0000}"/>
    <cellStyle name="Normal 2 2 4 2 2 7 2" xfId="8870" xr:uid="{F2D99979-BF27-4BF5-80E6-9945281DAB70}"/>
    <cellStyle name="Normal 2 2 4 2 2 7 2 2" xfId="19020" xr:uid="{FF83F4AB-028A-47C4-97A3-699F9F7F62A1}"/>
    <cellStyle name="Normal 2 2 4 2 2 7 3" xfId="11529" xr:uid="{0CE46713-D16A-4641-8DEF-9E418556A5ED}"/>
    <cellStyle name="Normal 2 2 4 2 2 7 3 2" xfId="21853" xr:uid="{DC0F7E4D-F63B-4468-AB9C-BE447595BF52}"/>
    <cellStyle name="Normal 2 2 4 2 2 7 4" xfId="24200" xr:uid="{7C49FFC6-DD3D-474E-B855-EF8AED200067}"/>
    <cellStyle name="Normal 2 2 4 2 2 7 5" xfId="16187" xr:uid="{E34723CA-4E20-4827-AEAE-9E1F453F387F}"/>
    <cellStyle name="Normal 2 2 4 2 2 8" xfId="7284" xr:uid="{A098F03C-6C48-415C-BEDE-F7A193BBC74C}"/>
    <cellStyle name="Normal 2 2 4 2 2 8 2" xfId="10100" xr:uid="{D3EF23FC-E191-45E8-BFD3-7360C4C6312E}"/>
    <cellStyle name="Normal 2 2 4 2 2 8 2 2" xfId="20280" xr:uid="{14AEDFF3-165B-4508-A40B-D0261C6345F1}"/>
    <cellStyle name="Normal 2 2 4 2 2 8 3" xfId="12789" xr:uid="{AAE9E3BB-6652-4D56-A7A7-E8C5526A3F27}"/>
    <cellStyle name="Normal 2 2 4 2 2 8 3 2" xfId="23113" xr:uid="{46DA5A4A-1DA0-418D-9228-777FFB9E8BE4}"/>
    <cellStyle name="Normal 2 2 4 2 2 8 4" xfId="17447" xr:uid="{08BF8E45-B322-47BA-A827-B4BA56FC14F6}"/>
    <cellStyle name="Normal 2 2 4 2 2 9" xfId="7735" xr:uid="{0E4B2D18-24B9-4862-94DF-D150163D60F7}"/>
    <cellStyle name="Normal 2 2 4 2 2 9 2" xfId="15640" xr:uid="{5DCEF6DC-CC30-4059-A492-CD4B7A722B45}"/>
    <cellStyle name="Normal 2 2 4 2 3" xfId="1011" xr:uid="{00000000-0005-0000-0000-0000F3030000}"/>
    <cellStyle name="Normal 2 2 4 2 3 10" xfId="10988" xr:uid="{294EF602-8201-4790-A56B-AF22C37DD44F}"/>
    <cellStyle name="Normal 2 2 4 2 3 10 2" xfId="21308" xr:uid="{2C8199C8-CFF6-4747-8D13-05AB9ECF5CFC}"/>
    <cellStyle name="Normal 2 2 4 2 3 11" xfId="24278" xr:uid="{758A5629-02E6-4D53-90F9-A31D54249773}"/>
    <cellStyle name="Normal 2 2 4 2 3 12" xfId="13874" xr:uid="{F0CA333A-242B-441C-95A5-FFE852BF5FF5}"/>
    <cellStyle name="Normal 2 2 4 2 3 2" xfId="2520" xr:uid="{00000000-0005-0000-0000-0000A2020000}"/>
    <cellStyle name="Normal 2 2 4 2 3 2 2" xfId="4023" xr:uid="{00000000-0005-0000-0000-00002F0A0000}"/>
    <cellStyle name="Normal 2 2 4 2 3 2 2 2" xfId="5947" xr:uid="{00000000-0005-0000-0000-0000300A0000}"/>
    <cellStyle name="Normal 2 2 4 2 3 2 2 2 2" xfId="28835" xr:uid="{6FDAD44D-7DCA-44D2-B672-ADFC8AC4E065}"/>
    <cellStyle name="Normal 2 2 4 2 3 2 2 2 3" xfId="17048" xr:uid="{96CAC87B-10E9-48AC-BA30-AD66EF1D0168}"/>
    <cellStyle name="Normal 2 2 4 2 3 2 2 3" xfId="9705" xr:uid="{2762A704-601E-470B-90E2-7210EA943B1B}"/>
    <cellStyle name="Normal 2 2 4 2 3 2 2 3 2" xfId="19881" xr:uid="{F3A1C42F-7D74-4C7A-B4CD-B76DC2AAD170}"/>
    <cellStyle name="Normal 2 2 4 2 3 2 2 4" xfId="12390" xr:uid="{471A8947-08BF-45B8-ACAD-4B72B0A023E0}"/>
    <cellStyle name="Normal 2 2 4 2 3 2 2 4 2" xfId="22714" xr:uid="{030B3B47-9ACE-4D42-AFA6-C5D85F8F8C7D}"/>
    <cellStyle name="Normal 2 2 4 2 3 2 2 5" xfId="24958" xr:uid="{B078DAFC-49F2-46FD-9B1E-6141042AE96E}"/>
    <cellStyle name="Normal 2 2 4 2 3 2 2 6" xfId="14956" xr:uid="{39B49486-6AC3-4B68-9A42-C5CDAB4AB9D4}"/>
    <cellStyle name="Normal 2 2 4 2 3 2 3" xfId="5410" xr:uid="{00000000-0005-0000-0000-0000310A0000}"/>
    <cellStyle name="Normal 2 2 4 2 3 2 3 2" xfId="10505" xr:uid="{FB13A247-A5D0-40B3-A8B5-3411D1743518}"/>
    <cellStyle name="Normal 2 2 4 2 3 2 3 2 2" xfId="30069" xr:uid="{4437F6CE-09C5-4E64-874F-8E1179710633}"/>
    <cellStyle name="Normal 2 2 4 2 3 2 3 2 3" xfId="20705" xr:uid="{F339D18F-5FA8-4E94-A960-70879CD62C32}"/>
    <cellStyle name="Normal 2 2 4 2 3 2 3 3" xfId="13214" xr:uid="{86362570-BE6F-42A7-9C5C-913F9487737D}"/>
    <cellStyle name="Normal 2 2 4 2 3 2 3 3 2" xfId="23538" xr:uid="{3E05387A-2FB3-48AA-8459-BAAADCDF4EB1}"/>
    <cellStyle name="Normal 2 2 4 2 3 2 3 4" xfId="25711" xr:uid="{11FC72DF-5B08-483C-8E50-15619C19C846}"/>
    <cellStyle name="Normal 2 2 4 2 3 2 3 5" xfId="17872" xr:uid="{04FFA04D-C5B0-459F-918D-03DBD780FDF7}"/>
    <cellStyle name="Normal 2 2 4 2 3 2 4" xfId="8112" xr:uid="{0FCCC034-9E24-435A-B839-BC7D077CE27B}"/>
    <cellStyle name="Normal 2 2 4 2 3 2 4 2" xfId="29112" xr:uid="{47C3BBA0-C449-48E7-985C-11DF917A7592}"/>
    <cellStyle name="Normal 2 2 4 2 3 2 4 3" xfId="16657" xr:uid="{0571157C-3729-420E-9557-A3B133C3CD7E}"/>
    <cellStyle name="Normal 2 2 4 2 3 2 5" xfId="9317" xr:uid="{81376DD9-5146-4B77-A2D5-531E634FA8FF}"/>
    <cellStyle name="Normal 2 2 4 2 3 2 5 2" xfId="19490" xr:uid="{CBC7109C-D0B7-4E17-9DD3-CFFE2E2B2329}"/>
    <cellStyle name="Normal 2 2 4 2 3 2 6" xfId="11999" xr:uid="{76FEA559-4CD6-4AC1-BB30-21ABEBBFD4C4}"/>
    <cellStyle name="Normal 2 2 4 2 3 2 6 2" xfId="22323" xr:uid="{48F0682B-0CF8-419A-8E2E-467649309089}"/>
    <cellStyle name="Normal 2 2 4 2 3 2 7" xfId="24368" xr:uid="{9A0C576E-E13A-40A4-BAFE-6B06595BE379}"/>
    <cellStyle name="Normal 2 2 4 2 3 2 8" xfId="14457" xr:uid="{F260E20C-D52C-4D94-B27F-E93EFBE8177C}"/>
    <cellStyle name="Normal 2 2 4 2 3 3" xfId="4024" xr:uid="{00000000-0005-0000-0000-0000320A0000}"/>
    <cellStyle name="Normal 2 2 4 2 3 3 2" xfId="5948" xr:uid="{00000000-0005-0000-0000-0000330A0000}"/>
    <cellStyle name="Normal 2 2 4 2 3 3 2 2" xfId="10621" xr:uid="{63695023-B34B-4011-BC9A-31BD582EF290}"/>
    <cellStyle name="Normal 2 2 4 2 3 3 2 2 2" xfId="30182" xr:uid="{CB824764-50B2-4A88-83A4-900C570E3556}"/>
    <cellStyle name="Normal 2 2 4 2 3 3 2 2 3" xfId="20870" xr:uid="{C1963F71-5855-4FC9-A111-2A70E7B599CF}"/>
    <cellStyle name="Normal 2 2 4 2 3 3 2 3" xfId="13379" xr:uid="{3AD254C8-549B-4B69-8E0B-7F63D61A4B2A}"/>
    <cellStyle name="Normal 2 2 4 2 3 3 2 3 2" xfId="23703" xr:uid="{498B68DC-D356-46FA-827C-8E6E0A38E995}"/>
    <cellStyle name="Normal 2 2 4 2 3 3 2 4" xfId="24423" xr:uid="{0366BB54-0CA6-4F7F-80AA-CD4C44A94047}"/>
    <cellStyle name="Normal 2 2 4 2 3 3 2 5" xfId="18037" xr:uid="{2CC51C31-88A2-4201-875B-EEEEED5450A6}"/>
    <cellStyle name="Normal 2 2 4 2 3 3 3" xfId="8185" xr:uid="{CBC8D378-7D10-42C9-9C16-CACFA0EF2357}"/>
    <cellStyle name="Normal 2 2 4 2 3 3 3 2" xfId="28860" xr:uid="{FA6ACA5C-8FC8-499E-9CB7-BF42BECD00B5}"/>
    <cellStyle name="Normal 2 2 4 2 3 3 3 3" xfId="17049" xr:uid="{883D0BFB-71BC-4D24-842C-A7DF48A96B15}"/>
    <cellStyle name="Normal 2 2 4 2 3 3 4" xfId="9706" xr:uid="{29DAEB3E-F0DE-4B35-884F-D77803B57A70}"/>
    <cellStyle name="Normal 2 2 4 2 3 3 4 2" xfId="19882" xr:uid="{21093111-3F07-45CF-A022-F1C7633B53FF}"/>
    <cellStyle name="Normal 2 2 4 2 3 3 5" xfId="12391" xr:uid="{9263133E-E80F-434E-BEFD-6FCEA7695752}"/>
    <cellStyle name="Normal 2 2 4 2 3 3 5 2" xfId="22715" xr:uid="{A509C71F-7A5D-4A85-BE28-57AC586DED8E}"/>
    <cellStyle name="Normal 2 2 4 2 3 3 6" xfId="26625" xr:uid="{EBC4DEFD-2FD9-4DD8-803A-741CC283D79B}"/>
    <cellStyle name="Normal 2 2 4 2 3 3 7" xfId="14957" xr:uid="{73AE637B-F6A6-47C0-BA72-29D50CC54A2C}"/>
    <cellStyle name="Normal 2 2 4 2 3 4" xfId="4022" xr:uid="{00000000-0005-0000-0000-0000340A0000}"/>
    <cellStyle name="Normal 2 2 4 2 3 4 2" xfId="5946" xr:uid="{00000000-0005-0000-0000-0000350A0000}"/>
    <cellStyle name="Normal 2 2 4 2 3 4 2 2" xfId="29002" xr:uid="{6A5457FC-173F-4CCC-8E19-4D60EE77CF19}"/>
    <cellStyle name="Normal 2 2 4 2 3 4 2 3" xfId="17047" xr:uid="{2D9C8524-1FD5-416C-9D04-95C76CD030C9}"/>
    <cellStyle name="Normal 2 2 4 2 3 4 3" xfId="9704" xr:uid="{33255820-6F17-42B2-8752-8DFEF9F34E93}"/>
    <cellStyle name="Normal 2 2 4 2 3 4 3 2" xfId="19880" xr:uid="{991CBED3-2A2B-4FFE-A7F6-076C67E4E13E}"/>
    <cellStyle name="Normal 2 2 4 2 3 4 4" xfId="12389" xr:uid="{17D829E4-01EE-419E-8681-27104559158C}"/>
    <cellStyle name="Normal 2 2 4 2 3 4 4 2" xfId="22713" xr:uid="{34CF988E-83AB-4332-8523-108E22B81CDB}"/>
    <cellStyle name="Normal 2 2 4 2 3 4 5" xfId="26437" xr:uid="{5C6614A4-D2AC-46A1-825B-914D01D7068B}"/>
    <cellStyle name="Normal 2 2 4 2 3 4 6" xfId="14955" xr:uid="{EF2424A1-1969-4389-8DAF-DC4CEB5645A9}"/>
    <cellStyle name="Normal 2 2 4 2 3 5" xfId="3324" xr:uid="{00000000-0005-0000-0000-0000360A0000}"/>
    <cellStyle name="Normal 2 2 4 2 3 5 2" xfId="5245" xr:uid="{00000000-0005-0000-0000-0000370A0000}"/>
    <cellStyle name="Normal 2 2 4 2 3 5 2 2" xfId="27618" xr:uid="{737533F1-C9C1-4A9B-98AD-9C75155D2FF9}"/>
    <cellStyle name="Normal 2 2 4 2 3 5 2 3" xfId="16534" xr:uid="{C6938777-0FFD-4816-AAAA-11E84F2F257F}"/>
    <cellStyle name="Normal 2 2 4 2 3 5 3" xfId="9194" xr:uid="{972E4ED9-82D2-4C32-95B2-102D9DAC38BD}"/>
    <cellStyle name="Normal 2 2 4 2 3 5 3 2" xfId="19367" xr:uid="{40594EEC-48A1-4350-8E3C-6D4597C4645A}"/>
    <cellStyle name="Normal 2 2 4 2 3 5 4" xfId="11876" xr:uid="{2BD3D59C-9B95-47A9-8373-541E3A6D5ACD}"/>
    <cellStyle name="Normal 2 2 4 2 3 5 4 2" xfId="22200" xr:uid="{BDBC8114-0936-4359-8B7F-A0947197A487}"/>
    <cellStyle name="Normal 2 2 4 2 3 5 5" xfId="24605" xr:uid="{F52DAC65-94A9-487E-B191-AF465A4EE27B}"/>
    <cellStyle name="Normal 2 2 4 2 3 5 6" xfId="14298" xr:uid="{C54FB27E-B9E2-4BF1-A583-64AB0DCF5BE5}"/>
    <cellStyle name="Normal 2 2 4 2 3 6" xfId="4851" xr:uid="{00000000-0005-0000-0000-0000380A0000}"/>
    <cellStyle name="Normal 2 2 4 2 3 6 2" xfId="8936" xr:uid="{55A4C725-7502-4432-82B8-13F636762A3B}"/>
    <cellStyle name="Normal 2 2 4 2 3 6 2 2" xfId="19091" xr:uid="{CD17D924-C5D3-4B4D-950D-25B37F965307}"/>
    <cellStyle name="Normal 2 2 4 2 3 6 3" xfId="11600" xr:uid="{78E7C261-335C-48A9-A524-70C92334BAA6}"/>
    <cellStyle name="Normal 2 2 4 2 3 6 3 2" xfId="21924" xr:uid="{C7469EA3-D8D3-4333-93D0-9DC00DF951FF}"/>
    <cellStyle name="Normal 2 2 4 2 3 6 4" xfId="24868" xr:uid="{97FB77F0-9E86-4CA5-A6F7-6DE57DC6952A}"/>
    <cellStyle name="Normal 2 2 4 2 3 6 5" xfId="16258" xr:uid="{A53D651F-B9AE-4C99-A761-A9580B0A8808}"/>
    <cellStyle name="Normal 2 2 4 2 3 7" xfId="7303" xr:uid="{C524CB0C-5ADD-4FA7-AED3-EC40CBAA02E4}"/>
    <cellStyle name="Normal 2 2 4 2 3 7 2" xfId="10136" xr:uid="{D229FE10-F06F-4129-9B71-7E29764A9FD9}"/>
    <cellStyle name="Normal 2 2 4 2 3 7 2 2" xfId="20316" xr:uid="{E38B28CE-705A-4D5D-A973-22C83F5D0A4B}"/>
    <cellStyle name="Normal 2 2 4 2 3 7 3" xfId="12825" xr:uid="{B15EB0A0-ACDE-44CA-9989-E71B32FC3041}"/>
    <cellStyle name="Normal 2 2 4 2 3 7 3 2" xfId="23149" xr:uid="{0C13AF0A-E70C-45F1-952F-BCC018AD7C8D}"/>
    <cellStyle name="Normal 2 2 4 2 3 7 4" xfId="17483" xr:uid="{3089873D-7126-4E46-BBFA-255F19E0FC16}"/>
    <cellStyle name="Normal 2 2 4 2 3 8" xfId="7736" xr:uid="{F381C407-3154-452B-A686-2BCF9711DBC3}"/>
    <cellStyle name="Normal 2 2 4 2 3 8 2" xfId="15642" xr:uid="{7829A125-978A-4C88-86CF-DC2D42D3CE79}"/>
    <cellStyle name="Normal 2 2 4 2 3 9" xfId="8400" xr:uid="{A4EF324F-73D5-4221-AEA0-3840EE8AF8D1}"/>
    <cellStyle name="Normal 2 2 4 2 3 9 2" xfId="18475" xr:uid="{0FC8E93D-280C-4C80-BFFD-314F0164D928}"/>
    <cellStyle name="Normal 2 2 4 2 4" xfId="1012" xr:uid="{00000000-0005-0000-0000-0000F4030000}"/>
    <cellStyle name="Normal 2 2 4 2 4 2" xfId="2320" xr:uid="{00000000-0005-0000-0000-0000A3020000}"/>
    <cellStyle name="Normal 2 2 4 2 4 2 2" xfId="5949" xr:uid="{00000000-0005-0000-0000-00003B0A0000}"/>
    <cellStyle name="Normal 2 2 4 2 4 2 2 2" xfId="28668" xr:uid="{E6E56231-C8CC-4455-8E5D-A9F0E96D259C}"/>
    <cellStyle name="Normal 2 2 4 2 4 2 2 3" xfId="17050" xr:uid="{0EEAFB8D-3952-4FA9-9FBE-FE31EFBCB978}"/>
    <cellStyle name="Normal 2 2 4 2 4 2 3" xfId="9707" xr:uid="{DC73CEC5-37FC-471C-BB57-4A17DD5858AA}"/>
    <cellStyle name="Normal 2 2 4 2 4 2 3 2" xfId="19883" xr:uid="{A8E5E3E7-37B6-42C8-81D3-EE3A1315F127}"/>
    <cellStyle name="Normal 2 2 4 2 4 2 4" xfId="12392" xr:uid="{508F224E-63EB-4772-872C-9F4A3194C2C1}"/>
    <cellStyle name="Normal 2 2 4 2 4 2 4 2" xfId="22716" xr:uid="{3881C99E-7D32-4598-B5D2-EB8962999B98}"/>
    <cellStyle name="Normal 2 2 4 2 4 2 5" xfId="24240" xr:uid="{04CC557E-199B-40F6-8DA9-418772CBF275}"/>
    <cellStyle name="Normal 2 2 4 2 4 2 6" xfId="14958" xr:uid="{0DB50FAC-6901-4C68-8CFD-CBD3EE31A9F8}"/>
    <cellStyle name="Normal 2 2 4 2 4 3" xfId="3661" xr:uid="{00000000-0005-0000-0000-00003C0A0000}"/>
    <cellStyle name="Normal 2 2 4 2 4 3 2" xfId="5407" xr:uid="{00000000-0005-0000-0000-00003D0A0000}"/>
    <cellStyle name="Normal 2 2 4 2 4 3 2 2" xfId="29671" xr:uid="{B90784FB-8CBD-4159-974B-C2ED4292BAC5}"/>
    <cellStyle name="Normal 2 2 4 2 4 3 2 3" xfId="16654" xr:uid="{3C156BB1-5532-4CDE-A015-245D003D8CC4}"/>
    <cellStyle name="Normal 2 2 4 2 4 3 3" xfId="9314" xr:uid="{85A35CAC-C210-4420-B853-60A524095711}"/>
    <cellStyle name="Normal 2 2 4 2 4 3 3 2" xfId="19487" xr:uid="{74A56C42-8257-437E-832E-EB7DB7B47EFD}"/>
    <cellStyle name="Normal 2 2 4 2 4 3 4" xfId="11996" xr:uid="{15FD3BC0-7480-4E2E-963C-E834A75E5065}"/>
    <cellStyle name="Normal 2 2 4 2 4 3 4 2" xfId="22320" xr:uid="{F248D5F7-4218-495B-B134-D8ADA596454A}"/>
    <cellStyle name="Normal 2 2 4 2 4 3 5" xfId="24466" xr:uid="{39EAF659-E799-478F-A90C-4C5503D9C562}"/>
    <cellStyle name="Normal 2 2 4 2 4 3 6" xfId="14454" xr:uid="{78D1B509-98ED-4681-8259-7F16D59E221E}"/>
    <cellStyle name="Normal 2 2 4 2 4 4" xfId="4602" xr:uid="{00000000-0005-0000-0000-00003E0A0000}"/>
    <cellStyle name="Normal 2 2 4 2 4 4 2" xfId="10390" xr:uid="{3CE02E26-0DC4-4900-A84A-1A108F51B674}"/>
    <cellStyle name="Normal 2 2 4 2 4 4 2 2" xfId="20572" xr:uid="{29D929FA-DE76-4695-BE98-F959CB93568B}"/>
    <cellStyle name="Normal 2 2 4 2 4 4 3" xfId="13081" xr:uid="{DFB0847F-6930-49D2-A36B-5CA65332C6AF}"/>
    <cellStyle name="Normal 2 2 4 2 4 4 3 2" xfId="23405" xr:uid="{6657CFF8-4ED2-48DB-A93A-B0E480BD9E79}"/>
    <cellStyle name="Normal 2 2 4 2 4 4 4" xfId="25117" xr:uid="{FDB9386C-6B44-48ED-977C-EB3ED1591763}"/>
    <cellStyle name="Normal 2 2 4 2 4 4 5" xfId="17739" xr:uid="{EF6C083D-8F61-421B-828F-EB8407B3575B}"/>
    <cellStyle name="Normal 2 2 4 2 4 5" xfId="7737" xr:uid="{069746F9-F20F-4900-A6BD-8507381D821D}"/>
    <cellStyle name="Normal 2 2 4 2 4 5 2" xfId="15643" xr:uid="{3838F446-A70F-4AEA-B5AE-55E87FF62BBA}"/>
    <cellStyle name="Normal 2 2 4 2 4 6" xfId="8401" xr:uid="{38017150-0C69-4108-B523-456B8884D249}"/>
    <cellStyle name="Normal 2 2 4 2 4 6 2" xfId="18476" xr:uid="{18A3D12A-C63D-40CD-948A-913EDBFC724E}"/>
    <cellStyle name="Normal 2 2 4 2 4 7" xfId="10989" xr:uid="{B6BF8814-4FC1-4457-AAED-525F27CBF9BC}"/>
    <cellStyle name="Normal 2 2 4 2 4 7 2" xfId="21309" xr:uid="{8423A850-7A8B-4F8B-8E86-F0022F2CE34D}"/>
    <cellStyle name="Normal 2 2 4 2 4 8" xfId="26498" xr:uid="{635E8691-354C-4950-B1B2-5F00AEA06E8C}"/>
    <cellStyle name="Normal 2 2 4 2 4 9" xfId="14032" xr:uid="{9D8DA58B-9996-4534-8081-44CCEA6F4350}"/>
    <cellStyle name="Normal 2 2 4 2 5" xfId="2183" xr:uid="{00000000-0005-0000-0000-00009F020000}"/>
    <cellStyle name="Normal 2 2 4 2 5 2" xfId="5950" xr:uid="{00000000-0005-0000-0000-0000400A0000}"/>
    <cellStyle name="Normal 2 2 4 2 5 2 2" xfId="10622" xr:uid="{B936AE73-97F2-4D5E-BD76-6162E2599D74}"/>
    <cellStyle name="Normal 2 2 4 2 5 2 2 2" xfId="30183" xr:uid="{7B0305D5-43E5-4CAD-8056-6D8F405BBE5E}"/>
    <cellStyle name="Normal 2 2 4 2 5 2 2 3" xfId="20871" xr:uid="{56AECC94-056F-41FA-8DD8-167436536B35}"/>
    <cellStyle name="Normal 2 2 4 2 5 2 3" xfId="13380" xr:uid="{557699A4-18DA-4224-AB9A-2843931DDDF0}"/>
    <cellStyle name="Normal 2 2 4 2 5 2 3 2" xfId="23704" xr:uid="{71944559-1CDB-48AE-8248-3B9E02730ACD}"/>
    <cellStyle name="Normal 2 2 4 2 5 2 4" xfId="26082" xr:uid="{BB221FD5-1F07-4350-97E7-7AD7CD38ADE5}"/>
    <cellStyle name="Normal 2 2 4 2 5 2 5" xfId="18038" xr:uid="{192F2B3D-CFBF-4EDE-86B5-F31FF2FE640C}"/>
    <cellStyle name="Normal 2 2 4 2 5 3" xfId="8186" xr:uid="{B0B99B3E-B50B-41A4-8931-C06B9D783815}"/>
    <cellStyle name="Normal 2 2 4 2 5 3 2" xfId="28343" xr:uid="{A9EAD922-AF76-44A8-950C-3621656944DA}"/>
    <cellStyle name="Normal 2 2 4 2 5 3 3" xfId="17051" xr:uid="{BC4E8305-A715-4F7A-BE83-F150F501B696}"/>
    <cellStyle name="Normal 2 2 4 2 5 4" xfId="9708" xr:uid="{F768DE39-DE0C-4B5B-89B7-05FA199759E5}"/>
    <cellStyle name="Normal 2 2 4 2 5 4 2" xfId="19884" xr:uid="{90B80E11-A5BA-4746-B2F8-F1F96FB3A33F}"/>
    <cellStyle name="Normal 2 2 4 2 5 5" xfId="12393" xr:uid="{3C89E2EC-9EAA-489E-B9A0-19BCF5592DD1}"/>
    <cellStyle name="Normal 2 2 4 2 5 5 2" xfId="22717" xr:uid="{CEDA9204-8A0E-44F6-8750-F76250FBCAAD}"/>
    <cellStyle name="Normal 2 2 4 2 5 6" xfId="25551" xr:uid="{41AAF935-5D64-49D8-903A-7512524149F7}"/>
    <cellStyle name="Normal 2 2 4 2 5 7" xfId="14959" xr:uid="{A409180B-54C2-4AC5-845D-9139C8FF7B1C}"/>
    <cellStyle name="Normal 2 2 4 2 6" xfId="3807" xr:uid="{00000000-0005-0000-0000-0000410A0000}"/>
    <cellStyle name="Normal 2 2 4 2 6 2" xfId="5666" xr:uid="{00000000-0005-0000-0000-0000420A0000}"/>
    <cellStyle name="Normal 2 2 4 2 6 2 2" xfId="28212" xr:uid="{9AEBB17B-7DEB-476B-B42C-2AA51DA82EF1}"/>
    <cellStyle name="Normal 2 2 4 2 6 2 3" xfId="16825" xr:uid="{DB9179D7-2C47-4C9D-9F2C-7A79210C7224}"/>
    <cellStyle name="Normal 2 2 4 2 6 3" xfId="9482" xr:uid="{54368ECD-C632-47FF-887A-FB255C481B82}"/>
    <cellStyle name="Normal 2 2 4 2 6 3 2" xfId="19658" xr:uid="{A3840CF7-FD5A-4084-95AE-2D0E6FBFB27A}"/>
    <cellStyle name="Normal 2 2 4 2 6 4" xfId="12167" xr:uid="{C3DEAAC6-650C-45DB-818F-FA870B962F59}"/>
    <cellStyle name="Normal 2 2 4 2 6 4 2" xfId="22491" xr:uid="{069BFC6E-5E55-4421-9331-C18B67774921}"/>
    <cellStyle name="Normal 2 2 4 2 6 5" xfId="25584" xr:uid="{23510C51-2B65-4AFD-8EF9-DA8D8C9B815F}"/>
    <cellStyle name="Normal 2 2 4 2 6 6" xfId="14703" xr:uid="{0F880523-E9A3-43AB-9561-2381FE66F6B6}"/>
    <cellStyle name="Normal 2 2 4 2 7" xfId="3212" xr:uid="{00000000-0005-0000-0000-0000430A0000}"/>
    <cellStyle name="Normal 2 2 4 2 7 2" xfId="5142" xr:uid="{00000000-0005-0000-0000-0000440A0000}"/>
    <cellStyle name="Normal 2 2 4 2 7 2 2" xfId="26977" xr:uid="{8BC0B953-24F7-4B6D-BD04-6AA6C6E5F043}"/>
    <cellStyle name="Normal 2 2 4 2 7 2 3" xfId="16431" xr:uid="{DEED24C5-B2A9-4ADF-9D93-C62AD4E4D555}"/>
    <cellStyle name="Normal 2 2 4 2 7 3" xfId="9091" xr:uid="{B3982C63-D36F-4E4D-BBFA-80B2070D2024}"/>
    <cellStyle name="Normal 2 2 4 2 7 3 2" xfId="19264" xr:uid="{671C16A5-BD1D-4A7C-9E94-F5E7073AA958}"/>
    <cellStyle name="Normal 2 2 4 2 7 4" xfId="11773" xr:uid="{F4646272-3331-4943-916B-5DC875D7F5B9}"/>
    <cellStyle name="Normal 2 2 4 2 7 4 2" xfId="22097" xr:uid="{3EDD7266-8043-4C28-8685-4115DF957634}"/>
    <cellStyle name="Normal 2 2 4 2 7 5" xfId="25612" xr:uid="{953E2B3B-3559-4F71-BFBE-ADFE77447D93}"/>
    <cellStyle name="Normal 2 2 4 2 7 6" xfId="14200" xr:uid="{7115BA13-BB32-4AAB-B5C7-302140CB7704}"/>
    <cellStyle name="Normal 2 2 4 2 8" xfId="4440" xr:uid="{00000000-0005-0000-0000-0000450A0000}"/>
    <cellStyle name="Normal 2 2 4 2 8 2" xfId="8812" xr:uid="{EB997CCD-5BE5-470F-A3C1-CD76C1AC276A}"/>
    <cellStyle name="Normal 2 2 4 2 8 2 2" xfId="18960" xr:uid="{F725AC47-52E7-4978-A0DD-865C457E2D90}"/>
    <cellStyle name="Normal 2 2 4 2 8 3" xfId="11469" xr:uid="{A6265E6B-3966-46FB-9F34-AF814D1A1ECA}"/>
    <cellStyle name="Normal 2 2 4 2 8 3 2" xfId="21793" xr:uid="{1A86B0EE-6A91-406C-9F8F-1012FDA3696A}"/>
    <cellStyle name="Normal 2 2 4 2 8 4" xfId="24244" xr:uid="{AD6598BD-B84E-4395-9363-89D2FEA8DC4A}"/>
    <cellStyle name="Normal 2 2 4 2 8 5" xfId="16127" xr:uid="{B1AC3888-2E0F-484E-92D1-60C2903E6317}"/>
    <cellStyle name="Normal 2 2 4 2 9" xfId="7351" xr:uid="{2C9E2C89-B0A9-4FBE-829D-75AF8457395F}"/>
    <cellStyle name="Normal 2 2 4 2 9 2" xfId="10221" xr:uid="{91342673-0CEE-47A4-9475-28F5EB01DC9A}"/>
    <cellStyle name="Normal 2 2 4 2 9 2 2" xfId="20403" xr:uid="{409D8B3E-B304-48AA-B921-4DE6E4EF4880}"/>
    <cellStyle name="Normal 2 2 4 2 9 3" xfId="12912" xr:uid="{F387C6A3-8321-4A42-A12B-1561626C2D4D}"/>
    <cellStyle name="Normal 2 2 4 2 9 3 2" xfId="23236" xr:uid="{C8FD94F6-AEE6-43C0-9094-4A07B4195FD7}"/>
    <cellStyle name="Normal 2 2 4 2 9 4" xfId="17570" xr:uid="{C9BAA24B-BD4A-46B2-ADE8-21972E269091}"/>
    <cellStyle name="Normal 2 2 4 3" xfId="1013" xr:uid="{00000000-0005-0000-0000-0000F5030000}"/>
    <cellStyle name="Normal 2 2 4 3 10" xfId="7738" xr:uid="{969FC4BC-38FA-47AD-A8DD-F10928C34B65}"/>
    <cellStyle name="Normal 2 2 4 3 10 2" xfId="15644" xr:uid="{B644E92B-EF00-4515-9077-C668CEF7E119}"/>
    <cellStyle name="Normal 2 2 4 3 11" xfId="8402" xr:uid="{CF8D0053-5FDD-46C6-9370-7237754D7E35}"/>
    <cellStyle name="Normal 2 2 4 3 11 2" xfId="18477" xr:uid="{56621D23-4A49-4018-A4A2-1E178F76A801}"/>
    <cellStyle name="Normal 2 2 4 3 12" xfId="10990" xr:uid="{35693870-8384-4BFB-86D1-7CE0860E83E2}"/>
    <cellStyle name="Normal 2 2 4 3 12 2" xfId="21310" xr:uid="{947C87EC-0998-4329-8283-730BD8E171B8}"/>
    <cellStyle name="Normal 2 2 4 3 13" xfId="24486" xr:uid="{06673F93-CF31-4A90-AE03-0BF6EBE0BFA9}"/>
    <cellStyle name="Normal 2 2 4 3 14" xfId="13778" xr:uid="{A3A75F74-F1C6-475F-9617-8A5BED9310CB}"/>
    <cellStyle name="Normal 2 2 4 3 2" xfId="1014" xr:uid="{00000000-0005-0000-0000-0000F6030000}"/>
    <cellStyle name="Normal 2 2 4 3 2 10" xfId="10991" xr:uid="{A97B4695-1EFA-4A9C-9646-4AC26B4CD093}"/>
    <cellStyle name="Normal 2 2 4 3 2 10 2" xfId="21311" xr:uid="{445652B0-1164-44CC-B98D-4699B9598987}"/>
    <cellStyle name="Normal 2 2 4 3 2 11" xfId="26200" xr:uid="{00F02243-2DC3-44B9-B3E5-476F5921FD54}"/>
    <cellStyle name="Normal 2 2 4 3 2 12" xfId="13875" xr:uid="{728613BC-B9B5-4B02-9BDC-D3E1016BD803}"/>
    <cellStyle name="Normal 2 2 4 3 2 2" xfId="1015" xr:uid="{00000000-0005-0000-0000-0000F7030000}"/>
    <cellStyle name="Normal 2 2 4 3 2 2 2" xfId="2650" xr:uid="{00000000-0005-0000-0000-0000A6020000}"/>
    <cellStyle name="Normal 2 2 4 3 2 2 2 2" xfId="5952" xr:uid="{00000000-0005-0000-0000-00004A0A0000}"/>
    <cellStyle name="Normal 2 2 4 3 2 2 2 2 2" xfId="28898" xr:uid="{2ADCFA7B-4479-4B9F-AEAB-8AFE3D740823}"/>
    <cellStyle name="Normal 2 2 4 3 2 2 2 2 3" xfId="27157" xr:uid="{8ECEBDBB-60B7-4E58-8D38-48BC137C387A}"/>
    <cellStyle name="Normal 2 2 4 3 2 2 2 2 4" xfId="17053" xr:uid="{926BE3AF-C8FB-40FF-8552-0829963C02BC}"/>
    <cellStyle name="Normal 2 2 4 3 2 2 2 3" xfId="9710" xr:uid="{BC248F52-58DF-4D0F-A5AC-BF228A71AF2E}"/>
    <cellStyle name="Normal 2 2 4 3 2 2 2 3 2" xfId="29838" xr:uid="{DDC2DD17-93DC-45B4-A67F-B6A0EF4CA451}"/>
    <cellStyle name="Normal 2 2 4 3 2 2 2 3 3" xfId="19886" xr:uid="{51B596F9-B957-4CEC-ADED-4351E59B7773}"/>
    <cellStyle name="Normal 2 2 4 3 2 2 2 4" xfId="12395" xr:uid="{B2B9E59B-A843-45B3-B1FE-719440042F98}"/>
    <cellStyle name="Normal 2 2 4 3 2 2 2 4 2" xfId="22719" xr:uid="{83E16AAE-D2FF-4508-B553-99CD9CDBA168}"/>
    <cellStyle name="Normal 2 2 4 3 2 2 2 5" xfId="25246" xr:uid="{AB78A8B3-F6F3-49F9-8CEC-97F44269D16B}"/>
    <cellStyle name="Normal 2 2 4 3 2 2 2 6" xfId="14961" xr:uid="{AC044A41-CA3D-4985-84A8-2B48B86105C7}"/>
    <cellStyle name="Normal 2 2 4 3 2 2 3" xfId="3663" xr:uid="{00000000-0005-0000-0000-00004B0A0000}"/>
    <cellStyle name="Normal 2 2 4 3 2 2 3 2" xfId="5412" xr:uid="{00000000-0005-0000-0000-00004C0A0000}"/>
    <cellStyle name="Normal 2 2 4 3 2 2 3 2 2" xfId="30071" xr:uid="{3C58401D-43E9-445A-8CD5-553C30F7CFD5}"/>
    <cellStyle name="Normal 2 2 4 3 2 2 3 2 3" xfId="20707" xr:uid="{64ADC9E8-2158-4F8E-92E9-7FDDD0610D01}"/>
    <cellStyle name="Normal 2 2 4 3 2 2 3 3" xfId="13216" xr:uid="{20E524C7-4AE6-476D-B383-28B34450BBAD}"/>
    <cellStyle name="Normal 2 2 4 3 2 2 3 3 2" xfId="23540" xr:uid="{3AF33F99-8214-4E12-A7A2-99453875E369}"/>
    <cellStyle name="Normal 2 2 4 3 2 2 3 4" xfId="25370" xr:uid="{19B841EC-5DCE-4F32-ADF1-DC64FD60B821}"/>
    <cellStyle name="Normal 2 2 4 3 2 2 3 5" xfId="17874" xr:uid="{169CF13C-6FBA-45CB-85C7-71C8890E4553}"/>
    <cellStyle name="Normal 2 2 4 3 2 2 4" xfId="5002" xr:uid="{00000000-0005-0000-0000-00004D0A0000}"/>
    <cellStyle name="Normal 2 2 4 3 2 2 4 2" xfId="27062" xr:uid="{216B32D4-890B-4694-BE4B-ECECBDF44662}"/>
    <cellStyle name="Normal 2 2 4 3 2 2 4 3" xfId="15646" xr:uid="{32464853-2C4E-4CBB-BA5B-B827C135DBC2}"/>
    <cellStyle name="Normal 2 2 4 3 2 2 5" xfId="8404" xr:uid="{4FDFBCA8-7111-4D2B-AC62-2CF9ACB1B076}"/>
    <cellStyle name="Normal 2 2 4 3 2 2 5 2" xfId="18479" xr:uid="{AB3D4318-9916-4373-9612-C89BE1C6A7A6}"/>
    <cellStyle name="Normal 2 2 4 3 2 2 6" xfId="10992" xr:uid="{D924FF18-B8D4-4439-9570-DE6C36FE957C}"/>
    <cellStyle name="Normal 2 2 4 3 2 2 6 2" xfId="21312" xr:uid="{A536B91E-485F-41B6-950D-9296023C3187}"/>
    <cellStyle name="Normal 2 2 4 3 2 2 7" xfId="25113" xr:uid="{B49EEB08-796C-4B14-91F7-F6591141C0E1}"/>
    <cellStyle name="Normal 2 2 4 3 2 2 8" xfId="14459" xr:uid="{E0DC7101-FD84-4CE5-B72F-17535328C604}"/>
    <cellStyle name="Normal 2 2 4 3 2 3" xfId="2481" xr:uid="{00000000-0005-0000-0000-0000A5020000}"/>
    <cellStyle name="Normal 2 2 4 3 2 3 2" xfId="5953" xr:uid="{00000000-0005-0000-0000-00004F0A0000}"/>
    <cellStyle name="Normal 2 2 4 3 2 3 2 2" xfId="10623" xr:uid="{4286BD6E-E9D8-4101-9565-ECA76565F7F7}"/>
    <cellStyle name="Normal 2 2 4 3 2 3 2 2 2" xfId="30184" xr:uid="{7093FE2B-242A-4A88-A269-003E5D9F615A}"/>
    <cellStyle name="Normal 2 2 4 3 2 3 2 2 3" xfId="20872" xr:uid="{D59FFD97-5669-4411-8198-29143C05CF1A}"/>
    <cellStyle name="Normal 2 2 4 3 2 3 2 3" xfId="13381" xr:uid="{424F2EAF-A62D-4155-B20E-F351DD9870E2}"/>
    <cellStyle name="Normal 2 2 4 3 2 3 2 3 2" xfId="23705" xr:uid="{D864D6D5-271F-4724-8079-45FDE5D90D2A}"/>
    <cellStyle name="Normal 2 2 4 3 2 3 2 4" xfId="26320" xr:uid="{1AA3D40A-0058-4474-968D-FF0AB0FEBC83}"/>
    <cellStyle name="Normal 2 2 4 3 2 3 2 5" xfId="18039" xr:uid="{71BF2E60-CC33-4C7F-9AB5-C2DFBC93DD49}"/>
    <cellStyle name="Normal 2 2 4 3 2 3 3" xfId="8187" xr:uid="{CA7432F9-BDE5-4262-8BEE-DCB09FA384A7}"/>
    <cellStyle name="Normal 2 2 4 3 2 3 3 2" xfId="29630" xr:uid="{7A03996C-E9DB-4C96-8159-72E1C8173241}"/>
    <cellStyle name="Normal 2 2 4 3 2 3 3 3" xfId="17054" xr:uid="{4856B9D4-5DEE-426C-8B48-79DFD18C7212}"/>
    <cellStyle name="Normal 2 2 4 3 2 3 4" xfId="9711" xr:uid="{9A79893D-0DA5-4C77-82B6-71C65447A0C0}"/>
    <cellStyle name="Normal 2 2 4 3 2 3 4 2" xfId="19887" xr:uid="{9A2DC66D-9BDB-41F5-B7DF-A412C342584B}"/>
    <cellStyle name="Normal 2 2 4 3 2 3 5" xfId="12396" xr:uid="{08771D0E-1DA2-45F3-A769-270E1F13181E}"/>
    <cellStyle name="Normal 2 2 4 3 2 3 5 2" xfId="22720" xr:uid="{8B575030-E9A9-4FAB-84E4-5B504EA4B903}"/>
    <cellStyle name="Normal 2 2 4 3 2 3 6" xfId="24658" xr:uid="{93D5C28F-23D7-4F33-8642-FD089D5D4293}"/>
    <cellStyle name="Normal 2 2 4 3 2 3 7" xfId="14962" xr:uid="{5B48F700-1137-4D28-B59A-837F7D4570E8}"/>
    <cellStyle name="Normal 2 2 4 3 2 4" xfId="4025" xr:uid="{00000000-0005-0000-0000-0000500A0000}"/>
    <cellStyle name="Normal 2 2 4 3 2 4 2" xfId="5951" xr:uid="{00000000-0005-0000-0000-0000510A0000}"/>
    <cellStyle name="Normal 2 2 4 3 2 4 2 2" xfId="29491" xr:uid="{A1046ED6-33F9-440B-9A17-71B70265CC19}"/>
    <cellStyle name="Normal 2 2 4 3 2 4 2 3" xfId="17052" xr:uid="{56A90CB0-C30D-4108-A6A4-11ACFBFCFFB7}"/>
    <cellStyle name="Normal 2 2 4 3 2 4 3" xfId="9709" xr:uid="{1EE38836-E9E8-4D15-8B08-DE03642147F1}"/>
    <cellStyle name="Normal 2 2 4 3 2 4 3 2" xfId="19885" xr:uid="{A2B4EAAA-42EF-41A3-BD4F-D27570E37F98}"/>
    <cellStyle name="Normal 2 2 4 3 2 4 4" xfId="12394" xr:uid="{2FEC4B44-497C-41A2-BA3F-F9012614E46F}"/>
    <cellStyle name="Normal 2 2 4 3 2 4 4 2" xfId="22718" xr:uid="{58CA2DE8-DE68-45CD-B53D-2C6C327641EB}"/>
    <cellStyle name="Normal 2 2 4 3 2 4 5" xfId="24400" xr:uid="{E088C726-3F75-4688-AC39-A2928AB0E704}"/>
    <cellStyle name="Normal 2 2 4 3 2 4 6" xfId="14960" xr:uid="{A5E90333-74DE-440B-94A1-D5D4907437A6}"/>
    <cellStyle name="Normal 2 2 4 3 2 5" xfId="3253" xr:uid="{00000000-0005-0000-0000-0000520A0000}"/>
    <cellStyle name="Normal 2 2 4 3 2 5 2" xfId="5179" xr:uid="{00000000-0005-0000-0000-0000530A0000}"/>
    <cellStyle name="Normal 2 2 4 3 2 5 2 2" xfId="27082" xr:uid="{057EFDF2-C072-419D-8B59-353B5D8A41AC}"/>
    <cellStyle name="Normal 2 2 4 3 2 5 2 3" xfId="16468" xr:uid="{13800851-5338-4799-824F-94F72DEC4897}"/>
    <cellStyle name="Normal 2 2 4 3 2 5 3" xfId="9128" xr:uid="{1200E7C6-B24D-4097-AFF7-D1DC9535A197}"/>
    <cellStyle name="Normal 2 2 4 3 2 5 3 2" xfId="19301" xr:uid="{0192C9CA-875D-49D8-B7D9-1EB64B0A7ECE}"/>
    <cellStyle name="Normal 2 2 4 3 2 5 4" xfId="11810" xr:uid="{835F4941-48B1-43E4-9A62-BAC683966027}"/>
    <cellStyle name="Normal 2 2 4 3 2 5 4 2" xfId="22134" xr:uid="{94E98B32-304B-4383-B936-6847A94FC36E}"/>
    <cellStyle name="Normal 2 2 4 3 2 5 5" xfId="25348" xr:uid="{213CA5F2-B616-46D3-82C0-1442384BD505}"/>
    <cellStyle name="Normal 2 2 4 3 2 5 6" xfId="14235" xr:uid="{F0841200-CA00-4C13-AA1B-EF869EEE47E5}"/>
    <cellStyle name="Normal 2 2 4 3 2 6" xfId="4780" xr:uid="{00000000-0005-0000-0000-0000540A0000}"/>
    <cellStyle name="Normal 2 2 4 3 2 6 2" xfId="8937" xr:uid="{9E58BE5D-7BE1-4052-B678-D698FCEC8020}"/>
    <cellStyle name="Normal 2 2 4 3 2 6 2 2" xfId="19092" xr:uid="{38CF0CFC-EF30-4569-9630-7EF2619EE61E}"/>
    <cellStyle name="Normal 2 2 4 3 2 6 3" xfId="11601" xr:uid="{79C257A5-4004-4A41-82C6-FA3B11358136}"/>
    <cellStyle name="Normal 2 2 4 3 2 6 3 2" xfId="21925" xr:uid="{4D0DF62C-FF84-4EA3-B6B0-BD82EB5B824F}"/>
    <cellStyle name="Normal 2 2 4 3 2 6 4" xfId="25375" xr:uid="{3EA17501-0E42-4AA0-8994-7C132E73FD8F}"/>
    <cellStyle name="Normal 2 2 4 3 2 6 5" xfId="16259" xr:uid="{8AE08E37-2697-4894-9640-5BFFAAE1A9CE}"/>
    <cellStyle name="Normal 2 2 4 3 2 7" xfId="7304" xr:uid="{5DB3F65B-637A-4CCF-8CA4-797F993AFA82}"/>
    <cellStyle name="Normal 2 2 4 3 2 7 2" xfId="10137" xr:uid="{D2D9C5B3-F668-4990-BF4D-5EF65D424CC9}"/>
    <cellStyle name="Normal 2 2 4 3 2 7 2 2" xfId="20317" xr:uid="{AC94DA2D-3A63-44AA-B3D1-7E5F7E5FD34D}"/>
    <cellStyle name="Normal 2 2 4 3 2 7 3" xfId="12826" xr:uid="{F7F46A08-5569-4621-B370-8424D33E5D61}"/>
    <cellStyle name="Normal 2 2 4 3 2 7 3 2" xfId="23150" xr:uid="{32531938-EF2F-42A3-967F-A22B1639CE37}"/>
    <cellStyle name="Normal 2 2 4 3 2 7 4" xfId="17484" xr:uid="{A1A96103-FF5D-4CA5-9301-CFABBB3ACF58}"/>
    <cellStyle name="Normal 2 2 4 3 2 8" xfId="7739" xr:uid="{F50C66FF-5ED3-4E79-9BCF-92547FCCA8F0}"/>
    <cellStyle name="Normal 2 2 4 3 2 8 2" xfId="15645" xr:uid="{20757F10-F144-4371-90B3-2B1F093A67BA}"/>
    <cellStyle name="Normal 2 2 4 3 2 9" xfId="8403" xr:uid="{6A357660-A4DB-4378-8C7F-8BBD76122C48}"/>
    <cellStyle name="Normal 2 2 4 3 2 9 2" xfId="18478" xr:uid="{9B1ABB66-A7A6-4F95-AFAB-8CCF02D20630}"/>
    <cellStyle name="Normal 2 2 4 3 3" xfId="1016" xr:uid="{00000000-0005-0000-0000-0000F8030000}"/>
    <cellStyle name="Normal 2 2 4 3 3 10" xfId="24098" xr:uid="{EE5BBD73-E563-4DEF-B762-01B8491765C1}"/>
    <cellStyle name="Normal 2 2 4 3 3 11" xfId="14033" xr:uid="{407AFDCA-57E6-4507-8B5B-C73DD4E57EA9}"/>
    <cellStyle name="Normal 2 2 4 3 3 2" xfId="2521" xr:uid="{00000000-0005-0000-0000-0000A7020000}"/>
    <cellStyle name="Normal 2 2 4 3 3 2 2" xfId="4027" xr:uid="{00000000-0005-0000-0000-0000570A0000}"/>
    <cellStyle name="Normal 2 2 4 3 3 2 2 2" xfId="5955" xr:uid="{00000000-0005-0000-0000-0000580A0000}"/>
    <cellStyle name="Normal 2 2 4 3 3 2 2 2 2" xfId="28971" xr:uid="{6E6AD739-CAC3-4396-BACE-C71883C20319}"/>
    <cellStyle name="Normal 2 2 4 3 3 2 2 2 3" xfId="17056" xr:uid="{9563CEE7-E97E-4218-9177-E9A42B21B6CC}"/>
    <cellStyle name="Normal 2 2 4 3 3 2 2 3" xfId="9713" xr:uid="{519E34C1-FA88-49BB-9AD3-DCA3E9E22EA1}"/>
    <cellStyle name="Normal 2 2 4 3 3 2 2 3 2" xfId="19889" xr:uid="{D77B5674-1BBC-4B92-8F07-28F64DE85484}"/>
    <cellStyle name="Normal 2 2 4 3 3 2 2 4" xfId="12398" xr:uid="{11FF1640-2848-4C38-A16D-27747E311712}"/>
    <cellStyle name="Normal 2 2 4 3 3 2 2 4 2" xfId="22722" xr:uid="{22F44848-1CD4-47A2-827A-53DDF9E2FF4C}"/>
    <cellStyle name="Normal 2 2 4 3 3 2 2 5" xfId="25893" xr:uid="{72016DB3-42F0-423F-9A9E-802AC8250E3F}"/>
    <cellStyle name="Normal 2 2 4 3 3 2 2 6" xfId="14964" xr:uid="{5F968F5D-83DC-42AF-96C3-4306D8C1020A}"/>
    <cellStyle name="Normal 2 2 4 3 3 2 3" xfId="5413" xr:uid="{00000000-0005-0000-0000-0000590A0000}"/>
    <cellStyle name="Normal 2 2 4 3 3 2 3 2" xfId="10506" xr:uid="{7F1203E4-5D57-4E8A-AD5C-DD89C259D760}"/>
    <cellStyle name="Normal 2 2 4 3 3 2 3 2 2" xfId="30072" xr:uid="{067290C5-2D4C-45AB-BF49-F6277DF99C3C}"/>
    <cellStyle name="Normal 2 2 4 3 3 2 3 2 3" xfId="20708" xr:uid="{CBEEA968-32A8-4206-B940-02FEA07D1E0E}"/>
    <cellStyle name="Normal 2 2 4 3 3 2 3 3" xfId="13217" xr:uid="{5322E300-B158-466B-A392-0B773BFCCF7B}"/>
    <cellStyle name="Normal 2 2 4 3 3 2 3 3 2" xfId="23541" xr:uid="{8436ECE9-3DE0-4ADB-A5BC-318364647834}"/>
    <cellStyle name="Normal 2 2 4 3 3 2 3 4" xfId="24619" xr:uid="{36A255DB-1963-4D07-8BCA-20BF2969E22D}"/>
    <cellStyle name="Normal 2 2 4 3 3 2 3 5" xfId="17875" xr:uid="{7D209471-C4FD-48B7-AE12-317279917D65}"/>
    <cellStyle name="Normal 2 2 4 3 3 2 4" xfId="8113" xr:uid="{84B49A82-C3ED-499F-A8B6-0CBE19AC0554}"/>
    <cellStyle name="Normal 2 2 4 3 3 2 4 2" xfId="29010" xr:uid="{29D1869B-1891-4505-86D0-11067D88BDC0}"/>
    <cellStyle name="Normal 2 2 4 3 3 2 4 3" xfId="16658" xr:uid="{ECDBC04D-7A2F-4B11-953F-18142AEA6863}"/>
    <cellStyle name="Normal 2 2 4 3 3 2 5" xfId="9318" xr:uid="{93642C3B-6AA9-4DFD-AB00-F47039DA95EF}"/>
    <cellStyle name="Normal 2 2 4 3 3 2 5 2" xfId="19491" xr:uid="{034C5873-B5A7-4C85-8848-09AFEFC9D645}"/>
    <cellStyle name="Normal 2 2 4 3 3 2 6" xfId="12000" xr:uid="{DB7C31C1-6397-48EA-9271-A83F4CDD1CB0}"/>
    <cellStyle name="Normal 2 2 4 3 3 2 6 2" xfId="22324" xr:uid="{41F68C0B-56FF-4D4E-A9EC-5FB6D8BF88F7}"/>
    <cellStyle name="Normal 2 2 4 3 3 2 7" xfId="24089" xr:uid="{894AC1F8-FFAC-45C8-A2AC-B0429D7514E6}"/>
    <cellStyle name="Normal 2 2 4 3 3 2 8" xfId="14460" xr:uid="{5661F05E-28B1-40E4-8500-32E4365F7F69}"/>
    <cellStyle name="Normal 2 2 4 3 3 3" xfId="4028" xr:uid="{00000000-0005-0000-0000-00005A0A0000}"/>
    <cellStyle name="Normal 2 2 4 3 3 3 2" xfId="5956" xr:uid="{00000000-0005-0000-0000-00005B0A0000}"/>
    <cellStyle name="Normal 2 2 4 3 3 3 2 2" xfId="10624" xr:uid="{B9179040-F892-4CCD-9CED-D282504A8AF6}"/>
    <cellStyle name="Normal 2 2 4 3 3 3 2 2 2" xfId="30185" xr:uid="{EE0E183B-8F3E-4420-83B0-D53BCCF06441}"/>
    <cellStyle name="Normal 2 2 4 3 3 3 2 2 3" xfId="20873" xr:uid="{43B72365-EADB-4BDF-8B68-054D53298391}"/>
    <cellStyle name="Normal 2 2 4 3 3 3 2 3" xfId="13382" xr:uid="{C53BB289-59F9-4D9C-AA11-D1C55C16BE7A}"/>
    <cellStyle name="Normal 2 2 4 3 3 3 2 3 2" xfId="23706" xr:uid="{61A81FF9-FD7F-4A05-870F-CBF0D090EBFF}"/>
    <cellStyle name="Normal 2 2 4 3 3 3 2 4" xfId="26829" xr:uid="{1DF37699-E478-443C-8F93-4BAE29783373}"/>
    <cellStyle name="Normal 2 2 4 3 3 3 2 5" xfId="18040" xr:uid="{F0B5AB61-39DF-464A-B17E-637EE5CB7E26}"/>
    <cellStyle name="Normal 2 2 4 3 3 3 3" xfId="8188" xr:uid="{732AF019-5B57-4F87-B966-B50E7101503D}"/>
    <cellStyle name="Normal 2 2 4 3 3 3 3 2" xfId="29692" xr:uid="{3CED53F3-E949-4EAB-97D4-FED1B29701CF}"/>
    <cellStyle name="Normal 2 2 4 3 3 3 3 3" xfId="17057" xr:uid="{22A87BD7-326C-4DDA-B76C-9602B0175EDE}"/>
    <cellStyle name="Normal 2 2 4 3 3 3 4" xfId="9714" xr:uid="{FBDAA112-EE84-4E35-A254-26CA1B2998CE}"/>
    <cellStyle name="Normal 2 2 4 3 3 3 4 2" xfId="19890" xr:uid="{5D9BE52F-A997-41A3-9784-9B8AB4CA19D8}"/>
    <cellStyle name="Normal 2 2 4 3 3 3 5" xfId="12399" xr:uid="{A8AD3E05-E51B-49C6-8C2A-F148EFB74447}"/>
    <cellStyle name="Normal 2 2 4 3 3 3 5 2" xfId="22723" xr:uid="{F7448F14-12A4-4B9D-98F9-D97D12C46289}"/>
    <cellStyle name="Normal 2 2 4 3 3 3 6" xfId="26570" xr:uid="{F39A7372-3E78-47DC-8AA5-511C9C59687D}"/>
    <cellStyle name="Normal 2 2 4 3 3 3 7" xfId="14965" xr:uid="{CC9ADD65-4876-4FDB-8EE7-AA10B85AF32D}"/>
    <cellStyle name="Normal 2 2 4 3 3 4" xfId="4026" xr:uid="{00000000-0005-0000-0000-00005C0A0000}"/>
    <cellStyle name="Normal 2 2 4 3 3 4 2" xfId="5954" xr:uid="{00000000-0005-0000-0000-00005D0A0000}"/>
    <cellStyle name="Normal 2 2 4 3 3 4 2 2" xfId="29553" xr:uid="{115D5814-9303-4663-8A70-3EE8D2F4CF38}"/>
    <cellStyle name="Normal 2 2 4 3 3 4 2 3" xfId="17055" xr:uid="{4C007472-32BD-41D3-ABD1-48472A418C0C}"/>
    <cellStyle name="Normal 2 2 4 3 3 4 3" xfId="9712" xr:uid="{836C3030-C242-4C2E-B83D-2D3AEDE7CF63}"/>
    <cellStyle name="Normal 2 2 4 3 3 4 3 2" xfId="19888" xr:uid="{6EB2F496-B163-4F76-8BF5-4DA49638CD0B}"/>
    <cellStyle name="Normal 2 2 4 3 3 4 4" xfId="12397" xr:uid="{C417AF89-6C2A-4AA0-A325-011510517596}"/>
    <cellStyle name="Normal 2 2 4 3 3 4 4 2" xfId="22721" xr:uid="{5D3B96A5-40DC-4115-8652-84E7D86807B0}"/>
    <cellStyle name="Normal 2 2 4 3 3 4 5" xfId="25216" xr:uid="{0F630B5E-2E31-4015-A1BF-E12CF6402103}"/>
    <cellStyle name="Normal 2 2 4 3 3 4 6" xfId="14963" xr:uid="{9631BB36-D8EF-4DA5-98A9-7CCED2C6C179}"/>
    <cellStyle name="Normal 2 2 4 3 3 5" xfId="3374" xr:uid="{00000000-0005-0000-0000-00005E0A0000}"/>
    <cellStyle name="Normal 2 2 4 3 3 5 2" xfId="5282" xr:uid="{00000000-0005-0000-0000-00005F0A0000}"/>
    <cellStyle name="Normal 2 2 4 3 3 5 2 2" xfId="27652" xr:uid="{24A390B1-D1F9-4462-B726-8A75C70864BE}"/>
    <cellStyle name="Normal 2 2 4 3 3 5 2 3" xfId="16570" xr:uid="{F736DDF8-5252-4117-9C4F-0ECBDB0F5049}"/>
    <cellStyle name="Normal 2 2 4 3 3 5 3" xfId="9230" xr:uid="{30CA1F75-B638-4F05-ADDE-C4DAD5C4113E}"/>
    <cellStyle name="Normal 2 2 4 3 3 5 3 2" xfId="19403" xr:uid="{DADCB58D-1A42-41F8-84D2-B4AF34ACC9F6}"/>
    <cellStyle name="Normal 2 2 4 3 3 5 4" xfId="11912" xr:uid="{5A9E0640-DBCB-4C52-8CF7-4309D43A2571}"/>
    <cellStyle name="Normal 2 2 4 3 3 5 4 2" xfId="22236" xr:uid="{0B4A6107-BB4E-4D31-9977-F475BB55A2DE}"/>
    <cellStyle name="Normal 2 2 4 3 3 5 5" xfId="24669" xr:uid="{FCF5C901-3CB9-40AB-BEC1-17CAF9763B8D}"/>
    <cellStyle name="Normal 2 2 4 3 3 5 6" xfId="14335" xr:uid="{AF60185E-3316-4614-8779-62F23515C8E9}"/>
    <cellStyle name="Normal 2 2 4 3 3 6" xfId="4852" xr:uid="{00000000-0005-0000-0000-0000600A0000}"/>
    <cellStyle name="Normal 2 2 4 3 3 6 2" xfId="10391" xr:uid="{1A84BBFA-FF41-4FD3-8B67-03E2F13E8BDD}"/>
    <cellStyle name="Normal 2 2 4 3 3 6 2 2" xfId="20573" xr:uid="{E70D8A0B-836B-4025-BAA6-9CCBA42AB9BA}"/>
    <cellStyle name="Normal 2 2 4 3 3 6 3" xfId="13082" xr:uid="{2A3295F8-ADC1-4304-904A-86B15E8C01EA}"/>
    <cellStyle name="Normal 2 2 4 3 3 6 3 2" xfId="23406" xr:uid="{1BCB4112-2DBC-4D87-AC56-9282FB4E56D8}"/>
    <cellStyle name="Normal 2 2 4 3 3 6 4" xfId="24788" xr:uid="{AE81C6FB-4DF7-43B6-AABA-9B84212B792C}"/>
    <cellStyle name="Normal 2 2 4 3 3 6 5" xfId="17740" xr:uid="{AB328BD0-248B-4764-8F7C-0AED4D8DDBBA}"/>
    <cellStyle name="Normal 2 2 4 3 3 7" xfId="7740" xr:uid="{ED504DFF-C0A8-4A74-83D7-07A55C41722C}"/>
    <cellStyle name="Normal 2 2 4 3 3 7 2" xfId="15647" xr:uid="{C6783930-82D8-43C2-8C4B-A78D1B101505}"/>
    <cellStyle name="Normal 2 2 4 3 3 8" xfId="8405" xr:uid="{8D110FA7-D05E-4D4F-95B7-406004BC480F}"/>
    <cellStyle name="Normal 2 2 4 3 3 8 2" xfId="18480" xr:uid="{037A1376-2216-4B70-8AE4-DADCDDE4AEC9}"/>
    <cellStyle name="Normal 2 2 4 3 3 9" xfId="10993" xr:uid="{C6668523-D09A-4E66-B0F8-8C4A49E55372}"/>
    <cellStyle name="Normal 2 2 4 3 3 9 2" xfId="21313" xr:uid="{FE2DB184-08A8-42A8-97AF-8B834978DFE3}"/>
    <cellStyle name="Normal 2 2 4 3 4" xfId="1017" xr:uid="{00000000-0005-0000-0000-0000F9030000}"/>
    <cellStyle name="Normal 2 2 4 3 4 2" xfId="2321" xr:uid="{00000000-0005-0000-0000-0000A8020000}"/>
    <cellStyle name="Normal 2 2 4 3 4 2 2" xfId="5957" xr:uid="{00000000-0005-0000-0000-0000630A0000}"/>
    <cellStyle name="Normal 2 2 4 3 4 2 2 2" xfId="28637" xr:uid="{F99B0F1D-D7F7-4B9C-8543-AC29D83D4A57}"/>
    <cellStyle name="Normal 2 2 4 3 4 2 2 3" xfId="17058" xr:uid="{4D692119-7820-4288-BDC5-C74069101778}"/>
    <cellStyle name="Normal 2 2 4 3 4 2 3" xfId="9715" xr:uid="{4ED5AFE7-0DE2-4AC1-A4C1-DEB948A2FCE8}"/>
    <cellStyle name="Normal 2 2 4 3 4 2 3 2" xfId="19891" xr:uid="{90A782D6-D2C7-4602-9B96-ED496871B469}"/>
    <cellStyle name="Normal 2 2 4 3 4 2 4" xfId="12400" xr:uid="{28BE9162-4A9F-4596-A7DB-52387367B420}"/>
    <cellStyle name="Normal 2 2 4 3 4 2 4 2" xfId="22724" xr:uid="{E8800B56-7706-4A4D-8AAD-245E8B43B7B8}"/>
    <cellStyle name="Normal 2 2 4 3 4 2 5" xfId="26522" xr:uid="{540CE67C-06C3-4B7E-9854-21BEEE0C5933}"/>
    <cellStyle name="Normal 2 2 4 3 4 2 6" xfId="14966" xr:uid="{5410E342-A86E-43B7-ACA7-76F0C0DEF798}"/>
    <cellStyle name="Normal 2 2 4 3 4 3" xfId="3662" xr:uid="{00000000-0005-0000-0000-0000640A0000}"/>
    <cellStyle name="Normal 2 2 4 3 4 3 2" xfId="5411" xr:uid="{00000000-0005-0000-0000-0000650A0000}"/>
    <cellStyle name="Normal 2 2 4 3 4 3 2 2" xfId="30070" xr:uid="{2135B0E6-2FC2-4CFF-AFBE-DC434683F71A}"/>
    <cellStyle name="Normal 2 2 4 3 4 3 2 3" xfId="20706" xr:uid="{19EAAA16-5702-4F65-98CE-C2F5F3922213}"/>
    <cellStyle name="Normal 2 2 4 3 4 3 3" xfId="13215" xr:uid="{887007E9-A5F3-43F6-9CCC-3CE44C2A7AE4}"/>
    <cellStyle name="Normal 2 2 4 3 4 3 3 2" xfId="23539" xr:uid="{D4A6AEDF-965E-4172-BB4C-454777DB9999}"/>
    <cellStyle name="Normal 2 2 4 3 4 3 4" xfId="25224" xr:uid="{FD3C9E68-E79A-4400-8ADD-5FB896607B17}"/>
    <cellStyle name="Normal 2 2 4 3 4 3 5" xfId="17873" xr:uid="{8A194C07-6C3F-4316-98A0-C3564C252855}"/>
    <cellStyle name="Normal 2 2 4 3 4 4" xfId="4603" xr:uid="{00000000-0005-0000-0000-0000660A0000}"/>
    <cellStyle name="Normal 2 2 4 3 4 4 2" xfId="27021" xr:uid="{4B38E9FA-1FCB-4924-9771-69C8340B9793}"/>
    <cellStyle name="Normal 2 2 4 3 4 4 3" xfId="15648" xr:uid="{2C4D4BB2-BE5B-4F6D-8AB7-965D607DA7DA}"/>
    <cellStyle name="Normal 2 2 4 3 4 5" xfId="8406" xr:uid="{6DA33784-CFB8-4449-BD69-7E5106DB8D3A}"/>
    <cellStyle name="Normal 2 2 4 3 4 5 2" xfId="18481" xr:uid="{38FE4A0F-9498-4FA9-AC5E-A3678FD46A94}"/>
    <cellStyle name="Normal 2 2 4 3 4 6" xfId="10994" xr:uid="{790C0863-2075-42C0-A467-90E4887AFE9B}"/>
    <cellStyle name="Normal 2 2 4 3 4 6 2" xfId="21314" xr:uid="{4B027714-F2D3-4E14-8F3B-CDCE674E816D}"/>
    <cellStyle name="Normal 2 2 4 3 4 7" xfId="23899" xr:uid="{66900BDD-2E74-479E-902D-6C06305B1597}"/>
    <cellStyle name="Normal 2 2 4 3 4 8" xfId="14458" xr:uid="{3628E228-7C12-42D3-ADE6-FF41DC8BF1E0}"/>
    <cellStyle name="Normal 2 2 4 3 5" xfId="2184" xr:uid="{00000000-0005-0000-0000-0000A4020000}"/>
    <cellStyle name="Normal 2 2 4 3 5 2" xfId="5958" xr:uid="{00000000-0005-0000-0000-0000680A0000}"/>
    <cellStyle name="Normal 2 2 4 3 5 2 2" xfId="10625" xr:uid="{0A6E7E1E-9A95-45DA-B391-95B9FAD03CAA}"/>
    <cellStyle name="Normal 2 2 4 3 5 2 2 2" xfId="30186" xr:uid="{F1D6C112-530E-4D1C-B45F-1E4580B98DEB}"/>
    <cellStyle name="Normal 2 2 4 3 5 2 2 3" xfId="20874" xr:uid="{E57E597C-7031-4BD1-B0B7-DFBBB220A296}"/>
    <cellStyle name="Normal 2 2 4 3 5 2 3" xfId="13383" xr:uid="{83910812-A883-474B-A2C6-7284491987AF}"/>
    <cellStyle name="Normal 2 2 4 3 5 2 3 2" xfId="23707" xr:uid="{B1C4CA36-7A05-4838-8265-EAFEA7583140}"/>
    <cellStyle name="Normal 2 2 4 3 5 2 4" xfId="25640" xr:uid="{C723D46E-51A5-45C8-BFB2-329771847D04}"/>
    <cellStyle name="Normal 2 2 4 3 5 2 5" xfId="18041" xr:uid="{2AF910E7-99A1-4CAB-841B-67630472A772}"/>
    <cellStyle name="Normal 2 2 4 3 5 3" xfId="8190" xr:uid="{6CD8679E-73E6-44CD-B76D-63DC1C42F1C3}"/>
    <cellStyle name="Normal 2 2 4 3 5 3 2" xfId="29673" xr:uid="{7ADDC142-FA63-4071-A6D7-9387F17860B1}"/>
    <cellStyle name="Normal 2 2 4 3 5 3 3" xfId="17059" xr:uid="{1906F3F1-00CC-42FD-B5E9-74007F4CB774}"/>
    <cellStyle name="Normal 2 2 4 3 5 4" xfId="9716" xr:uid="{040772FD-74A9-49D5-B2C3-6C82326DDDF6}"/>
    <cellStyle name="Normal 2 2 4 3 5 4 2" xfId="19892" xr:uid="{AB98BF25-0E4F-4D22-9FD9-C9867B53D244}"/>
    <cellStyle name="Normal 2 2 4 3 5 5" xfId="12401" xr:uid="{A8AC02DD-817E-4FC2-855B-5E0CBDE8D729}"/>
    <cellStyle name="Normal 2 2 4 3 5 5 2" xfId="22725" xr:uid="{4F13AE07-D240-4EE1-A65D-3192AA908189}"/>
    <cellStyle name="Normal 2 2 4 3 5 6" xfId="24472" xr:uid="{A8B7C88D-5418-49AD-B36B-E0F268F6F4B4}"/>
    <cellStyle name="Normal 2 2 4 3 5 7" xfId="14967" xr:uid="{EF8BE7DA-AD8D-41D0-B45A-061B97C96AB0}"/>
    <cellStyle name="Normal 2 2 4 3 6" xfId="3808" xr:uid="{00000000-0005-0000-0000-0000690A0000}"/>
    <cellStyle name="Normal 2 2 4 3 6 2" xfId="5667" xr:uid="{00000000-0005-0000-0000-00006A0A0000}"/>
    <cellStyle name="Normal 2 2 4 3 6 2 2" xfId="27687" xr:uid="{3F63F4D8-6E7E-4DBE-A0A1-21BA75EA02A9}"/>
    <cellStyle name="Normal 2 2 4 3 6 2 3" xfId="16826" xr:uid="{F522C3F8-9CCB-4F08-9F12-DA2936D89B51}"/>
    <cellStyle name="Normal 2 2 4 3 6 3" xfId="9483" xr:uid="{D221074D-1EC6-4B74-B41B-7E3C91C06A80}"/>
    <cellStyle name="Normal 2 2 4 3 6 3 2" xfId="19659" xr:uid="{42F5DFF3-D0B0-4CB1-99F9-BE05948D4075}"/>
    <cellStyle name="Normal 2 2 4 3 6 4" xfId="12168" xr:uid="{36517CFA-51A0-481E-BCB7-6F3F3BDF642F}"/>
    <cellStyle name="Normal 2 2 4 3 6 4 2" xfId="22492" xr:uid="{ABE12538-913D-4247-A413-EF13D7AC368D}"/>
    <cellStyle name="Normal 2 2 4 3 6 5" xfId="25152" xr:uid="{F24263E6-0AF4-4D91-9C04-CBC6178B8720}"/>
    <cellStyle name="Normal 2 2 4 3 6 6" xfId="14704" xr:uid="{D8ADB3E9-3BE8-4F34-B71B-324497BECEA1}"/>
    <cellStyle name="Normal 2 2 4 3 7" xfId="3181" xr:uid="{00000000-0005-0000-0000-00006B0A0000}"/>
    <cellStyle name="Normal 2 2 4 3 7 2" xfId="5119" xr:uid="{00000000-0005-0000-0000-00006C0A0000}"/>
    <cellStyle name="Normal 2 2 4 3 7 2 2" xfId="27702" xr:uid="{3542C077-DA4E-4B07-8C78-0BFA1CA8656F}"/>
    <cellStyle name="Normal 2 2 4 3 7 2 3" xfId="16408" xr:uid="{962E11BC-4D45-4820-9F8E-8CB3197177C0}"/>
    <cellStyle name="Normal 2 2 4 3 7 3" xfId="9068" xr:uid="{F9A95D0B-9CA9-4508-B829-CF687B85BAF9}"/>
    <cellStyle name="Normal 2 2 4 3 7 3 2" xfId="19241" xr:uid="{476F7BB5-3192-467F-B212-3C72343B5820}"/>
    <cellStyle name="Normal 2 2 4 3 7 4" xfId="11750" xr:uid="{39FC9FD5-9CDE-422E-B090-CFF27AA4550F}"/>
    <cellStyle name="Normal 2 2 4 3 7 4 2" xfId="22074" xr:uid="{75B2105C-0E73-4EA2-A4B9-70B46A26AB56}"/>
    <cellStyle name="Normal 2 2 4 3 7 5" xfId="25772" xr:uid="{16637064-99CD-40D2-923A-0CC975DBBA70}"/>
    <cellStyle name="Normal 2 2 4 3 7 6" xfId="14177" xr:uid="{527F39CE-DF1A-4F32-AB3E-4C7754D9CDB5}"/>
    <cellStyle name="Normal 2 2 4 3 8" xfId="4441" xr:uid="{00000000-0005-0000-0000-00006D0A0000}"/>
    <cellStyle name="Normal 2 2 4 3 8 2" xfId="8847" xr:uid="{ED424E56-7CF8-489A-A49B-FA148D295F90}"/>
    <cellStyle name="Normal 2 2 4 3 8 2 2" xfId="18997" xr:uid="{A54B8C61-BC1B-4C69-95CB-71BEAA7188AC}"/>
    <cellStyle name="Normal 2 2 4 3 8 3" xfId="11506" xr:uid="{C6B2A5DB-AC4E-473F-BE40-868E58CEA1C2}"/>
    <cellStyle name="Normal 2 2 4 3 8 3 2" xfId="21830" xr:uid="{2BBE82AB-EDB9-4354-973B-A6583CCFACBB}"/>
    <cellStyle name="Normal 2 2 4 3 8 4" xfId="23947" xr:uid="{4C6196C2-38BA-4F69-9EF1-D96757D50B5C}"/>
    <cellStyle name="Normal 2 2 4 3 8 5" xfId="16164" xr:uid="{D001A3EF-030F-46A7-8FC9-603D659BD39C}"/>
    <cellStyle name="Normal 2 2 4 3 9" xfId="7352" xr:uid="{29E08CD2-B714-41E5-8445-277BDBAA6E83}"/>
    <cellStyle name="Normal 2 2 4 3 9 2" xfId="10222" xr:uid="{22D8A82D-BF59-4932-AB8F-64DBAE5BA30B}"/>
    <cellStyle name="Normal 2 2 4 3 9 2 2" xfId="20404" xr:uid="{1218EF44-6A78-4AAA-B535-380D9F3948C7}"/>
    <cellStyle name="Normal 2 2 4 3 9 3" xfId="12913" xr:uid="{FDED2810-74CD-46DE-ACE2-95C1ACF7BF70}"/>
    <cellStyle name="Normal 2 2 4 3 9 3 2" xfId="23237" xr:uid="{A3527F79-3023-48DA-9749-06F7AA648653}"/>
    <cellStyle name="Normal 2 2 4 3 9 4" xfId="17571" xr:uid="{A277D03E-7D58-4581-A568-E24128F534E9}"/>
    <cellStyle name="Normal 2 2 4 4" xfId="1018" xr:uid="{00000000-0005-0000-0000-0000FA030000}"/>
    <cellStyle name="Normal 2 2 4 4 10" xfId="8407" xr:uid="{53221261-D709-4A62-B7AA-4FAE8C87F65E}"/>
    <cellStyle name="Normal 2 2 4 4 10 2" xfId="18482" xr:uid="{05E4A516-750A-4468-936A-7CC6FB6C2A1A}"/>
    <cellStyle name="Normal 2 2 4 4 11" xfId="10995" xr:uid="{76024FEC-51BF-4082-8956-E9DEFDC434B6}"/>
    <cellStyle name="Normal 2 2 4 4 11 2" xfId="21315" xr:uid="{2472A263-59A8-4891-9E24-F9E2BF631693}"/>
    <cellStyle name="Normal 2 2 4 4 12" xfId="25701" xr:uid="{2BF4D020-6890-47EF-BF8F-B0D465D85637}"/>
    <cellStyle name="Normal 2 2 4 4 13" xfId="13758" xr:uid="{A161D7AF-D331-43C7-A7DE-866C7500BE9A}"/>
    <cellStyle name="Normal 2 2 4 4 2" xfId="1019" xr:uid="{00000000-0005-0000-0000-0000FB030000}"/>
    <cellStyle name="Normal 2 2 4 4 2 10" xfId="10996" xr:uid="{82B2FE0B-814B-4F45-A82E-B6F53C490ADE}"/>
    <cellStyle name="Normal 2 2 4 4 2 10 2" xfId="21316" xr:uid="{0CE75653-2171-481F-8288-66AB5D423BAA}"/>
    <cellStyle name="Normal 2 2 4 4 2 11" xfId="24215" xr:uid="{91A45E42-F8AC-4061-952E-6B5A2DAE03A9}"/>
    <cellStyle name="Normal 2 2 4 4 2 12" xfId="13876" xr:uid="{10160A1B-35D8-487A-BFC8-907F3B5B95CF}"/>
    <cellStyle name="Normal 2 2 4 4 2 2" xfId="1020" xr:uid="{00000000-0005-0000-0000-0000FC030000}"/>
    <cellStyle name="Normal 2 2 4 4 2 2 2" xfId="2651" xr:uid="{00000000-0005-0000-0000-0000AB020000}"/>
    <cellStyle name="Normal 2 2 4 4 2 2 2 2" xfId="5960" xr:uid="{00000000-0005-0000-0000-0000720A0000}"/>
    <cellStyle name="Normal 2 2 4 4 2 2 2 2 2" xfId="27642" xr:uid="{6629D5FA-AE27-4082-A2FE-95D2E2002690}"/>
    <cellStyle name="Normal 2 2 4 4 2 2 2 2 3" xfId="27845" xr:uid="{E4F162DA-4BF0-43C3-9176-EBC4F46DF868}"/>
    <cellStyle name="Normal 2 2 4 4 2 2 2 2 4" xfId="17061" xr:uid="{B7463707-810F-428F-BCE6-D7EA1A405FA5}"/>
    <cellStyle name="Normal 2 2 4 4 2 2 2 3" xfId="9718" xr:uid="{6A629CC1-0437-4DB3-923D-8EA040BC8805}"/>
    <cellStyle name="Normal 2 2 4 4 2 2 2 3 2" xfId="29839" xr:uid="{DA7381BC-97D6-424A-96D3-40705E705C3A}"/>
    <cellStyle name="Normal 2 2 4 4 2 2 2 3 3" xfId="19894" xr:uid="{500239B9-C911-4336-92D0-5EDA714B50CD}"/>
    <cellStyle name="Normal 2 2 4 4 2 2 2 4" xfId="12403" xr:uid="{421EECF3-CFE9-4C5A-B5E2-8E907C75597C}"/>
    <cellStyle name="Normal 2 2 4 4 2 2 2 4 2" xfId="22727" xr:uid="{22E9360B-7403-4F61-9B9F-4055AE47C6EF}"/>
    <cellStyle name="Normal 2 2 4 4 2 2 2 5" xfId="25356" xr:uid="{22B6D776-4E6B-4FF0-B384-BEE2AF64E3DF}"/>
    <cellStyle name="Normal 2 2 4 4 2 2 2 6" xfId="14969" xr:uid="{92FDB592-1EA8-4585-BD09-E0873E39B5BB}"/>
    <cellStyle name="Normal 2 2 4 4 2 2 3" xfId="3665" xr:uid="{00000000-0005-0000-0000-0000730A0000}"/>
    <cellStyle name="Normal 2 2 4 4 2 2 3 2" xfId="5415" xr:uid="{00000000-0005-0000-0000-0000740A0000}"/>
    <cellStyle name="Normal 2 2 4 4 2 2 3 2 2" xfId="30073" xr:uid="{94694726-CDDB-4B45-9FB8-3B45A1F6A9E1}"/>
    <cellStyle name="Normal 2 2 4 4 2 2 3 2 3" xfId="20709" xr:uid="{F82AE875-54F8-4144-89F3-4AE88DD4764A}"/>
    <cellStyle name="Normal 2 2 4 4 2 2 3 3" xfId="13218" xr:uid="{4651F42C-8BDB-4DA2-9ACD-8B9D6F2B36BE}"/>
    <cellStyle name="Normal 2 2 4 4 2 2 3 3 2" xfId="23542" xr:uid="{B3F91164-154A-4F43-9AA5-A8322B3BC7C1}"/>
    <cellStyle name="Normal 2 2 4 4 2 2 3 4" xfId="24765" xr:uid="{5467D50B-A3A0-4422-9FB7-5AACA2D5D4D7}"/>
    <cellStyle name="Normal 2 2 4 4 2 2 3 5" xfId="17876" xr:uid="{C8A491C1-E66E-4287-B996-01C6CC0595A6}"/>
    <cellStyle name="Normal 2 2 4 4 2 2 4" xfId="5003" xr:uid="{00000000-0005-0000-0000-0000750A0000}"/>
    <cellStyle name="Normal 2 2 4 4 2 2 4 2" xfId="29321" xr:uid="{5D5B11C3-0884-4D33-B2EC-16BE91ACD033}"/>
    <cellStyle name="Normal 2 2 4 4 2 2 4 3" xfId="15651" xr:uid="{51A3D1A1-262B-4FF1-B5B9-90ED61AAA3C0}"/>
    <cellStyle name="Normal 2 2 4 4 2 2 5" xfId="8409" xr:uid="{A628B562-CED3-4992-BEA7-94324B8E4701}"/>
    <cellStyle name="Normal 2 2 4 4 2 2 5 2" xfId="18484" xr:uid="{E5B690DA-66C5-4B64-AE61-E4B8C6CA2EAD}"/>
    <cellStyle name="Normal 2 2 4 4 2 2 6" xfId="10997" xr:uid="{98F8D073-F32B-49B4-8348-9F502AFB27A0}"/>
    <cellStyle name="Normal 2 2 4 4 2 2 6 2" xfId="21317" xr:uid="{80EDD5F4-8EFE-41DA-B960-8FD824C96082}"/>
    <cellStyle name="Normal 2 2 4 4 2 2 7" xfId="25741" xr:uid="{BE8D2FF8-6E5B-4803-9842-6F9C7D68EC26}"/>
    <cellStyle name="Normal 2 2 4 4 2 2 8" xfId="14462" xr:uid="{FC4BC3E7-30D7-4A7E-AE80-CF4381099E89}"/>
    <cellStyle name="Normal 2 2 4 4 2 3" xfId="2465" xr:uid="{00000000-0005-0000-0000-0000AA020000}"/>
    <cellStyle name="Normal 2 2 4 4 2 3 2" xfId="5961" xr:uid="{00000000-0005-0000-0000-0000770A0000}"/>
    <cellStyle name="Normal 2 2 4 4 2 3 2 2" xfId="10626" xr:uid="{9063345F-1219-4619-88B1-75EAC494C124}"/>
    <cellStyle name="Normal 2 2 4 4 2 3 2 2 2" xfId="30187" xr:uid="{D8F1C849-E8C5-4B58-996A-0F8F0D6C7501}"/>
    <cellStyle name="Normal 2 2 4 4 2 3 2 2 3" xfId="20875" xr:uid="{C20F8C03-1559-46F7-9368-FB61AF2C6750}"/>
    <cellStyle name="Normal 2 2 4 4 2 3 2 3" xfId="13384" xr:uid="{D7FF9CF7-99F4-4F8C-9F4E-DA5D7D8365CE}"/>
    <cellStyle name="Normal 2 2 4 4 2 3 2 3 2" xfId="23708" xr:uid="{4855E819-5D88-499D-BCFF-F9CD296C1F5B}"/>
    <cellStyle name="Normal 2 2 4 4 2 3 2 4" xfId="26750" xr:uid="{401770CF-E7E1-4A4F-9F40-5780A98BDDAB}"/>
    <cellStyle name="Normal 2 2 4 4 2 3 2 5" xfId="18042" xr:uid="{3BF14498-9122-4637-A77F-0A2815074B91}"/>
    <cellStyle name="Normal 2 2 4 4 2 3 3" xfId="8191" xr:uid="{B59CF15A-BC71-4B92-BAF3-69609B250264}"/>
    <cellStyle name="Normal 2 2 4 4 2 3 3 2" xfId="29512" xr:uid="{19ACC936-1CBE-4036-80E9-C1D25B0F21E2}"/>
    <cellStyle name="Normal 2 2 4 4 2 3 3 3" xfId="17062" xr:uid="{6CE38E4D-BB22-49B4-8BE6-47D914F5944E}"/>
    <cellStyle name="Normal 2 2 4 4 2 3 4" xfId="9719" xr:uid="{ECB57196-1583-49CA-BBDB-8653610EE947}"/>
    <cellStyle name="Normal 2 2 4 4 2 3 4 2" xfId="19895" xr:uid="{67691B8A-6D65-4EA7-8914-753D0E308FFD}"/>
    <cellStyle name="Normal 2 2 4 4 2 3 5" xfId="12404" xr:uid="{65199FD0-54F3-4AC3-A18A-6A10D627679F}"/>
    <cellStyle name="Normal 2 2 4 4 2 3 5 2" xfId="22728" xr:uid="{9BFD8E70-784F-450A-9DDA-D4FB043095D3}"/>
    <cellStyle name="Normal 2 2 4 4 2 3 6" xfId="24547" xr:uid="{E3547A65-9180-4B9A-A09C-5388E02CADD1}"/>
    <cellStyle name="Normal 2 2 4 4 2 3 7" xfId="14970" xr:uid="{F0B87B22-2C8D-48BA-B7B6-E30A2C61568D}"/>
    <cellStyle name="Normal 2 2 4 4 2 4" xfId="4029" xr:uid="{00000000-0005-0000-0000-0000780A0000}"/>
    <cellStyle name="Normal 2 2 4 4 2 4 2" xfId="5959" xr:uid="{00000000-0005-0000-0000-0000790A0000}"/>
    <cellStyle name="Normal 2 2 4 4 2 4 2 2" xfId="27010" xr:uid="{32214638-1A95-4BF9-8177-9942E9D49335}"/>
    <cellStyle name="Normal 2 2 4 4 2 4 2 3" xfId="17060" xr:uid="{E106E91C-1D1A-4559-AFAA-FDB0637CA445}"/>
    <cellStyle name="Normal 2 2 4 4 2 4 3" xfId="9717" xr:uid="{0715931F-C306-4D40-BEE5-8483B4DCA795}"/>
    <cellStyle name="Normal 2 2 4 4 2 4 3 2" xfId="19893" xr:uid="{F0DFC674-1DB3-46A3-9787-A1FE8CF6EAF5}"/>
    <cellStyle name="Normal 2 2 4 4 2 4 4" xfId="12402" xr:uid="{C7995601-1CE0-4BE0-9AE0-D2EEE300E800}"/>
    <cellStyle name="Normal 2 2 4 4 2 4 4 2" xfId="22726" xr:uid="{692A47AB-C474-4096-9946-C46209A0D036}"/>
    <cellStyle name="Normal 2 2 4 4 2 4 5" xfId="26397" xr:uid="{6F966AA5-7141-4CD1-B5DC-B6B5366D037B}"/>
    <cellStyle name="Normal 2 2 4 4 2 4 6" xfId="14968" xr:uid="{4C31E656-B308-4897-BAEE-5C8276A64399}"/>
    <cellStyle name="Normal 2 2 4 4 2 5" xfId="3347" xr:uid="{00000000-0005-0000-0000-00007A0A0000}"/>
    <cellStyle name="Normal 2 2 4 4 2 5 2" xfId="5262" xr:uid="{00000000-0005-0000-0000-00007B0A0000}"/>
    <cellStyle name="Normal 2 2 4 4 2 5 2 2" xfId="29406" xr:uid="{9833B757-36E1-4558-BBB6-AAF8A538B714}"/>
    <cellStyle name="Normal 2 2 4 4 2 5 2 3" xfId="16551" xr:uid="{8B322A5E-D4FF-43C4-8FA0-A7597B2F2154}"/>
    <cellStyle name="Normal 2 2 4 4 2 5 3" xfId="9211" xr:uid="{449D4764-7469-4BD2-B955-5885887DE6A4}"/>
    <cellStyle name="Normal 2 2 4 4 2 5 3 2" xfId="19384" xr:uid="{7D3A979C-7BE6-41E2-A6F4-193EFD79467A}"/>
    <cellStyle name="Normal 2 2 4 4 2 5 4" xfId="11893" xr:uid="{504427C2-433D-4EA8-899D-DD3E3132BA2B}"/>
    <cellStyle name="Normal 2 2 4 4 2 5 4 2" xfId="22217" xr:uid="{DBEF93F6-02DA-4DE5-A53B-0AEA723932B5}"/>
    <cellStyle name="Normal 2 2 4 4 2 5 5" xfId="24168" xr:uid="{DC4ED999-58D4-438F-A31A-4282AF6CEB17}"/>
    <cellStyle name="Normal 2 2 4 4 2 5 6" xfId="14315" xr:uid="{0518A5EC-A673-4D06-BCED-5FCF00430801}"/>
    <cellStyle name="Normal 2 2 4 4 2 6" xfId="4760" xr:uid="{00000000-0005-0000-0000-00007C0A0000}"/>
    <cellStyle name="Normal 2 2 4 4 2 6 2" xfId="8938" xr:uid="{723E7764-F6AD-40DA-AF74-6D9705E8AE42}"/>
    <cellStyle name="Normal 2 2 4 4 2 6 2 2" xfId="19093" xr:uid="{31C3F571-5DB8-4AB0-8AC1-42C73F7CE9FD}"/>
    <cellStyle name="Normal 2 2 4 4 2 6 3" xfId="11602" xr:uid="{EF1B3CBD-0CE9-4DCA-BB7D-EE71EC077851}"/>
    <cellStyle name="Normal 2 2 4 4 2 6 3 2" xfId="21926" xr:uid="{4B2966F2-8158-4C00-BF11-6898A75D930F}"/>
    <cellStyle name="Normal 2 2 4 4 2 6 4" xfId="24481" xr:uid="{11C510C9-0050-4D87-802F-13A5CD6BC961}"/>
    <cellStyle name="Normal 2 2 4 4 2 6 5" xfId="16260" xr:uid="{D077D333-6C8C-48FE-811A-C897FFD07A24}"/>
    <cellStyle name="Normal 2 2 4 4 2 7" xfId="7305" xr:uid="{8EF972B0-2CED-4B06-AE26-15490D1CB747}"/>
    <cellStyle name="Normal 2 2 4 4 2 7 2" xfId="10138" xr:uid="{986BA014-A347-4C4A-B271-CF58EAC6A3E2}"/>
    <cellStyle name="Normal 2 2 4 4 2 7 2 2" xfId="20318" xr:uid="{2FBD986B-68B4-463C-95F8-7626BD11CF5B}"/>
    <cellStyle name="Normal 2 2 4 4 2 7 3" xfId="12827" xr:uid="{CB3F89DE-3606-4839-8208-7483CE770183}"/>
    <cellStyle name="Normal 2 2 4 4 2 7 3 2" xfId="23151" xr:uid="{1EB79323-17C3-4B9C-96D5-803CE43B7898}"/>
    <cellStyle name="Normal 2 2 4 4 2 7 4" xfId="17485" xr:uid="{0D77E601-9F6E-49AC-A105-3F8768C221ED}"/>
    <cellStyle name="Normal 2 2 4 4 2 8" xfId="7742" xr:uid="{3673118C-776A-45DE-8FFC-14A6A9C72697}"/>
    <cellStyle name="Normal 2 2 4 4 2 8 2" xfId="15650" xr:uid="{A0FBC160-6A91-4AA7-924B-991E475411B6}"/>
    <cellStyle name="Normal 2 2 4 4 2 9" xfId="8408" xr:uid="{799E13CF-1AAB-4540-A432-43ECEF3372F2}"/>
    <cellStyle name="Normal 2 2 4 4 2 9 2" xfId="18483" xr:uid="{A12503F8-89DE-4A24-94BA-4FC1289F48F9}"/>
    <cellStyle name="Normal 2 2 4 4 3" xfId="1021" xr:uid="{00000000-0005-0000-0000-0000FD030000}"/>
    <cellStyle name="Normal 2 2 4 4 3 2" xfId="2522" xr:uid="{00000000-0005-0000-0000-0000AC020000}"/>
    <cellStyle name="Normal 2 2 4 4 3 2 2" xfId="5962" xr:uid="{00000000-0005-0000-0000-00007F0A0000}"/>
    <cellStyle name="Normal 2 2 4 4 3 2 2 2" xfId="23997" xr:uid="{33D37EFF-DB0B-4F50-A73C-654E845027DD}"/>
    <cellStyle name="Normal 2 2 4 4 3 2 2 3" xfId="29494" xr:uid="{730A2376-4B5E-4BC4-97A7-372866D25664}"/>
    <cellStyle name="Normal 2 2 4 4 3 2 2 4" xfId="17063" xr:uid="{0054DF3C-F240-4948-9190-C06E84A6D9A1}"/>
    <cellStyle name="Normal 2 2 4 4 3 2 3" xfId="9720" xr:uid="{B571732E-2C61-4D24-A04A-9DCFE9A7D4C3}"/>
    <cellStyle name="Normal 2 2 4 4 3 2 3 2" xfId="29840" xr:uid="{1031C15A-6C5B-484F-99A5-AA7475B23D7F}"/>
    <cellStyle name="Normal 2 2 4 4 3 2 3 3" xfId="19896" xr:uid="{E53ECCFB-26C4-4E9C-A7FF-BC31BD0C2C1E}"/>
    <cellStyle name="Normal 2 2 4 4 3 2 4" xfId="12405" xr:uid="{351CFBC3-C8CB-4D97-BBD2-E33AC4F33E34}"/>
    <cellStyle name="Normal 2 2 4 4 3 2 4 2" xfId="22729" xr:uid="{6D5D8A15-6CA1-4946-8873-F745CBF4168E}"/>
    <cellStyle name="Normal 2 2 4 4 3 2 5" xfId="26461" xr:uid="{9A0460D4-365A-49AF-B51F-87C219F037B1}"/>
    <cellStyle name="Normal 2 2 4 4 3 2 6" xfId="14971" xr:uid="{C51A0B12-C72A-4C9F-929C-BC1B7B69A09B}"/>
    <cellStyle name="Normal 2 2 4 4 3 3" xfId="3664" xr:uid="{00000000-0005-0000-0000-0000800A0000}"/>
    <cellStyle name="Normal 2 2 4 4 3 3 2" xfId="5414" xr:uid="{00000000-0005-0000-0000-0000810A0000}"/>
    <cellStyle name="Normal 2 2 4 4 3 3 2 2" xfId="27412" xr:uid="{E55D767F-C911-4F6F-BEA4-7E80E47F8E0D}"/>
    <cellStyle name="Normal 2 2 4 4 3 3 2 3" xfId="16659" xr:uid="{CC07DD55-743B-41DA-9903-1964079AB61C}"/>
    <cellStyle name="Normal 2 2 4 4 3 3 3" xfId="9319" xr:uid="{6ED87276-5B38-485A-BCBC-FB6DD3C76E3E}"/>
    <cellStyle name="Normal 2 2 4 4 3 3 3 2" xfId="19492" xr:uid="{A6B9F940-7748-43CC-B2CF-1DD5EA5B8CA5}"/>
    <cellStyle name="Normal 2 2 4 4 3 3 4" xfId="12001" xr:uid="{A54039C6-9E18-4B9F-9885-EA52370E5E43}"/>
    <cellStyle name="Normal 2 2 4 4 3 3 4 2" xfId="22325" xr:uid="{F707AA2C-7EB2-4ED6-B61C-426BB0357A84}"/>
    <cellStyle name="Normal 2 2 4 4 3 3 5" xfId="23972" xr:uid="{C00B0E03-3268-4D0C-A2A9-E4128415667B}"/>
    <cellStyle name="Normal 2 2 4 4 3 3 6" xfId="14461" xr:uid="{39D6F247-ED52-4CE2-8199-66BD86A2BF44}"/>
    <cellStyle name="Normal 2 2 4 4 3 4" xfId="4853" xr:uid="{00000000-0005-0000-0000-0000820A0000}"/>
    <cellStyle name="Normal 2 2 4 4 3 4 2" xfId="10392" xr:uid="{F5B79887-4FFE-4BA4-A229-83375A68470A}"/>
    <cellStyle name="Normal 2 2 4 4 3 4 2 2" xfId="29992" xr:uid="{465311B9-DA3F-4ED5-A5FA-558C8F87EB4A}"/>
    <cellStyle name="Normal 2 2 4 4 3 4 2 3" xfId="20574" xr:uid="{7A790CF9-B33C-434A-9303-1938884A2003}"/>
    <cellStyle name="Normal 2 2 4 4 3 4 3" xfId="13083" xr:uid="{266BC3B8-F6C5-4179-AB3B-EBAD62161AEF}"/>
    <cellStyle name="Normal 2 2 4 4 3 4 3 2" xfId="23407" xr:uid="{DFCFE5B8-D8F7-4AAD-AA38-677BE0AEE107}"/>
    <cellStyle name="Normal 2 2 4 4 3 4 4" xfId="26368" xr:uid="{8CE7B1DE-1E26-4AC5-9DA4-3B5A731B155C}"/>
    <cellStyle name="Normal 2 2 4 4 3 4 5" xfId="17741" xr:uid="{C2290456-EFA4-4371-9C37-3B65538FE9DB}"/>
    <cellStyle name="Normal 2 2 4 4 3 5" xfId="7743" xr:uid="{399BF93C-6EAF-4B0C-AAA3-75BDE73C2644}"/>
    <cellStyle name="Normal 2 2 4 4 3 5 2" xfId="27641" xr:uid="{C498E02A-28FD-47BF-928C-1A0EC154C105}"/>
    <cellStyle name="Normal 2 2 4 4 3 5 3" xfId="15652" xr:uid="{9A1F0190-DAE9-4AB5-8EB5-6B9301163F91}"/>
    <cellStyle name="Normal 2 2 4 4 3 6" xfId="8410" xr:uid="{4275559D-9FAD-4F4C-8065-4F2A89BC2B53}"/>
    <cellStyle name="Normal 2 2 4 4 3 6 2" xfId="18485" xr:uid="{9BB919BA-145A-4C32-8A65-516FFDEE42A2}"/>
    <cellStyle name="Normal 2 2 4 4 3 7" xfId="10998" xr:uid="{71972AC8-3CE9-4C8E-B930-926F2D53425A}"/>
    <cellStyle name="Normal 2 2 4 4 3 7 2" xfId="21318" xr:uid="{57C58D50-F86A-452F-ABA4-FC140967E076}"/>
    <cellStyle name="Normal 2 2 4 4 3 8" xfId="25381" xr:uid="{64C31BCB-1888-4501-9ABC-C02C7D8F470F}"/>
    <cellStyle name="Normal 2 2 4 4 3 9" xfId="14034" xr:uid="{1802D9BF-5CDD-44E9-8515-130BA8FC7EF9}"/>
    <cellStyle name="Normal 2 2 4 4 4" xfId="1022" xr:uid="{00000000-0005-0000-0000-0000FE030000}"/>
    <cellStyle name="Normal 2 2 4 4 4 2" xfId="2322" xr:uid="{00000000-0005-0000-0000-0000AD020000}"/>
    <cellStyle name="Normal 2 2 4 4 4 2 2" xfId="5963" xr:uid="{00000000-0005-0000-0000-0000850A0000}"/>
    <cellStyle name="Normal 2 2 4 4 4 2 2 2" xfId="30188" xr:uid="{A5E8FFAC-2343-4FE6-AE8C-BAAD98C1D9E5}"/>
    <cellStyle name="Normal 2 2 4 4 4 2 2 3" xfId="20876" xr:uid="{1856A5B8-5727-4E0D-B3A8-23796B71CAFE}"/>
    <cellStyle name="Normal 2 2 4 4 4 2 3" xfId="13385" xr:uid="{68BC14DC-BB0D-4B1A-82EA-4B93CBFB0F3F}"/>
    <cellStyle name="Normal 2 2 4 4 4 2 3 2" xfId="23709" xr:uid="{80E9A819-0481-40E6-BB1B-AABC11F69A7B}"/>
    <cellStyle name="Normal 2 2 4 4 4 2 4" xfId="24757" xr:uid="{D7DACD62-249A-45AA-A4F7-F35ADAD60C89}"/>
    <cellStyle name="Normal 2 2 4 4 4 2 5" xfId="18043" xr:uid="{753BDD82-C85A-43E7-B421-AD83C594122F}"/>
    <cellStyle name="Normal 2 2 4 4 4 3" xfId="4604" xr:uid="{00000000-0005-0000-0000-0000860A0000}"/>
    <cellStyle name="Normal 2 2 4 4 4 3 2" xfId="28335" xr:uid="{DD3B46A4-A816-4498-9265-44FDDA051EB2}"/>
    <cellStyle name="Normal 2 2 4 4 4 3 3" xfId="15653" xr:uid="{00793EE2-62DF-43EF-BDDD-5C657E62FA9E}"/>
    <cellStyle name="Normal 2 2 4 4 4 4" xfId="8411" xr:uid="{D9749E67-19A5-4B9A-A611-137D1E671E5C}"/>
    <cellStyle name="Normal 2 2 4 4 4 4 2" xfId="18486" xr:uid="{B226E747-29F7-4BEA-8172-4C5D3EE960A1}"/>
    <cellStyle name="Normal 2 2 4 4 4 5" xfId="10999" xr:uid="{BFA8D3FC-F493-4F4D-901B-C4F3F01CE3E3}"/>
    <cellStyle name="Normal 2 2 4 4 4 5 2" xfId="21319" xr:uid="{52C31570-E9CF-4F6D-A912-F5DAC2CA98DD}"/>
    <cellStyle name="Normal 2 2 4 4 4 6" xfId="24968" xr:uid="{C49B5162-243D-4957-8DD0-F088EBF5A55B}"/>
    <cellStyle name="Normal 2 2 4 4 4 7" xfId="14972" xr:uid="{61C9CEA4-E969-4D8B-BA60-EB2A26E288BD}"/>
    <cellStyle name="Normal 2 2 4 4 5" xfId="2185" xr:uid="{00000000-0005-0000-0000-0000A9020000}"/>
    <cellStyle name="Normal 2 2 4 4 5 2" xfId="5668" xr:uid="{00000000-0005-0000-0000-0000880A0000}"/>
    <cellStyle name="Normal 2 2 4 4 5 2 2" xfId="25351" xr:uid="{D31118C0-277E-49C1-ADD7-9AD34AD991CD}"/>
    <cellStyle name="Normal 2 2 4 4 5 2 3" xfId="27106" xr:uid="{A662438C-33DA-4B0B-9539-922FC92E2A9D}"/>
    <cellStyle name="Normal 2 2 4 4 5 2 4" xfId="16827" xr:uid="{BC3F45AB-E498-4E12-BA70-7DA4875346BF}"/>
    <cellStyle name="Normal 2 2 4 4 5 3" xfId="9484" xr:uid="{8F173F49-1461-48F1-81EB-C40E04A2C947}"/>
    <cellStyle name="Normal 2 2 4 4 5 3 2" xfId="29557" xr:uid="{5A0DCCF3-3FD9-4102-8BB8-4548084B88CD}"/>
    <cellStyle name="Normal 2 2 4 4 5 3 3" xfId="19660" xr:uid="{0D351BCE-132E-445F-A348-942A1CF7F4DD}"/>
    <cellStyle name="Normal 2 2 4 4 5 4" xfId="12169" xr:uid="{571EC2F0-9240-4DB5-B762-5843790AC924}"/>
    <cellStyle name="Normal 2 2 4 4 5 4 2" xfId="22493" xr:uid="{3BCFFE06-64A3-43DA-96C2-93A5A7520E48}"/>
    <cellStyle name="Normal 2 2 4 4 5 5" xfId="24426" xr:uid="{0CA3CF61-CEE2-4628-8442-03FBECF051BD}"/>
    <cellStyle name="Normal 2 2 4 4 5 6" xfId="14705" xr:uid="{75C63AE8-233D-4209-A113-9791C1C4FC1C}"/>
    <cellStyle name="Normal 2 2 4 4 6" xfId="3153" xr:uid="{00000000-0005-0000-0000-0000890A0000}"/>
    <cellStyle name="Normal 2 2 4 4 6 2" xfId="5099" xr:uid="{00000000-0005-0000-0000-00008A0A0000}"/>
    <cellStyle name="Normal 2 2 4 4 6 2 2" xfId="28110" xr:uid="{F4F4AC65-AFAE-40EF-9774-2FF4E92CA57E}"/>
    <cellStyle name="Normal 2 2 4 4 6 2 3" xfId="16388" xr:uid="{AD873CB4-D3E7-471D-AADF-C89C30C29B34}"/>
    <cellStyle name="Normal 2 2 4 4 6 3" xfId="9048" xr:uid="{6A54E611-CDE9-45CA-B757-3266DE6CA296}"/>
    <cellStyle name="Normal 2 2 4 4 6 3 2" xfId="19221" xr:uid="{6F589696-FEEB-4A44-9584-7CC29C293273}"/>
    <cellStyle name="Normal 2 2 4 4 6 4" xfId="11730" xr:uid="{B5CB1283-1B7F-40F7-BA70-68DF0D94E2D8}"/>
    <cellStyle name="Normal 2 2 4 4 6 4 2" xfId="22054" xr:uid="{38F48398-0F93-4883-989D-1D98FD123DC5}"/>
    <cellStyle name="Normal 2 2 4 4 6 5" xfId="24901" xr:uid="{90BB5A80-7A0E-44E3-B907-8C46926BBBE0}"/>
    <cellStyle name="Normal 2 2 4 4 6 6" xfId="14157" xr:uid="{BA6839FE-B794-4EA8-9C4A-18246C7037E4}"/>
    <cellStyle name="Normal 2 2 4 4 7" xfId="4442" xr:uid="{00000000-0005-0000-0000-00008B0A0000}"/>
    <cellStyle name="Normal 2 2 4 4 7 2" xfId="8827" xr:uid="{1B323C6E-03F7-4BDE-BD5C-54FBC10C6AE2}"/>
    <cellStyle name="Normal 2 2 4 4 7 2 2" xfId="18977" xr:uid="{B30A6C20-8045-4A2B-BB46-CB1A99CEF9ED}"/>
    <cellStyle name="Normal 2 2 4 4 7 3" xfId="11486" xr:uid="{76604872-B904-4B7A-9D01-B7C601F78A55}"/>
    <cellStyle name="Normal 2 2 4 4 7 3 2" xfId="21810" xr:uid="{3A1DC82D-B428-436D-A685-7C62D9C4176C}"/>
    <cellStyle name="Normal 2 2 4 4 7 4" xfId="25440" xr:uid="{0D701248-4CCF-4BC2-A27A-EE5DB77BF9A7}"/>
    <cellStyle name="Normal 2 2 4 4 7 5" xfId="16144" xr:uid="{47FC18D7-BD0D-4930-A6B5-2C5777886581}"/>
    <cellStyle name="Normal 2 2 4 4 8" xfId="7353" xr:uid="{D2D11C3D-173E-4D88-96FB-4F857FC23183}"/>
    <cellStyle name="Normal 2 2 4 4 8 2" xfId="10223" xr:uid="{8BD504ED-D14C-40D8-A855-DB5E196A3827}"/>
    <cellStyle name="Normal 2 2 4 4 8 2 2" xfId="20405" xr:uid="{01CA1ADF-6877-4340-88A3-542F6D88B44D}"/>
    <cellStyle name="Normal 2 2 4 4 8 3" xfId="12914" xr:uid="{D254DA65-4F30-4F31-8D38-B9B7107D0D2E}"/>
    <cellStyle name="Normal 2 2 4 4 8 3 2" xfId="23238" xr:uid="{EDA867DE-574F-4D8A-82D0-81EF910656DB}"/>
    <cellStyle name="Normal 2 2 4 4 8 4" xfId="17572" xr:uid="{84FB96AE-BA68-48FB-BC7F-6FD68F7AB225}"/>
    <cellStyle name="Normal 2 2 4 4 9" xfId="7741" xr:uid="{D6F7C4E3-4FAA-431D-AA2B-BF6A3D236AB0}"/>
    <cellStyle name="Normal 2 2 4 4 9 2" xfId="15649" xr:uid="{A07F8A4C-B75F-4053-9893-C694F4719DBA}"/>
    <cellStyle name="Normal 2 2 4 5" xfId="1023" xr:uid="{00000000-0005-0000-0000-0000FF030000}"/>
    <cellStyle name="Normal 2 2 4 5 10" xfId="11000" xr:uid="{B5663288-8574-4FF6-8B79-9691119FB3AB}"/>
    <cellStyle name="Normal 2 2 4 5 10 2" xfId="21320" xr:uid="{A717113D-8955-4781-B5E8-4F6970249A56}"/>
    <cellStyle name="Normal 2 2 4 5 11" xfId="24916" xr:uid="{81318842-BDB8-457B-BE85-59568B684F23}"/>
    <cellStyle name="Normal 2 2 4 5 12" xfId="13877" xr:uid="{BCB78AC0-C777-4230-B1EE-2043A79CBA85}"/>
    <cellStyle name="Normal 2 2 4 5 2" xfId="1024" xr:uid="{00000000-0005-0000-0000-000000040000}"/>
    <cellStyle name="Normal 2 2 4 5 2 2" xfId="1025" xr:uid="{00000000-0005-0000-0000-000001040000}"/>
    <cellStyle name="Normal 2 2 4 5 2 2 2" xfId="2652" xr:uid="{00000000-0005-0000-0000-0000B0020000}"/>
    <cellStyle name="Normal 2 2 4 5 2 2 2 2" xfId="5964" xr:uid="{00000000-0005-0000-0000-0000900A0000}"/>
    <cellStyle name="Normal 2 2 4 5 2 2 2 3" xfId="28046" xr:uid="{85965BFF-6350-45EF-A040-79DC199663BF}"/>
    <cellStyle name="Normal 2 2 4 5 2 2 2 4" xfId="15656" xr:uid="{305CBA98-9E7E-42E2-9585-FC09FDF771FF}"/>
    <cellStyle name="Normal 2 2 4 5 2 2 3" xfId="5004" xr:uid="{00000000-0005-0000-0000-0000910A0000}"/>
    <cellStyle name="Normal 2 2 4 5 2 2 3 2" xfId="28573" xr:uid="{E1706ABB-5F7F-4041-BF23-975FEB02E4D7}"/>
    <cellStyle name="Normal 2 2 4 5 2 2 3 3" xfId="28214" xr:uid="{3AA866EB-47DE-43D6-86B4-3D7BBB3C7A81}"/>
    <cellStyle name="Normal 2 2 4 5 2 2 3 4" xfId="18489" xr:uid="{5EBB779C-EEF1-4E0A-AEEE-F89CDE8385C6}"/>
    <cellStyle name="Normal 2 2 4 5 2 2 4" xfId="11002" xr:uid="{01C766F4-DB35-4174-89C5-244B64DA2B93}"/>
    <cellStyle name="Normal 2 2 4 5 2 2 4 2" xfId="30355" xr:uid="{29D51987-B3B1-423C-B0C7-7073E22D9D8A}"/>
    <cellStyle name="Normal 2 2 4 5 2 2 4 3" xfId="21322" xr:uid="{38452EB8-7035-4160-9A29-BB2479AEA166}"/>
    <cellStyle name="Normal 2 2 4 5 2 2 5" xfId="25933" xr:uid="{F2D231BF-9AB5-46AD-AD00-213B0C076C54}"/>
    <cellStyle name="Normal 2 2 4 5 2 2 6" xfId="14973" xr:uid="{D707BEFB-4EFF-4CAA-833D-36701A76D680}"/>
    <cellStyle name="Normal 2 2 4 5 2 3" xfId="2450" xr:uid="{00000000-0005-0000-0000-0000AF020000}"/>
    <cellStyle name="Normal 2 2 4 5 2 3 2" xfId="5416" xr:uid="{00000000-0005-0000-0000-0000930A0000}"/>
    <cellStyle name="Normal 2 2 4 5 2 3 2 2" xfId="28871" xr:uid="{60F3CF36-0FF0-423C-9391-52DDB3EEB5A0}"/>
    <cellStyle name="Normal 2 2 4 5 2 3 2 3" xfId="16660" xr:uid="{83BA327C-BB83-4901-93FB-F22B1940109A}"/>
    <cellStyle name="Normal 2 2 4 5 2 3 3" xfId="9320" xr:uid="{00057461-75E0-4D66-90CA-6DF88909567C}"/>
    <cellStyle name="Normal 2 2 4 5 2 3 3 2" xfId="19493" xr:uid="{66633027-50B6-40CD-B918-DDB356DA5083}"/>
    <cellStyle name="Normal 2 2 4 5 2 3 4" xfId="12002" xr:uid="{D2C6C932-8A84-493C-823C-2FB76D1E2F15}"/>
    <cellStyle name="Normal 2 2 4 5 2 3 4 2" xfId="22326" xr:uid="{3C4B7315-4ED5-4BA6-B20D-F12FBEA3FC50}"/>
    <cellStyle name="Normal 2 2 4 5 2 3 5" xfId="24648" xr:uid="{F73C065D-85C4-42DD-92D0-4738DE814754}"/>
    <cellStyle name="Normal 2 2 4 5 2 3 6" xfId="14463" xr:uid="{4EB98D06-FF73-4804-89F0-66D346429032}"/>
    <cellStyle name="Normal 2 2 4 5 2 4" xfId="4742" xr:uid="{00000000-0005-0000-0000-0000940A0000}"/>
    <cellStyle name="Normal 2 2 4 5 2 4 2" xfId="10393" xr:uid="{E6F7368E-4A60-45BF-9FF9-6EF8E6BEA69E}"/>
    <cellStyle name="Normal 2 2 4 5 2 4 2 2" xfId="29993" xr:uid="{3F23AEED-AF1B-4B7F-95EF-A610410FF477}"/>
    <cellStyle name="Normal 2 2 4 5 2 4 2 3" xfId="20575" xr:uid="{F7E61F44-A2DD-400B-AD2F-FB5D64028957}"/>
    <cellStyle name="Normal 2 2 4 5 2 4 3" xfId="13084" xr:uid="{B3B4FC9C-A1F9-4B85-9418-69D907C41445}"/>
    <cellStyle name="Normal 2 2 4 5 2 4 3 2" xfId="23408" xr:uid="{01AE578F-D8F7-44ED-A6F9-0BD36A29722E}"/>
    <cellStyle name="Normal 2 2 4 5 2 4 4" xfId="24477" xr:uid="{C7C8BC0F-9C37-48DC-81D9-0904E7DAB263}"/>
    <cellStyle name="Normal 2 2 4 5 2 4 5" xfId="17742" xr:uid="{0942B089-0345-4A55-BB40-684F2724792F}"/>
    <cellStyle name="Normal 2 2 4 5 2 5" xfId="7745" xr:uid="{EBAB5160-EA3E-4A27-B2D6-2CBE1C169BDE}"/>
    <cellStyle name="Normal 2 2 4 5 2 5 2" xfId="28930" xr:uid="{F359AE1E-8956-41F5-89F1-6053081FE090}"/>
    <cellStyle name="Normal 2 2 4 5 2 5 3" xfId="15655" xr:uid="{F90D34CD-2306-44CC-8E8E-2B583FB789EA}"/>
    <cellStyle name="Normal 2 2 4 5 2 6" xfId="8413" xr:uid="{1CC5512A-505A-4820-8F8E-19C1A55445C8}"/>
    <cellStyle name="Normal 2 2 4 5 2 6 2" xfId="18488" xr:uid="{DB3C6A9B-7C42-4452-AA2D-BC9AF6CC74F3}"/>
    <cellStyle name="Normal 2 2 4 5 2 7" xfId="11001" xr:uid="{E49C95DC-A45B-4302-A6C9-E255512878D5}"/>
    <cellStyle name="Normal 2 2 4 5 2 7 2" xfId="21321" xr:uid="{75BB3FCC-0A1A-4E76-80F5-8FBCA8F5C5CD}"/>
    <cellStyle name="Normal 2 2 4 5 2 8" xfId="24728" xr:uid="{C97A2D82-17B3-4631-97C4-BCF3D2B524D3}"/>
    <cellStyle name="Normal 2 2 4 5 2 9" xfId="14035" xr:uid="{EB50E7BE-4DC5-4241-BC04-DC3C4E50D996}"/>
    <cellStyle name="Normal 2 2 4 5 3" xfId="1026" xr:uid="{00000000-0005-0000-0000-000002040000}"/>
    <cellStyle name="Normal 2 2 4 5 3 2" xfId="2523" xr:uid="{00000000-0005-0000-0000-0000B1020000}"/>
    <cellStyle name="Normal 2 2 4 5 3 2 2" xfId="5965" xr:uid="{00000000-0005-0000-0000-0000970A0000}"/>
    <cellStyle name="Normal 2 2 4 5 3 2 2 2" xfId="30189" xr:uid="{E7012B33-4EAB-42E4-88EF-2FC7BAA799E7}"/>
    <cellStyle name="Normal 2 2 4 5 3 2 2 3" xfId="20877" xr:uid="{9E3B92F6-9041-40E1-9F73-02ED1AEC0488}"/>
    <cellStyle name="Normal 2 2 4 5 3 2 3" xfId="13386" xr:uid="{B3428864-D59E-4E45-8720-91DA62460DD3}"/>
    <cellStyle name="Normal 2 2 4 5 3 2 3 2" xfId="23710" xr:uid="{CCFCC81C-42DD-4D51-AB26-12848CB37C54}"/>
    <cellStyle name="Normal 2 2 4 5 3 2 4" xfId="26503" xr:uid="{77A8F034-4E9A-48D5-B84C-3D0FA479F721}"/>
    <cellStyle name="Normal 2 2 4 5 3 2 5" xfId="18044" xr:uid="{667AAAEC-44BA-475D-8C6E-C6439006D115}"/>
    <cellStyle name="Normal 2 2 4 5 3 3" xfId="4854" xr:uid="{00000000-0005-0000-0000-0000980A0000}"/>
    <cellStyle name="Normal 2 2 4 5 3 3 2" xfId="25882" xr:uid="{33F39977-1738-4A54-8657-C0F9FF062617}"/>
    <cellStyle name="Normal 2 2 4 5 3 3 3" xfId="27849" xr:uid="{C039BC8C-27B1-4952-A331-5E787AD0FC70}"/>
    <cellStyle name="Normal 2 2 4 5 3 3 4" xfId="15657" xr:uid="{7EB3F4E1-5233-4973-9904-7A6C424B9AED}"/>
    <cellStyle name="Normal 2 2 4 5 3 4" xfId="8414" xr:uid="{6F22115B-6CB2-4843-8F16-2EF6EA8761D9}"/>
    <cellStyle name="Normal 2 2 4 5 3 4 2" xfId="26747" xr:uid="{F885D1D2-794C-45DA-9ABA-0BB3A9EC1FEF}"/>
    <cellStyle name="Normal 2 2 4 5 3 4 3" xfId="28966" xr:uid="{32302829-A48A-40EF-83C5-6FC77DA8360B}"/>
    <cellStyle name="Normal 2 2 4 5 3 4 4" xfId="18490" xr:uid="{8EA4DFE2-1667-4F75-91DC-B3F036D3C91D}"/>
    <cellStyle name="Normal 2 2 4 5 3 5" xfId="11003" xr:uid="{6A622E3F-536D-43DD-95EC-9B5D10D04A73}"/>
    <cellStyle name="Normal 2 2 4 5 3 5 2" xfId="30356" xr:uid="{98E66589-E666-4805-8CB6-2E8203D751BA}"/>
    <cellStyle name="Normal 2 2 4 5 3 5 3" xfId="21323" xr:uid="{18A205D3-C27E-4F6C-980A-7ABE7620918D}"/>
    <cellStyle name="Normal 2 2 4 5 3 6" xfId="24502" xr:uid="{60CA9E83-6F12-4CB2-BA1B-11B000C49496}"/>
    <cellStyle name="Normal 2 2 4 5 3 7" xfId="14974" xr:uid="{783C7F54-1D84-42F5-B579-A23109414242}"/>
    <cellStyle name="Normal 2 2 4 5 4" xfId="1027" xr:uid="{00000000-0005-0000-0000-000003040000}"/>
    <cellStyle name="Normal 2 2 4 5 4 2" xfId="2323" xr:uid="{00000000-0005-0000-0000-0000B2020000}"/>
    <cellStyle name="Normal 2 2 4 5 4 2 2" xfId="5669" xr:uid="{00000000-0005-0000-0000-00009B0A0000}"/>
    <cellStyle name="Normal 2 2 4 5 4 2 3" xfId="29667" xr:uid="{208AB64B-3F0B-4ACD-972E-F997BAD98115}"/>
    <cellStyle name="Normal 2 2 4 5 4 2 4" xfId="15658" xr:uid="{7D322EC3-EBF6-4314-A46B-0066162A83A6}"/>
    <cellStyle name="Normal 2 2 4 5 4 3" xfId="4605" xr:uid="{00000000-0005-0000-0000-00009C0A0000}"/>
    <cellStyle name="Normal 2 2 4 5 4 3 2" xfId="27917" xr:uid="{53CC4355-65F1-4699-AF6D-EA0CFB465932}"/>
    <cellStyle name="Normal 2 2 4 5 4 3 3" xfId="18491" xr:uid="{F9B4499B-AAAF-4BE4-BF7B-483DED70D82B}"/>
    <cellStyle name="Normal 2 2 4 5 4 4" xfId="11004" xr:uid="{2B612525-6357-459E-8658-34862FF5E6A0}"/>
    <cellStyle name="Normal 2 2 4 5 4 4 2" xfId="21324" xr:uid="{2B08C291-0FD4-4CFF-9BD8-A5DCC4EDBB84}"/>
    <cellStyle name="Normal 2 2 4 5 4 5" xfId="26381" xr:uid="{00ECFC39-D95A-4883-852C-10AC374398B4}"/>
    <cellStyle name="Normal 2 2 4 5 4 6" xfId="14706" xr:uid="{38AC1DC6-3F71-4AB7-B578-DDBC7AA03B7B}"/>
    <cellStyle name="Normal 2 2 4 5 5" xfId="2186" xr:uid="{00000000-0005-0000-0000-0000AE020000}"/>
    <cellStyle name="Normal 2 2 4 5 5 2" xfId="5159" xr:uid="{00000000-0005-0000-0000-00009E0A0000}"/>
    <cellStyle name="Normal 2 2 4 5 5 2 2" xfId="27904" xr:uid="{54720B9E-4520-4558-9BA5-9DF615EC9ECA}"/>
    <cellStyle name="Normal 2 2 4 5 5 2 3" xfId="16448" xr:uid="{A59202FD-8CA0-4BBE-BF64-198CC27DA0C3}"/>
    <cellStyle name="Normal 2 2 4 5 5 3" xfId="9108" xr:uid="{6560C40C-24CF-49E8-B98F-AAD1D4117BB1}"/>
    <cellStyle name="Normal 2 2 4 5 5 3 2" xfId="19281" xr:uid="{B5D1CE1D-7F20-4664-9EEB-51EE5F5E7E0E}"/>
    <cellStyle name="Normal 2 2 4 5 5 4" xfId="11790" xr:uid="{1D1D415C-CA2E-465B-A2D1-8F0EADA5C981}"/>
    <cellStyle name="Normal 2 2 4 5 5 4 2" xfId="22114" xr:uid="{8759BA49-C30E-4045-B9C6-F8F51F72B573}"/>
    <cellStyle name="Normal 2 2 4 5 5 5" xfId="23992" xr:uid="{75F3BCE0-D5FC-4970-9F86-39CADC6F2330}"/>
    <cellStyle name="Normal 2 2 4 5 5 6" xfId="14215" xr:uid="{76381F71-9883-4E11-A3A4-A65692B3AC79}"/>
    <cellStyle name="Normal 2 2 4 5 6" xfId="4443" xr:uid="{00000000-0005-0000-0000-00009F0A0000}"/>
    <cellStyle name="Normal 2 2 4 5 6 2" xfId="8939" xr:uid="{CF223693-FBFD-494C-AD6B-CE203E373C6D}"/>
    <cellStyle name="Normal 2 2 4 5 6 2 2" xfId="29348" xr:uid="{879A53C9-CD90-4514-BCB3-343175D46F1C}"/>
    <cellStyle name="Normal 2 2 4 5 6 2 3" xfId="19094" xr:uid="{63AC3F77-F838-48EA-83BF-DFCED32396E4}"/>
    <cellStyle name="Normal 2 2 4 5 6 3" xfId="11603" xr:uid="{007B0424-FCB5-4D2A-90F5-8A72AB9C5442}"/>
    <cellStyle name="Normal 2 2 4 5 6 3 2" xfId="21927" xr:uid="{4D40BA7C-F0BB-4C2A-A3D8-62AA0319B12C}"/>
    <cellStyle name="Normal 2 2 4 5 6 4" xfId="25335" xr:uid="{4B09B867-AFAA-4708-A854-515675F40CA2}"/>
    <cellStyle name="Normal 2 2 4 5 6 5" xfId="16261" xr:uid="{237B681A-9954-4E30-9746-71A1401F9D74}"/>
    <cellStyle name="Normal 2 2 4 5 7" xfId="7354" xr:uid="{D2F4974B-C2A7-4B52-B428-BCA85A8262FE}"/>
    <cellStyle name="Normal 2 2 4 5 7 2" xfId="10224" xr:uid="{BA1A61B0-DA86-4362-9116-571C07654079}"/>
    <cellStyle name="Normal 2 2 4 5 7 2 2" xfId="20406" xr:uid="{7742174A-2952-45D1-8CC8-AB8373B515DE}"/>
    <cellStyle name="Normal 2 2 4 5 7 3" xfId="12915" xr:uid="{297FF993-13AA-4389-94FC-9FD40B411124}"/>
    <cellStyle name="Normal 2 2 4 5 7 3 2" xfId="23239" xr:uid="{35BF3995-47A2-4B2B-97AF-636E629B5D71}"/>
    <cellStyle name="Normal 2 2 4 5 7 4" xfId="29493" xr:uid="{BE869074-C18D-424B-84A1-B1824679B170}"/>
    <cellStyle name="Normal 2 2 4 5 7 5" xfId="17573" xr:uid="{B84EC98B-FDF5-47AE-8846-4645F5320E74}"/>
    <cellStyle name="Normal 2 2 4 5 8" xfId="7744" xr:uid="{A8EFF25E-29DC-4D09-A9B4-C12B4D4EC5B1}"/>
    <cellStyle name="Normal 2 2 4 5 8 2" xfId="15654" xr:uid="{D6D5D925-E61E-4D44-BB52-D94F2C0C5EEC}"/>
    <cellStyle name="Normal 2 2 4 5 9" xfId="8412" xr:uid="{6D50FAED-9FDC-4F6E-A466-FC4ED122A78E}"/>
    <cellStyle name="Normal 2 2 4 5 9 2" xfId="18487" xr:uid="{7F1F38EE-3778-4BBC-98B2-439DA33FB8CA}"/>
    <cellStyle name="Normal 2 2 4 6" xfId="1028" xr:uid="{00000000-0005-0000-0000-000004040000}"/>
    <cellStyle name="Normal 2 2 4 6 10" xfId="11005" xr:uid="{D1F543A6-13DF-44AB-82E8-9D0D50DC91B4}"/>
    <cellStyle name="Normal 2 2 4 6 10 2" xfId="21325" xr:uid="{3D38CA47-7544-4044-B48B-661C82D977A0}"/>
    <cellStyle name="Normal 2 2 4 6 11" xfId="25656" xr:uid="{17DA4B31-C7F8-4359-B2E8-D5E872D02753}"/>
    <cellStyle name="Normal 2 2 4 6 12" xfId="13878" xr:uid="{5E4802AD-BE08-41F7-8815-D358D1DE7D91}"/>
    <cellStyle name="Normal 2 2 4 6 2" xfId="1029" xr:uid="{00000000-0005-0000-0000-000005040000}"/>
    <cellStyle name="Normal 2 2 4 6 2 2" xfId="1030" xr:uid="{00000000-0005-0000-0000-000006040000}"/>
    <cellStyle name="Normal 2 2 4 6 2 2 2" xfId="2653" xr:uid="{00000000-0005-0000-0000-0000B5020000}"/>
    <cellStyle name="Normal 2 2 4 6 2 2 2 2" xfId="5966" xr:uid="{00000000-0005-0000-0000-0000A40A0000}"/>
    <cellStyle name="Normal 2 2 4 6 2 2 2 3" xfId="28770" xr:uid="{675817B9-9D82-4983-9FA0-9326210747E7}"/>
    <cellStyle name="Normal 2 2 4 6 2 2 2 4" xfId="15661" xr:uid="{0FF58080-5D80-4BE3-A7AD-722FE8F16098}"/>
    <cellStyle name="Normal 2 2 4 6 2 2 3" xfId="5005" xr:uid="{00000000-0005-0000-0000-0000A50A0000}"/>
    <cellStyle name="Normal 2 2 4 6 2 2 3 2" xfId="28575" xr:uid="{9EED3BC1-1B92-42F5-BEA3-86BBDB97FF06}"/>
    <cellStyle name="Normal 2 2 4 6 2 2 3 3" xfId="27286" xr:uid="{4D9BD11D-FF53-4847-9AB0-122EB93BCBE9}"/>
    <cellStyle name="Normal 2 2 4 6 2 2 3 4" xfId="18494" xr:uid="{9F7A86D2-7D9E-4B19-B24D-968D02ADA910}"/>
    <cellStyle name="Normal 2 2 4 6 2 2 4" xfId="11007" xr:uid="{5E93AA1B-85E8-4237-915E-2283727BF013}"/>
    <cellStyle name="Normal 2 2 4 6 2 2 4 2" xfId="30357" xr:uid="{BE818875-CA23-4090-A0C4-7806B3682F57}"/>
    <cellStyle name="Normal 2 2 4 6 2 2 4 3" xfId="21327" xr:uid="{EC0CD81C-3B41-4804-B987-43B3E9379C55}"/>
    <cellStyle name="Normal 2 2 4 6 2 2 5" xfId="26013" xr:uid="{9300E108-1F85-4D24-8B87-F5F4C3AEB5C3}"/>
    <cellStyle name="Normal 2 2 4 6 2 2 6" xfId="14975" xr:uid="{DA5A092C-DB8F-477B-9DEB-57A0EE3E36A1}"/>
    <cellStyle name="Normal 2 2 4 6 2 3" xfId="2435" xr:uid="{00000000-0005-0000-0000-0000B4020000}"/>
    <cellStyle name="Normal 2 2 4 6 2 3 2" xfId="5417" xr:uid="{00000000-0005-0000-0000-0000A70A0000}"/>
    <cellStyle name="Normal 2 2 4 6 2 3 2 2" xfId="26951" xr:uid="{E6EA22C8-F3B1-4292-90F4-5101778C6315}"/>
    <cellStyle name="Normal 2 2 4 6 2 3 2 3" xfId="16661" xr:uid="{343B122A-6183-4CEF-90AD-3786F1DCD51E}"/>
    <cellStyle name="Normal 2 2 4 6 2 3 3" xfId="9321" xr:uid="{157A6A82-D176-41DB-863D-727A5018EC91}"/>
    <cellStyle name="Normal 2 2 4 6 2 3 3 2" xfId="19494" xr:uid="{8C295D9E-EDBD-4593-8386-4E8BCA049F6A}"/>
    <cellStyle name="Normal 2 2 4 6 2 3 4" xfId="12003" xr:uid="{3175B3CA-5137-4C7C-B38A-086C4E323A02}"/>
    <cellStyle name="Normal 2 2 4 6 2 3 4 2" xfId="22327" xr:uid="{6799333E-7A80-4449-A535-0C24199CA731}"/>
    <cellStyle name="Normal 2 2 4 6 2 3 5" xfId="24990" xr:uid="{CD3CF53B-F045-4E98-946C-2CF174333851}"/>
    <cellStyle name="Normal 2 2 4 6 2 3 6" xfId="14464" xr:uid="{5BB4C001-D231-4279-96D1-EB141328417A}"/>
    <cellStyle name="Normal 2 2 4 6 2 4" xfId="4724" xr:uid="{00000000-0005-0000-0000-0000A80A0000}"/>
    <cellStyle name="Normal 2 2 4 6 2 4 2" xfId="10394" xr:uid="{3D891C53-8767-4171-AB67-A3A55D5A1E4E}"/>
    <cellStyle name="Normal 2 2 4 6 2 4 2 2" xfId="29994" xr:uid="{AAC22AA1-D692-4082-B184-DE70316076C2}"/>
    <cellStyle name="Normal 2 2 4 6 2 4 2 3" xfId="20576" xr:uid="{C4B2336E-1644-42B2-B65F-5CBB95BEDD28}"/>
    <cellStyle name="Normal 2 2 4 6 2 4 3" xfId="13085" xr:uid="{907484F3-286B-4948-9D31-CAB35145AB08}"/>
    <cellStyle name="Normal 2 2 4 6 2 4 3 2" xfId="23409" xr:uid="{2C92304B-6096-4E92-94C1-67FF82741D54}"/>
    <cellStyle name="Normal 2 2 4 6 2 4 4" xfId="25211" xr:uid="{CB7BD48E-0921-4B26-8E52-C42C09CAB0F6}"/>
    <cellStyle name="Normal 2 2 4 6 2 4 5" xfId="17743" xr:uid="{01185AF8-50F7-4178-B126-06DB096D6FC7}"/>
    <cellStyle name="Normal 2 2 4 6 2 5" xfId="7747" xr:uid="{C66C7302-5A38-459A-8DE5-A7A2A3E39B7B}"/>
    <cellStyle name="Normal 2 2 4 6 2 5 2" xfId="28297" xr:uid="{B4669170-55FE-48B3-B493-8664942A01B8}"/>
    <cellStyle name="Normal 2 2 4 6 2 5 3" xfId="15660" xr:uid="{A2AD643E-B7FB-415B-9569-4F985CC9B69E}"/>
    <cellStyle name="Normal 2 2 4 6 2 6" xfId="8416" xr:uid="{EE8A2B3B-F9B0-413B-8158-D0C7A00BDF13}"/>
    <cellStyle name="Normal 2 2 4 6 2 6 2" xfId="18493" xr:uid="{974C1F46-380C-44F0-93E4-AD153BCFD91F}"/>
    <cellStyle name="Normal 2 2 4 6 2 7" xfId="11006" xr:uid="{5F3C74AC-D633-4E19-8A1F-6472A86EFAC7}"/>
    <cellStyle name="Normal 2 2 4 6 2 7 2" xfId="21326" xr:uid="{323D54D7-838B-4298-B9D6-F0AE82CF37A0}"/>
    <cellStyle name="Normal 2 2 4 6 2 8" xfId="26288" xr:uid="{E213A8AA-D0DC-4528-9F74-3077166BCE44}"/>
    <cellStyle name="Normal 2 2 4 6 2 9" xfId="14036" xr:uid="{EEB7E18B-D012-4133-BD3E-3017CC2E47D7}"/>
    <cellStyle name="Normal 2 2 4 6 3" xfId="1031" xr:uid="{00000000-0005-0000-0000-000007040000}"/>
    <cellStyle name="Normal 2 2 4 6 3 2" xfId="2524" xr:uid="{00000000-0005-0000-0000-0000B6020000}"/>
    <cellStyle name="Normal 2 2 4 6 3 2 2" xfId="5967" xr:uid="{00000000-0005-0000-0000-0000AB0A0000}"/>
    <cellStyle name="Normal 2 2 4 6 3 2 2 2" xfId="30190" xr:uid="{692461EA-4E05-4AE5-B0FD-B9C9924E0C78}"/>
    <cellStyle name="Normal 2 2 4 6 3 2 2 3" xfId="20878" xr:uid="{03CA8AB0-6D3B-4E92-BF72-3996DF7C4A7F}"/>
    <cellStyle name="Normal 2 2 4 6 3 2 3" xfId="13387" xr:uid="{44100C40-C900-4C00-BF1B-0093F1E2A7BA}"/>
    <cellStyle name="Normal 2 2 4 6 3 2 3 2" xfId="23711" xr:uid="{70A71A28-62B8-45B5-A4B6-3148189ECEA5}"/>
    <cellStyle name="Normal 2 2 4 6 3 2 4" xfId="26689" xr:uid="{989A2A8A-515E-42EA-94CE-6A7592FBACF1}"/>
    <cellStyle name="Normal 2 2 4 6 3 2 5" xfId="18045" xr:uid="{9CE351BE-A089-4908-A3C7-7EC964B38277}"/>
    <cellStyle name="Normal 2 2 4 6 3 3" xfId="4855" xr:uid="{00000000-0005-0000-0000-0000AC0A0000}"/>
    <cellStyle name="Normal 2 2 4 6 3 3 2" xfId="27792" xr:uid="{E4B06ACE-0727-4EEA-9ADE-6D7CA73DE89E}"/>
    <cellStyle name="Normal 2 2 4 6 3 3 3" xfId="29570" xr:uid="{BE96F7E2-7719-4E5D-B313-690F1C8A3BBA}"/>
    <cellStyle name="Normal 2 2 4 6 3 3 4" xfId="15662" xr:uid="{949D3B08-B88F-4BBD-A83C-381DA5CA39ED}"/>
    <cellStyle name="Normal 2 2 4 6 3 4" xfId="8417" xr:uid="{F0F47831-906B-425F-BA2E-6518F46A36C8}"/>
    <cellStyle name="Normal 2 2 4 6 3 4 2" xfId="27758" xr:uid="{57D7F54C-4B30-4EAD-A5D6-B704F74386B6}"/>
    <cellStyle name="Normal 2 2 4 6 3 4 3" xfId="27472" xr:uid="{0A1B7A1D-CA0B-4841-860E-819ECCC6FF4F}"/>
    <cellStyle name="Normal 2 2 4 6 3 4 4" xfId="18495" xr:uid="{2C9095AC-02D9-4C6D-BE18-4E0CF0758375}"/>
    <cellStyle name="Normal 2 2 4 6 3 5" xfId="11008" xr:uid="{7F59F533-B29A-4333-9E0A-96F887B68A81}"/>
    <cellStyle name="Normal 2 2 4 6 3 5 2" xfId="30358" xr:uid="{A5FB87CD-B43B-4F83-B825-D2A886C91EEB}"/>
    <cellStyle name="Normal 2 2 4 6 3 5 3" xfId="21328" xr:uid="{183927B3-000A-48F7-B843-76EFF45C0A1C}"/>
    <cellStyle name="Normal 2 2 4 6 3 6" xfId="25127" xr:uid="{196312AF-C040-4C2C-9933-E043A416696C}"/>
    <cellStyle name="Normal 2 2 4 6 3 7" xfId="14976" xr:uid="{11E10D2F-FD49-495D-89AF-743865817AEC}"/>
    <cellStyle name="Normal 2 2 4 6 4" xfId="1032" xr:uid="{00000000-0005-0000-0000-000008040000}"/>
    <cellStyle name="Normal 2 2 4 6 4 2" xfId="2324" xr:uid="{00000000-0005-0000-0000-0000B7020000}"/>
    <cellStyle name="Normal 2 2 4 6 4 2 2" xfId="5670" xr:uid="{00000000-0005-0000-0000-0000AF0A0000}"/>
    <cellStyle name="Normal 2 2 4 6 4 2 3" xfId="28387" xr:uid="{E042FB3F-C711-4118-9FC6-4E0C9B14B445}"/>
    <cellStyle name="Normal 2 2 4 6 4 2 4" xfId="15663" xr:uid="{EFCE5945-E51F-49C8-BD09-F631DC324397}"/>
    <cellStyle name="Normal 2 2 4 6 4 3" xfId="4606" xr:uid="{00000000-0005-0000-0000-0000B00A0000}"/>
    <cellStyle name="Normal 2 2 4 6 4 3 2" xfId="28116" xr:uid="{89927DA8-D125-4663-B142-CE8A25442FEA}"/>
    <cellStyle name="Normal 2 2 4 6 4 3 3" xfId="18496" xr:uid="{9969B28B-5FE7-4442-BC60-D25140BC23F2}"/>
    <cellStyle name="Normal 2 2 4 6 4 4" xfId="11009" xr:uid="{EAC54AB3-F0D9-4082-8012-B0D38C670CF5}"/>
    <cellStyle name="Normal 2 2 4 6 4 4 2" xfId="21329" xr:uid="{FD5B6910-AB0C-4EAB-A8D3-69F97D04A9AB}"/>
    <cellStyle name="Normal 2 2 4 6 4 5" xfId="24545" xr:uid="{D3D0E632-D275-4A6D-85A2-2201B68185D5}"/>
    <cellStyle name="Normal 2 2 4 6 4 6" xfId="14707" xr:uid="{C9CE19CA-DD61-47B5-94CB-4A505B932BB1}"/>
    <cellStyle name="Normal 2 2 4 6 5" xfId="2187" xr:uid="{00000000-0005-0000-0000-0000B3020000}"/>
    <cellStyle name="Normal 2 2 4 6 5 2" xfId="5222" xr:uid="{00000000-0005-0000-0000-0000B20A0000}"/>
    <cellStyle name="Normal 2 2 4 6 5 2 2" xfId="28885" xr:uid="{9478CEEC-5770-41D8-A4B4-02B22F74FB7B}"/>
    <cellStyle name="Normal 2 2 4 6 5 2 3" xfId="16511" xr:uid="{A74644DC-DEA1-45B1-B587-B2374DA17CFD}"/>
    <cellStyle name="Normal 2 2 4 6 5 3" xfId="9171" xr:uid="{4BE599D3-CFE7-415E-A053-1568F8260C5A}"/>
    <cellStyle name="Normal 2 2 4 6 5 3 2" xfId="19344" xr:uid="{60D8DE12-6C8E-4D86-807F-DBB7ECB9FEE8}"/>
    <cellStyle name="Normal 2 2 4 6 5 4" xfId="11853" xr:uid="{21C2DC7F-1E55-4D7C-A61F-825B084C1B84}"/>
    <cellStyle name="Normal 2 2 4 6 5 4 2" xfId="22177" xr:uid="{040203ED-2BFD-420C-A5A5-AE8931F67D72}"/>
    <cellStyle name="Normal 2 2 4 6 5 5" xfId="26467" xr:uid="{99EA162F-3337-4EB6-97F9-2E6D6D1ED722}"/>
    <cellStyle name="Normal 2 2 4 6 5 6" xfId="14275" xr:uid="{D287E525-CA44-4EA2-9DF3-94AB9E38FCDA}"/>
    <cellStyle name="Normal 2 2 4 6 6" xfId="4444" xr:uid="{00000000-0005-0000-0000-0000B30A0000}"/>
    <cellStyle name="Normal 2 2 4 6 6 2" xfId="8940" xr:uid="{4736474A-B271-4AFC-87EA-DB346E0FBA61}"/>
    <cellStyle name="Normal 2 2 4 6 6 2 2" xfId="29359" xr:uid="{22D4AECC-A935-4A60-9132-DAAC2E18AAE2}"/>
    <cellStyle name="Normal 2 2 4 6 6 2 3" xfId="19095" xr:uid="{FFCC83DD-FDC5-48C7-B9DD-8752F8E7CAF6}"/>
    <cellStyle name="Normal 2 2 4 6 6 3" xfId="11604" xr:uid="{476096BF-EEA9-4DCD-AC38-C463F4D41EB7}"/>
    <cellStyle name="Normal 2 2 4 6 6 3 2" xfId="21928" xr:uid="{869C6362-E518-4E0D-9973-692B54C579C9}"/>
    <cellStyle name="Normal 2 2 4 6 6 4" xfId="25091" xr:uid="{54DCC005-4013-44F4-AD7D-82692C511481}"/>
    <cellStyle name="Normal 2 2 4 6 6 5" xfId="16262" xr:uid="{98EE27E6-520F-49FE-AB04-D95B1BBEA025}"/>
    <cellStyle name="Normal 2 2 4 6 7" xfId="7355" xr:uid="{BB1D2475-6003-49E0-BF7D-FF19381E74C6}"/>
    <cellStyle name="Normal 2 2 4 6 7 2" xfId="10225" xr:uid="{2C041754-B709-4488-827E-964FB757EA19}"/>
    <cellStyle name="Normal 2 2 4 6 7 2 2" xfId="20407" xr:uid="{F0901563-C1E7-4E56-A16F-870886DB4F80}"/>
    <cellStyle name="Normal 2 2 4 6 7 3" xfId="12916" xr:uid="{98542796-1652-4A2B-9BB1-F645672B178D}"/>
    <cellStyle name="Normal 2 2 4 6 7 3 2" xfId="23240" xr:uid="{B3A2F4C7-02F4-4BD0-A259-B6DFA3ACD99F}"/>
    <cellStyle name="Normal 2 2 4 6 7 4" xfId="28554" xr:uid="{ED2CA0B4-6817-40A7-AB85-4A3FBCEF7931}"/>
    <cellStyle name="Normal 2 2 4 6 7 5" xfId="17574" xr:uid="{4EFD4028-FAD7-4D3D-8589-DE396CAFFB21}"/>
    <cellStyle name="Normal 2 2 4 6 8" xfId="7746" xr:uid="{9B414F45-09DB-44AE-A602-B4B7568B1A5A}"/>
    <cellStyle name="Normal 2 2 4 6 8 2" xfId="15659" xr:uid="{769E61FE-677F-4290-9E43-0B90E6F787B8}"/>
    <cellStyle name="Normal 2 2 4 6 9" xfId="8415" xr:uid="{8B145915-1699-452D-98DC-C54E6B559B28}"/>
    <cellStyle name="Normal 2 2 4 6 9 2" xfId="18492" xr:uid="{B6FCB987-F761-4E9C-A651-47C20D0287FF}"/>
    <cellStyle name="Normal 2 2 4 7" xfId="1033" xr:uid="{00000000-0005-0000-0000-000009040000}"/>
    <cellStyle name="Normal 2 2 4 7 10" xfId="13879" xr:uid="{2B155478-2B25-45DB-B002-AED23661FE7E}"/>
    <cellStyle name="Normal 2 2 4 7 2" xfId="1034" xr:uid="{00000000-0005-0000-0000-00000A040000}"/>
    <cellStyle name="Normal 2 2 4 7 2 2" xfId="2525" xr:uid="{00000000-0005-0000-0000-0000B9020000}"/>
    <cellStyle name="Normal 2 2 4 7 2 2 2" xfId="5671" xr:uid="{00000000-0005-0000-0000-0000B70A0000}"/>
    <cellStyle name="Normal 2 2 4 7 2 2 2 2" xfId="29525" xr:uid="{E3FE5559-418A-4377-A684-D9A347C908FD}"/>
    <cellStyle name="Normal 2 2 4 7 2 2 2 3" xfId="26937" xr:uid="{30C46D54-C2EB-44DD-B673-BF20BAE5F95B}"/>
    <cellStyle name="Normal 2 2 4 7 2 2 2 4" xfId="16828" xr:uid="{582BC3BB-9A1C-42C9-901C-328CF6BA5F87}"/>
    <cellStyle name="Normal 2 2 4 7 2 2 3" xfId="9485" xr:uid="{C56E42A2-19A2-4CBD-9DB8-8A7B32B5E603}"/>
    <cellStyle name="Normal 2 2 4 7 2 2 3 2" xfId="29000" xr:uid="{CDCD0901-89CB-4229-9555-8184524F4147}"/>
    <cellStyle name="Normal 2 2 4 7 2 2 3 3" xfId="19661" xr:uid="{440D1351-8076-42F2-A90F-636DA4928A40}"/>
    <cellStyle name="Normal 2 2 4 7 2 2 4" xfId="12170" xr:uid="{A51FFC82-21C6-47BA-8DF2-19EA0E8F7DEA}"/>
    <cellStyle name="Normal 2 2 4 7 2 2 4 2" xfId="22494" xr:uid="{769189FD-E932-4D0E-9D94-EED4FDD5D6C1}"/>
    <cellStyle name="Normal 2 2 4 7 2 2 5" xfId="25349" xr:uid="{A24EAEFB-3BED-4E02-8E82-7BC072685180}"/>
    <cellStyle name="Normal 2 2 4 7 2 2 6" xfId="14708" xr:uid="{76A45EC8-2FD0-4EA0-8C29-5127A463558C}"/>
    <cellStyle name="Normal 2 2 4 7 2 3" xfId="4856" xr:uid="{00000000-0005-0000-0000-0000B80A0000}"/>
    <cellStyle name="Normal 2 2 4 7 2 3 2" xfId="25206" xr:uid="{65EB60CD-1343-4487-8725-089D297BDE88}"/>
    <cellStyle name="Normal 2 2 4 7 2 3 3" xfId="28965" xr:uid="{5E289FC5-55DC-4B90-9A24-A8D5F82059BA}"/>
    <cellStyle name="Normal 2 2 4 7 2 3 4" xfId="15665" xr:uid="{A0089A94-CD74-4898-A6C3-06E3FEC34CA2}"/>
    <cellStyle name="Normal 2 2 4 7 2 4" xfId="8419" xr:uid="{85AACDE1-C092-49E6-9E0A-392ACB899161}"/>
    <cellStyle name="Normal 2 2 4 7 2 4 2" xfId="28437" xr:uid="{0569C9B5-47B4-4C9A-8B7E-CF36596E3DDB}"/>
    <cellStyle name="Normal 2 2 4 7 2 4 3" xfId="28003" xr:uid="{38AF79AA-797B-41BA-A164-7527B7BC78DF}"/>
    <cellStyle name="Normal 2 2 4 7 2 4 4" xfId="18498" xr:uid="{82595086-F3E7-4649-ACFF-BE42A1095B24}"/>
    <cellStyle name="Normal 2 2 4 7 2 5" xfId="11011" xr:uid="{0E42724B-B496-45F9-9B9F-575BA4F6DE81}"/>
    <cellStyle name="Normal 2 2 4 7 2 5 2" xfId="30359" xr:uid="{E161FCD6-67EE-4E0B-A0EE-8AC6F6DFF547}"/>
    <cellStyle name="Normal 2 2 4 7 2 5 3" xfId="21331" xr:uid="{B5B62353-059D-4258-A8A6-7AD39E14D79D}"/>
    <cellStyle name="Normal 2 2 4 7 2 6" xfId="26079" xr:uid="{23039350-4611-4523-8016-F5DE7933DA48}"/>
    <cellStyle name="Normal 2 2 4 7 2 7" xfId="14037" xr:uid="{3CB6293B-5A40-49B4-A829-CFEC50177DF6}"/>
    <cellStyle name="Normal 2 2 4 7 3" xfId="1035" xr:uid="{00000000-0005-0000-0000-00000B040000}"/>
    <cellStyle name="Normal 2 2 4 7 3 2" xfId="2325" xr:uid="{00000000-0005-0000-0000-0000BA020000}"/>
    <cellStyle name="Normal 2 2 4 7 3 2 2" xfId="6401" xr:uid="{00000000-0005-0000-0000-0000BB0A0000}"/>
    <cellStyle name="Normal 2 2 4 7 3 2 3" xfId="28417" xr:uid="{9A11374F-8454-417A-BC2F-74ACF1DFC02F}"/>
    <cellStyle name="Normal 2 2 4 7 3 2 4" xfId="15666" xr:uid="{FAE7E9F1-BC90-4E40-B067-8E2A068F39E5}"/>
    <cellStyle name="Normal 2 2 4 7 3 3" xfId="4607" xr:uid="{00000000-0005-0000-0000-0000BC0A0000}"/>
    <cellStyle name="Normal 2 2 4 7 3 3 2" xfId="29169" xr:uid="{8D33DC8B-4137-4866-A4EB-1D06FC246C2F}"/>
    <cellStyle name="Normal 2 2 4 7 3 3 3" xfId="28532" xr:uid="{E1FCEF5A-5150-44DE-8F97-C334E61A0886}"/>
    <cellStyle name="Normal 2 2 4 7 3 3 4" xfId="18499" xr:uid="{13D09973-5D8B-46A5-85EB-CA56409D807A}"/>
    <cellStyle name="Normal 2 2 4 7 3 4" xfId="11012" xr:uid="{CB9E5C6C-5A5F-4B15-961F-5274E194B2F6}"/>
    <cellStyle name="Normal 2 2 4 7 3 4 2" xfId="30360" xr:uid="{B5D141EA-21AA-4E57-9389-2429D502719F}"/>
    <cellStyle name="Normal 2 2 4 7 3 4 3" xfId="21332" xr:uid="{53FCB02C-D7AE-4A79-B216-B384BE48DFE7}"/>
    <cellStyle name="Normal 2 2 4 7 3 5" xfId="23993" xr:uid="{1C3255FD-EBD7-4EFB-8107-27FF99E0302F}"/>
    <cellStyle name="Normal 2 2 4 7 3 6" xfId="14465" xr:uid="{7CF0A2BB-535D-4B04-A4A7-138B958E8C18}"/>
    <cellStyle name="Normal 2 2 4 7 4" xfId="2188" xr:uid="{00000000-0005-0000-0000-0000B8020000}"/>
    <cellStyle name="Normal 2 2 4 7 4 2" xfId="5418" xr:uid="{00000000-0005-0000-0000-0000BE0A0000}"/>
    <cellStyle name="Normal 2 2 4 7 4 2 2" xfId="27396" xr:uid="{92AC946D-060F-400F-95CA-5F09B4DA3D0B}"/>
    <cellStyle name="Normal 2 2 4 7 4 2 3" xfId="19096" xr:uid="{5F6690AC-E9D4-4E61-BE95-EE5D0918CCF6}"/>
    <cellStyle name="Normal 2 2 4 7 4 3" xfId="11605" xr:uid="{CD72FD99-9898-4827-93B2-144BC64A326D}"/>
    <cellStyle name="Normal 2 2 4 7 4 3 2" xfId="21929" xr:uid="{350FF1D1-34EE-458F-920F-C74F461A0130}"/>
    <cellStyle name="Normal 2 2 4 7 4 4" xfId="25624" xr:uid="{3307F5BF-842C-4253-A605-15F9AB3A8FBB}"/>
    <cellStyle name="Normal 2 2 4 7 4 5" xfId="16263" xr:uid="{F3F5822F-1325-4E8C-9DC1-48F2373ABDCE}"/>
    <cellStyle name="Normal 2 2 4 7 5" xfId="4445" xr:uid="{00000000-0005-0000-0000-0000BF0A0000}"/>
    <cellStyle name="Normal 2 2 4 7 5 2" xfId="10226" xr:uid="{6ABA57FB-1F1B-4FCB-B7C6-DC0D48766B87}"/>
    <cellStyle name="Normal 2 2 4 7 5 2 2" xfId="29943" xr:uid="{B53702B2-2703-4E10-A9D9-AFAEEE221C13}"/>
    <cellStyle name="Normal 2 2 4 7 5 2 3" xfId="20408" xr:uid="{097B34C8-812E-469F-9D43-D9F9DDB2AEE9}"/>
    <cellStyle name="Normal 2 2 4 7 5 3" xfId="12917" xr:uid="{DB65D037-41FA-4747-802A-EC64B81D3EB0}"/>
    <cellStyle name="Normal 2 2 4 7 5 3 2" xfId="23241" xr:uid="{62DBAA46-CA4F-4356-9301-D9F761354EC3}"/>
    <cellStyle name="Normal 2 2 4 7 5 4" xfId="26094" xr:uid="{E90845E9-7201-4759-B134-296356341541}"/>
    <cellStyle name="Normal 2 2 4 7 5 5" xfId="17575" xr:uid="{E4524A98-7EAC-41D1-97A3-E50A8C3F4E45}"/>
    <cellStyle name="Normal 2 2 4 7 6" xfId="7748" xr:uid="{03E0D8C3-1D73-4A73-B670-C7C697D5F722}"/>
    <cellStyle name="Normal 2 2 4 7 6 2" xfId="26982" xr:uid="{F196F89B-62A5-4612-8A65-242631412D2A}"/>
    <cellStyle name="Normal 2 2 4 7 6 3" xfId="27686" xr:uid="{A67454EE-7B62-4E81-BBEA-4660B8D2EE6F}"/>
    <cellStyle name="Normal 2 2 4 7 6 4" xfId="15664" xr:uid="{2AE1D424-EAEB-49D0-8553-AFAAEA3D19FB}"/>
    <cellStyle name="Normal 2 2 4 7 7" xfId="8418" xr:uid="{69B8A470-0AF4-417B-85C7-CACBD0EE0F1B}"/>
    <cellStyle name="Normal 2 2 4 7 7 2" xfId="29224" xr:uid="{BB7AD543-7C34-416D-91BC-9F5553A1C34B}"/>
    <cellStyle name="Normal 2 2 4 7 7 3" xfId="18497" xr:uid="{7714BD20-903B-4E3A-A69D-656DD7279999}"/>
    <cellStyle name="Normal 2 2 4 7 8" xfId="11010" xr:uid="{FD30631B-0319-47A1-A23F-599335D6CDB7}"/>
    <cellStyle name="Normal 2 2 4 7 8 2" xfId="21330" xr:uid="{0F9278E2-E607-4ACF-B341-ED258BD0E16F}"/>
    <cellStyle name="Normal 2 2 4 7 9" xfId="24552" xr:uid="{2D1A05C1-5E52-4A32-A478-0A13BDB714BC}"/>
    <cellStyle name="Normal 2 2 4 8" xfId="1036" xr:uid="{00000000-0005-0000-0000-00000C040000}"/>
    <cellStyle name="Normal 2 2 4 8 10" xfId="13880" xr:uid="{36E6B6DA-D203-4707-B4C6-3D06A4287F5B}"/>
    <cellStyle name="Normal 2 2 4 8 2" xfId="1037" xr:uid="{00000000-0005-0000-0000-00000D040000}"/>
    <cellStyle name="Normal 2 2 4 8 2 2" xfId="2526" xr:uid="{00000000-0005-0000-0000-0000BC020000}"/>
    <cellStyle name="Normal 2 2 4 8 2 2 2" xfId="5672" xr:uid="{00000000-0005-0000-0000-0000C30A0000}"/>
    <cellStyle name="Normal 2 2 4 8 2 2 2 2" xfId="29662" xr:uid="{046137A0-E3A0-4240-BDB5-5E20295F359A}"/>
    <cellStyle name="Normal 2 2 4 8 2 2 2 3" xfId="27423" xr:uid="{65AC9C55-5A23-4880-A3F5-22F128C73EC7}"/>
    <cellStyle name="Normal 2 2 4 8 2 2 2 4" xfId="16829" xr:uid="{92B36563-CDDB-41C8-96AA-718863D0816C}"/>
    <cellStyle name="Normal 2 2 4 8 2 2 3" xfId="9486" xr:uid="{64D234D6-EB69-44D9-A22D-7FADC127A437}"/>
    <cellStyle name="Normal 2 2 4 8 2 2 3 2" xfId="28307" xr:uid="{8CDE8C4E-866D-455A-B520-CD683DC18391}"/>
    <cellStyle name="Normal 2 2 4 8 2 2 3 3" xfId="19662" xr:uid="{7BE72233-8787-4FBA-8C21-C77F72E754B5}"/>
    <cellStyle name="Normal 2 2 4 8 2 2 4" xfId="12171" xr:uid="{F24BFDD1-56E2-46BC-9359-12A4EE2C975F}"/>
    <cellStyle name="Normal 2 2 4 8 2 2 4 2" xfId="22495" xr:uid="{BB2A46AE-2D3D-41E7-91A9-853C4284A0E9}"/>
    <cellStyle name="Normal 2 2 4 8 2 2 5" xfId="25072" xr:uid="{2964ACE0-536A-4700-9EA0-535E371A1BEB}"/>
    <cellStyle name="Normal 2 2 4 8 2 2 6" xfId="14709" xr:uid="{C783404C-D974-4F76-8D93-66F412F741F6}"/>
    <cellStyle name="Normal 2 2 4 8 2 3" xfId="4857" xr:uid="{00000000-0005-0000-0000-0000C40A0000}"/>
    <cellStyle name="Normal 2 2 4 8 2 3 2" xfId="26493" xr:uid="{B1AE3550-DDF5-4E49-8FEA-336957FE8B98}"/>
    <cellStyle name="Normal 2 2 4 8 2 3 3" xfId="29689" xr:uid="{F6C8A6AB-0A24-4301-A1F9-D591CA0D1937}"/>
    <cellStyle name="Normal 2 2 4 8 2 3 4" xfId="15668" xr:uid="{7820FAB4-4509-4FFF-A1A0-1B101C202509}"/>
    <cellStyle name="Normal 2 2 4 8 2 4" xfId="8421" xr:uid="{2BB34D86-1F33-4BA9-9EA5-E50B251DD585}"/>
    <cellStyle name="Normal 2 2 4 8 2 4 2" xfId="28546" xr:uid="{1599A841-CFC6-4417-8115-CF8D325EDE62}"/>
    <cellStyle name="Normal 2 2 4 8 2 4 3" xfId="28890" xr:uid="{20768756-B24A-415F-9CD3-D379CA761866}"/>
    <cellStyle name="Normal 2 2 4 8 2 4 4" xfId="18501" xr:uid="{35E3DA40-1A74-4EF7-8061-637BEFBAAA37}"/>
    <cellStyle name="Normal 2 2 4 8 2 5" xfId="11014" xr:uid="{56B4764E-FC59-48B9-95B6-B64AE94FB24B}"/>
    <cellStyle name="Normal 2 2 4 8 2 5 2" xfId="30361" xr:uid="{8047EF06-9B98-4EBC-948F-47EDDCE9850D}"/>
    <cellStyle name="Normal 2 2 4 8 2 5 3" xfId="21334" xr:uid="{DA099806-2756-4B2B-B10F-8BE4B3CBFE35}"/>
    <cellStyle name="Normal 2 2 4 8 2 6" xfId="25611" xr:uid="{D8370ACE-B89B-4346-B9B9-712A7CC6253A}"/>
    <cellStyle name="Normal 2 2 4 8 2 7" xfId="14038" xr:uid="{202F3DFB-15AF-40CD-8B94-C5634E4A947F}"/>
    <cellStyle name="Normal 2 2 4 8 3" xfId="1038" xr:uid="{00000000-0005-0000-0000-00000E040000}"/>
    <cellStyle name="Normal 2 2 4 8 3 2" xfId="2326" xr:uid="{00000000-0005-0000-0000-0000BD020000}"/>
    <cellStyle name="Normal 2 2 4 8 3 2 2" xfId="6402" xr:uid="{00000000-0005-0000-0000-0000C70A0000}"/>
    <cellStyle name="Normal 2 2 4 8 3 2 3" xfId="29122" xr:uid="{BA265D3D-4155-4614-BE46-9702CECD0FF3}"/>
    <cellStyle name="Normal 2 2 4 8 3 2 4" xfId="15669" xr:uid="{46FEE8AB-336C-47C9-B0CD-F1CCDC283A44}"/>
    <cellStyle name="Normal 2 2 4 8 3 3" xfId="4608" xr:uid="{00000000-0005-0000-0000-0000C80A0000}"/>
    <cellStyle name="Normal 2 2 4 8 3 3 2" xfId="27221" xr:uid="{723E3956-907E-4DFB-A888-06EF7DF99A07}"/>
    <cellStyle name="Normal 2 2 4 8 3 3 3" xfId="28047" xr:uid="{99A35C0D-C8AB-430C-83CC-00355E07EA07}"/>
    <cellStyle name="Normal 2 2 4 8 3 3 4" xfId="18502" xr:uid="{2FD4F7EF-CEA0-4842-B07F-CA56DDD0F4BF}"/>
    <cellStyle name="Normal 2 2 4 8 3 4" xfId="11015" xr:uid="{51E70C0A-2B5B-4C87-8DA2-DEB0DEAA8534}"/>
    <cellStyle name="Normal 2 2 4 8 3 4 2" xfId="30362" xr:uid="{B4F88FD2-D81E-4C57-9166-976CC60B7903}"/>
    <cellStyle name="Normal 2 2 4 8 3 4 3" xfId="21335" xr:uid="{785CCDAB-4867-467A-BF06-DC33CDD989EE}"/>
    <cellStyle name="Normal 2 2 4 8 3 5" xfId="24005" xr:uid="{F23026F8-4EEF-459F-AB85-47EB26967770}"/>
    <cellStyle name="Normal 2 2 4 8 3 6" xfId="14466" xr:uid="{0F7AB431-61FF-43E9-84A3-3CDBF65C7909}"/>
    <cellStyle name="Normal 2 2 4 8 4" xfId="2189" xr:uid="{00000000-0005-0000-0000-0000BB020000}"/>
    <cellStyle name="Normal 2 2 4 8 4 2" xfId="5419" xr:uid="{00000000-0005-0000-0000-0000CA0A0000}"/>
    <cellStyle name="Normal 2 2 4 8 4 2 2" xfId="29623" xr:uid="{ABBEB660-2819-4CCB-A0D5-2954B734446B}"/>
    <cellStyle name="Normal 2 2 4 8 4 2 3" xfId="19097" xr:uid="{9FD699DF-D6EE-4F48-962E-DED2E0558A2F}"/>
    <cellStyle name="Normal 2 2 4 8 4 3" xfId="11606" xr:uid="{56A40A67-84DE-452F-B368-EEEBFEA3E029}"/>
    <cellStyle name="Normal 2 2 4 8 4 3 2" xfId="21930" xr:uid="{9DDD9563-D8D0-46BE-A88A-24809688008D}"/>
    <cellStyle name="Normal 2 2 4 8 4 4" xfId="24095" xr:uid="{4A0B206B-F6FB-4C9C-9A33-0189E3D26F0C}"/>
    <cellStyle name="Normal 2 2 4 8 4 5" xfId="16264" xr:uid="{C7C72C0D-421B-40E7-A1E3-D6D9326AB4B0}"/>
    <cellStyle name="Normal 2 2 4 8 5" xfId="4446" xr:uid="{00000000-0005-0000-0000-0000CB0A0000}"/>
    <cellStyle name="Normal 2 2 4 8 5 2" xfId="10227" xr:uid="{CF49775B-32E0-4C4B-9E83-80EE26AB406E}"/>
    <cellStyle name="Normal 2 2 4 8 5 2 2" xfId="29944" xr:uid="{5A9909C3-8773-40F4-8A41-05440CB8D109}"/>
    <cellStyle name="Normal 2 2 4 8 5 2 3" xfId="20409" xr:uid="{5E59D409-2E3B-4FE0-8A4C-23FC79AB6A7D}"/>
    <cellStyle name="Normal 2 2 4 8 5 3" xfId="12918" xr:uid="{F0802563-80DF-42C0-BDD9-0D4E6A33A0FB}"/>
    <cellStyle name="Normal 2 2 4 8 5 3 2" xfId="23242" xr:uid="{B6C13209-800D-460C-BDD6-7412505C8CAC}"/>
    <cellStyle name="Normal 2 2 4 8 5 4" xfId="26745" xr:uid="{8E983471-D67B-4B72-9EE8-D097C5441362}"/>
    <cellStyle name="Normal 2 2 4 8 5 5" xfId="17576" xr:uid="{87A401FE-167B-4DDA-BF05-A11627B11AC0}"/>
    <cellStyle name="Normal 2 2 4 8 6" xfId="7749" xr:uid="{0BC38B15-7FF9-42CE-A724-66DFD290868C}"/>
    <cellStyle name="Normal 2 2 4 8 6 2" xfId="28884" xr:uid="{7EFFD453-0D94-4D76-AD20-2525269A6531}"/>
    <cellStyle name="Normal 2 2 4 8 6 3" xfId="27354" xr:uid="{EA3C38C7-95F2-4F00-8B8D-56CFE6F7D882}"/>
    <cellStyle name="Normal 2 2 4 8 6 4" xfId="15667" xr:uid="{515E7E9F-AD6C-4A14-B8B0-12F58F1FF23A}"/>
    <cellStyle name="Normal 2 2 4 8 7" xfId="8420" xr:uid="{966EA4B3-4B53-4F62-99DF-51B3FECD2805}"/>
    <cellStyle name="Normal 2 2 4 8 7 2" xfId="29329" xr:uid="{F4CF6843-8AEB-48F1-B51A-3A4327A0051E}"/>
    <cellStyle name="Normal 2 2 4 8 7 3" xfId="18500" xr:uid="{FAA15C7B-AB18-4E9A-95D1-5DE9A88FB9B3}"/>
    <cellStyle name="Normal 2 2 4 8 8" xfId="11013" xr:uid="{C64F9BA8-DA54-4566-90C8-ECCFADC84056}"/>
    <cellStyle name="Normal 2 2 4 8 8 2" xfId="21333" xr:uid="{C059B232-3D6B-48DA-A11C-4A56B22BB00A}"/>
    <cellStyle name="Normal 2 2 4 8 9" xfId="24209" xr:uid="{8581029E-9956-42F5-AF66-8347947C3BFE}"/>
    <cellStyle name="Normal 2 2 4 9" xfId="1039" xr:uid="{00000000-0005-0000-0000-00000F040000}"/>
    <cellStyle name="Normal 2 2 4 9 10" xfId="13873" xr:uid="{D74AF258-C67A-4328-A1DC-8E17CE7B4E9A}"/>
    <cellStyle name="Normal 2 2 4 9 2" xfId="2519" xr:uid="{00000000-0005-0000-0000-0000BE020000}"/>
    <cellStyle name="Normal 2 2 4 9 2 2" xfId="5968" xr:uid="{00000000-0005-0000-0000-0000CE0A0000}"/>
    <cellStyle name="Normal 2 2 4 9 2 2 2" xfId="26549" xr:uid="{6B7D75FA-DB32-4FA8-A172-13E5D3700118}"/>
    <cellStyle name="Normal 2 2 4 9 2 2 3" xfId="29521" xr:uid="{99C10CD6-9ED8-4DC5-ACAE-BB8B6D110CAC}"/>
    <cellStyle name="Normal 2 2 4 9 2 2 4" xfId="17064" xr:uid="{AD798041-1AB9-46A2-AB30-D1E0DF30381B}"/>
    <cellStyle name="Normal 2 2 4 9 2 3" xfId="9721" xr:uid="{E35618CB-7C08-4854-9F1E-1B7DA8145419}"/>
    <cellStyle name="Normal 2 2 4 9 2 3 2" xfId="26925" xr:uid="{AF0FEEBF-E28C-4C2F-A4C4-7AF64DD020B5}"/>
    <cellStyle name="Normal 2 2 4 9 2 3 3" xfId="29841" xr:uid="{B3A4479D-9FA1-4815-9893-AC44CC27B8B2}"/>
    <cellStyle name="Normal 2 2 4 9 2 3 4" xfId="19897" xr:uid="{EF38BE2D-EA27-4308-911C-F79C616492FE}"/>
    <cellStyle name="Normal 2 2 4 9 2 4" xfId="12406" xr:uid="{88F97C92-1D11-407C-A6B9-0F146A05908A}"/>
    <cellStyle name="Normal 2 2 4 9 2 4 2" xfId="30441" xr:uid="{A7176A33-634C-45F0-832B-14E9063AFBDC}"/>
    <cellStyle name="Normal 2 2 4 9 2 4 3" xfId="22730" xr:uid="{0F651F1E-1739-4DEB-9C6A-583B4633BB54}"/>
    <cellStyle name="Normal 2 2 4 9 2 5" xfId="23919" xr:uid="{8766CAB0-3EFB-4FBA-A822-89E0462931E1}"/>
    <cellStyle name="Normal 2 2 4 9 2 6" xfId="14977" xr:uid="{38EF6B34-05B8-4D17-83E9-23D0AC65DDB7}"/>
    <cellStyle name="Normal 2 2 4 9 3" xfId="3660" xr:uid="{00000000-0005-0000-0000-0000CF0A0000}"/>
    <cellStyle name="Normal 2 2 4 9 3 2" xfId="5406" xr:uid="{00000000-0005-0000-0000-0000D00A0000}"/>
    <cellStyle name="Normal 2 2 4 9 3 2 2" xfId="29082" xr:uid="{6FBBBC2C-E0AB-4191-945C-B8C49580D9A2}"/>
    <cellStyle name="Normal 2 2 4 9 3 2 3" xfId="16653" xr:uid="{DC410EE0-F6CB-4903-9E25-963476818C4C}"/>
    <cellStyle name="Normal 2 2 4 9 3 3" xfId="9313" xr:uid="{D59A3916-88EE-4391-9475-D7568395ECED}"/>
    <cellStyle name="Normal 2 2 4 9 3 3 2" xfId="19486" xr:uid="{101B078C-AA01-4310-87C6-698A85680F9C}"/>
    <cellStyle name="Normal 2 2 4 9 3 4" xfId="11995" xr:uid="{90AAB49B-EE33-4046-83CE-EB24A8A2FDFC}"/>
    <cellStyle name="Normal 2 2 4 9 3 4 2" xfId="22319" xr:uid="{767A920E-AFD8-4C2A-8EF6-04D2F9D5A959}"/>
    <cellStyle name="Normal 2 2 4 9 3 5" xfId="26148" xr:uid="{E6B1C6C5-80C8-4DE6-AD23-678CDD10588D}"/>
    <cellStyle name="Normal 2 2 4 9 3 6" xfId="14453" xr:uid="{1B311374-2A6A-41E4-980F-CDFFDE25B253}"/>
    <cellStyle name="Normal 2 2 4 9 4" xfId="4850" xr:uid="{00000000-0005-0000-0000-0000D10A0000}"/>
    <cellStyle name="Normal 2 2 4 9 4 2" xfId="8935" xr:uid="{298BD16A-9637-4466-B115-64C9ED7D33D9}"/>
    <cellStyle name="Normal 2 2 4 9 4 2 2" xfId="28665" xr:uid="{7D51C7C6-29C6-40A8-9A48-3997DE24E590}"/>
    <cellStyle name="Normal 2 2 4 9 4 2 3" xfId="19090" xr:uid="{03E60C3E-9C93-46FD-A0F3-8CF27A028D37}"/>
    <cellStyle name="Normal 2 2 4 9 4 3" xfId="11599" xr:uid="{A3BF714F-41F9-441F-BF16-1F24C866F3CA}"/>
    <cellStyle name="Normal 2 2 4 9 4 3 2" xfId="21923" xr:uid="{3839EA12-FFA4-48AC-9230-4CDE957D9ABC}"/>
    <cellStyle name="Normal 2 2 4 9 4 4" xfId="26002" xr:uid="{034C7675-9C32-4D94-8F03-EC2E98936F5F}"/>
    <cellStyle name="Normal 2 2 4 9 4 5" xfId="16257" xr:uid="{96E244DC-9177-4FC7-A918-76A99E0BE6F1}"/>
    <cellStyle name="Normal 2 2 4 9 5" xfId="7302" xr:uid="{21B89C67-585D-47CE-8D31-4D685D5B2F1B}"/>
    <cellStyle name="Normal 2 2 4 9 5 2" xfId="10135" xr:uid="{B81902CD-D037-4380-A400-691E3D1406D7}"/>
    <cellStyle name="Normal 2 2 4 9 5 2 2" xfId="20315" xr:uid="{D324848E-EE80-4BAB-A011-2F82D84B68F6}"/>
    <cellStyle name="Normal 2 2 4 9 5 3" xfId="12824" xr:uid="{69F9D836-2B0F-4ECF-A028-E56A7466EAEC}"/>
    <cellStyle name="Normal 2 2 4 9 5 3 2" xfId="23148" xr:uid="{6C5CD0A3-553F-422D-BBA7-BAA886A0A8C1}"/>
    <cellStyle name="Normal 2 2 4 9 5 4" xfId="29286" xr:uid="{63739E7D-4D00-491F-BD17-34287BE7DBE0}"/>
    <cellStyle name="Normal 2 2 4 9 5 5" xfId="17482" xr:uid="{BED438CF-27C4-4A96-8EA1-A390F58B1F19}"/>
    <cellStyle name="Normal 2 2 4 9 6" xfId="7750" xr:uid="{DEB6D2B3-57DC-41E2-9B96-1C3231756F83}"/>
    <cellStyle name="Normal 2 2 4 9 6 2" xfId="15670" xr:uid="{ED4250B2-6C34-4B71-8CA0-CB3410869421}"/>
    <cellStyle name="Normal 2 2 4 9 7" xfId="8422" xr:uid="{A9F028C6-D855-4E14-AE57-7D7A5ADD6B06}"/>
    <cellStyle name="Normal 2 2 4 9 7 2" xfId="18503" xr:uid="{54236FD7-2C54-4947-B889-9F158E87D13F}"/>
    <cellStyle name="Normal 2 2 4 9 8" xfId="11016" xr:uid="{2E600679-350D-4D30-998F-8A61F1E7EB38}"/>
    <cellStyle name="Normal 2 2 4 9 8 2" xfId="21336" xr:uid="{8536000A-C29A-41FF-B046-16E84C41B229}"/>
    <cellStyle name="Normal 2 2 4 9 9" xfId="25969" xr:uid="{CF652F26-9D5D-4440-B9D2-4D1C3BE62E19}"/>
    <cellStyle name="Normal 2 2 5" xfId="1040" xr:uid="{00000000-0005-0000-0000-000010040000}"/>
    <cellStyle name="Normal 2 2 5 10" xfId="7751" xr:uid="{42631618-E1C6-4D9E-9D62-58022994A8DC}"/>
    <cellStyle name="Normal 2 2 5 10 2" xfId="15671" xr:uid="{0D8997AF-8DBD-4759-98C8-9AE52B00E218}"/>
    <cellStyle name="Normal 2 2 5 11" xfId="8423" xr:uid="{FA0144E2-B278-4D8B-9B4B-0DDBE09D1A57}"/>
    <cellStyle name="Normal 2 2 5 11 2" xfId="18504" xr:uid="{554B13E5-6B6E-4C1A-9E6D-57712DB5103C}"/>
    <cellStyle name="Normal 2 2 5 12" xfId="11017" xr:uid="{55F4B70D-37B4-48FB-BEAD-51DC66B02464}"/>
    <cellStyle name="Normal 2 2 5 12 2" xfId="21337" xr:uid="{D312A85A-79CC-42F4-BBF3-2346380F83EE}"/>
    <cellStyle name="Normal 2 2 5 13" xfId="25716" xr:uid="{E80BB805-6576-43FD-998D-B3AF410827B2}"/>
    <cellStyle name="Normal 2 2 5 14" xfId="13727" xr:uid="{E3D52604-9DA1-4E3E-9EFD-9696F24F61FF}"/>
    <cellStyle name="Normal 2 2 5 2" xfId="1041" xr:uid="{00000000-0005-0000-0000-000011040000}"/>
    <cellStyle name="Normal 2 2 5 2 10" xfId="8424" xr:uid="{3A143B4F-7FCD-4568-BA9F-F43DF7EFC86D}"/>
    <cellStyle name="Normal 2 2 5 2 10 2" xfId="18505" xr:uid="{7553F2F5-0349-4BF8-A973-F15F6DA92130}"/>
    <cellStyle name="Normal 2 2 5 2 11" xfId="11018" xr:uid="{F730D216-BAE6-4458-8CEE-9DD545BF3955}"/>
    <cellStyle name="Normal 2 2 5 2 11 2" xfId="21338" xr:uid="{3BDCAD3F-9E89-4D8A-A3C9-7C0FD220B366}"/>
    <cellStyle name="Normal 2 2 5 2 12" xfId="24883" xr:uid="{9EBEAD28-5024-420C-B10F-953CF937497B}"/>
    <cellStyle name="Normal 2 2 5 2 13" xfId="13787" xr:uid="{78D53AEA-7332-443E-AF17-F61EB9BE16EB}"/>
    <cellStyle name="Normal 2 2 5 2 2" xfId="1042" xr:uid="{00000000-0005-0000-0000-000012040000}"/>
    <cellStyle name="Normal 2 2 5 2 2 10" xfId="11019" xr:uid="{1B7A50B2-71A2-4368-B257-5D787966F4B0}"/>
    <cellStyle name="Normal 2 2 5 2 2 10 2" xfId="21339" xr:uid="{D609BA34-3BF5-44C3-B187-156300EAD81B}"/>
    <cellStyle name="Normal 2 2 5 2 2 11" xfId="26372" xr:uid="{61928B30-E547-4084-ABA0-52BFD6BC261E}"/>
    <cellStyle name="Normal 2 2 5 2 2 12" xfId="13882" xr:uid="{534879DA-E0C1-4CF1-BCAB-36283A04AD67}"/>
    <cellStyle name="Normal 2 2 5 2 2 2" xfId="2528" xr:uid="{00000000-0005-0000-0000-0000C1020000}"/>
    <cellStyle name="Normal 2 2 5 2 2 2 2" xfId="4031" xr:uid="{00000000-0005-0000-0000-0000D60A0000}"/>
    <cellStyle name="Normal 2 2 5 2 2 2 2 2" xfId="5970" xr:uid="{00000000-0005-0000-0000-0000D70A0000}"/>
    <cellStyle name="Normal 2 2 5 2 2 2 2 2 2" xfId="27825" xr:uid="{03FBCA62-8692-4291-A0A1-11A4D8CB5CBD}"/>
    <cellStyle name="Normal 2 2 5 2 2 2 2 2 3" xfId="29650" xr:uid="{F2C9F97D-2DBA-4646-B197-E14069035E73}"/>
    <cellStyle name="Normal 2 2 5 2 2 2 2 2 4" xfId="17066" xr:uid="{092A7430-98E8-4E7C-A645-1F188D841D31}"/>
    <cellStyle name="Normal 2 2 5 2 2 2 2 3" xfId="9723" xr:uid="{F8F34807-4E5C-4AFE-8B77-1282F5FF0595}"/>
    <cellStyle name="Normal 2 2 5 2 2 2 2 3 2" xfId="29842" xr:uid="{B8EE4B40-28D4-429B-85A6-4CC62EEC4A02}"/>
    <cellStyle name="Normal 2 2 5 2 2 2 2 3 3" xfId="19899" xr:uid="{F8AD7D66-8852-4D3D-9EF6-9DC067A653C5}"/>
    <cellStyle name="Normal 2 2 5 2 2 2 2 4" xfId="12408" xr:uid="{D924147C-D521-4AAF-93DB-16F0FF8BA5F6}"/>
    <cellStyle name="Normal 2 2 5 2 2 2 2 4 2" xfId="22732" xr:uid="{B0392799-1BB3-4DA7-BCD4-B141E8459EB9}"/>
    <cellStyle name="Normal 2 2 5 2 2 2 2 5" xfId="26064" xr:uid="{D91E7A68-6155-4EF8-ADE2-CFDC572DF25A}"/>
    <cellStyle name="Normal 2 2 5 2 2 2 2 6" xfId="14979" xr:uid="{BDAAE5DE-B2DB-44C8-970D-D79A0AA883A7}"/>
    <cellStyle name="Normal 2 2 5 2 2 2 3" xfId="5422" xr:uid="{00000000-0005-0000-0000-0000D80A0000}"/>
    <cellStyle name="Normal 2 2 5 2 2 2 3 2" xfId="10507" xr:uid="{E0851B5B-A05F-4530-97F8-91389BABF308}"/>
    <cellStyle name="Normal 2 2 5 2 2 2 3 2 2" xfId="30074" xr:uid="{AC017153-1033-4302-B62C-45EE823ACE54}"/>
    <cellStyle name="Normal 2 2 5 2 2 2 3 2 3" xfId="20710" xr:uid="{445A6AEB-4AB9-4C78-93A1-4034F540026D}"/>
    <cellStyle name="Normal 2 2 5 2 2 2 3 3" xfId="13219" xr:uid="{6FF1DFBE-47F1-4C6F-8F11-7122944D5773}"/>
    <cellStyle name="Normal 2 2 5 2 2 2 3 3 2" xfId="23543" xr:uid="{A7ECFC24-844E-4623-9453-7F294600FDAC}"/>
    <cellStyle name="Normal 2 2 5 2 2 2 3 4" xfId="26564" xr:uid="{F861FC0B-9B27-4A1F-BCE8-E81225817ED9}"/>
    <cellStyle name="Normal 2 2 5 2 2 2 3 5" xfId="17877" xr:uid="{0F0EB518-7626-49D2-94D4-865F4AACA0A2}"/>
    <cellStyle name="Normal 2 2 5 2 2 2 4" xfId="8114" xr:uid="{F6CB6DE2-6982-4469-91E6-5CFC89DA9144}"/>
    <cellStyle name="Normal 2 2 5 2 2 2 4 2" xfId="29190" xr:uid="{671412CB-C296-4E66-B55B-90236928F6AA}"/>
    <cellStyle name="Normal 2 2 5 2 2 2 4 3" xfId="16664" xr:uid="{0D832312-3619-42E1-8FBA-C94EC895E321}"/>
    <cellStyle name="Normal 2 2 5 2 2 2 5" xfId="9324" xr:uid="{8B855ECE-CD76-4B36-8339-621975917383}"/>
    <cellStyle name="Normal 2 2 5 2 2 2 5 2" xfId="19497" xr:uid="{5F36E037-1EE4-48DF-B0E0-5529FEAAAE79}"/>
    <cellStyle name="Normal 2 2 5 2 2 2 6" xfId="12006" xr:uid="{5B2DD6DB-AA99-44F6-A588-C93CEF9FD615}"/>
    <cellStyle name="Normal 2 2 5 2 2 2 6 2" xfId="22330" xr:uid="{65F4DAB1-4F9A-479C-AAE2-0C14A041DC17}"/>
    <cellStyle name="Normal 2 2 5 2 2 2 7" xfId="24548" xr:uid="{FA59296B-6C2D-4846-9305-4DE807892601}"/>
    <cellStyle name="Normal 2 2 5 2 2 2 8" xfId="14469" xr:uid="{0604EADD-387E-4E65-8631-5D0FE4D65110}"/>
    <cellStyle name="Normal 2 2 5 2 2 3" xfId="4032" xr:uid="{00000000-0005-0000-0000-0000D90A0000}"/>
    <cellStyle name="Normal 2 2 5 2 2 3 2" xfId="5971" xr:uid="{00000000-0005-0000-0000-0000DA0A0000}"/>
    <cellStyle name="Normal 2 2 5 2 2 3 2 2" xfId="10627" xr:uid="{18A00BC8-2BE4-4580-817F-FD8606E993BE}"/>
    <cellStyle name="Normal 2 2 5 2 2 3 2 2 2" xfId="30191" xr:uid="{1119052D-B67E-4A21-B6A3-7F0DA226CDCB}"/>
    <cellStyle name="Normal 2 2 5 2 2 3 2 2 3" xfId="20879" xr:uid="{6E6D5C1A-8245-4852-B649-8444A90702FE}"/>
    <cellStyle name="Normal 2 2 5 2 2 3 2 3" xfId="13388" xr:uid="{143F4C21-29A8-4DC1-A81E-BAF2D7F52354}"/>
    <cellStyle name="Normal 2 2 5 2 2 3 2 3 2" xfId="23712" xr:uid="{B9C6FA8B-C218-41EB-AB14-24C64F401918}"/>
    <cellStyle name="Normal 2 2 5 2 2 3 2 4" xfId="28742" xr:uid="{4771DD6C-BF37-4B65-8AF8-EB4569130DB9}"/>
    <cellStyle name="Normal 2 2 5 2 2 3 2 5" xfId="18046" xr:uid="{EF9E4322-8AEF-41BA-B15C-6479C331E4FF}"/>
    <cellStyle name="Normal 2 2 5 2 2 3 3" xfId="8192" xr:uid="{5305C3AF-C158-4E58-9C08-B505E12DDD02}"/>
    <cellStyle name="Normal 2 2 5 2 2 3 3 2" xfId="28400" xr:uid="{98B9154D-F4C4-4374-B02A-D0FD545AA1C1}"/>
    <cellStyle name="Normal 2 2 5 2 2 3 3 3" xfId="17067" xr:uid="{BB2599C4-7715-4B6A-9C25-5268F4F46B65}"/>
    <cellStyle name="Normal 2 2 5 2 2 3 4" xfId="9724" xr:uid="{86AB6D13-B646-4AC2-95AC-A7CFCECBCD8E}"/>
    <cellStyle name="Normal 2 2 5 2 2 3 4 2" xfId="19900" xr:uid="{41EED49F-9DF9-43E7-B132-A402F47C4A4E}"/>
    <cellStyle name="Normal 2 2 5 2 2 3 5" xfId="12409" xr:uid="{F4A93509-4663-4BDF-8DA7-9445329D1BC2}"/>
    <cellStyle name="Normal 2 2 5 2 2 3 5 2" xfId="22733" xr:uid="{6EF3F014-77FA-4348-B87D-2422428FFFD0}"/>
    <cellStyle name="Normal 2 2 5 2 2 3 6" xfId="26588" xr:uid="{9D29E786-15E5-4426-B68E-D041467C7005}"/>
    <cellStyle name="Normal 2 2 5 2 2 3 7" xfId="14980" xr:uid="{9A6C5C43-7809-452C-BA4F-985837E74F3E}"/>
    <cellStyle name="Normal 2 2 5 2 2 4" xfId="4030" xr:uid="{00000000-0005-0000-0000-0000DB0A0000}"/>
    <cellStyle name="Normal 2 2 5 2 2 4 2" xfId="5969" xr:uid="{00000000-0005-0000-0000-0000DC0A0000}"/>
    <cellStyle name="Normal 2 2 5 2 2 4 2 2" xfId="29343" xr:uid="{013F167C-C527-4609-81BC-96278BE39F99}"/>
    <cellStyle name="Normal 2 2 5 2 2 4 2 3" xfId="17065" xr:uid="{782777BA-ED4C-425F-9ED5-8AFE3D2B0574}"/>
    <cellStyle name="Normal 2 2 5 2 2 4 3" xfId="9722" xr:uid="{4B1942E3-3098-4D0A-A2B7-78E8373BCFE6}"/>
    <cellStyle name="Normal 2 2 5 2 2 4 3 2" xfId="19898" xr:uid="{300CD8F0-3242-455C-A3E3-B60D4312FBC2}"/>
    <cellStyle name="Normal 2 2 5 2 2 4 4" xfId="12407" xr:uid="{EC8F80D0-D269-4A47-A967-6D145241F3C0}"/>
    <cellStyle name="Normal 2 2 5 2 2 4 4 2" xfId="22731" xr:uid="{697955CB-6DA2-4617-AB8D-76B9794AD6CC}"/>
    <cellStyle name="Normal 2 2 5 2 2 4 5" xfId="26129" xr:uid="{DE2ED4E5-BBAF-4B46-88C7-46F77E494DE2}"/>
    <cellStyle name="Normal 2 2 5 2 2 4 6" xfId="14978" xr:uid="{DE35F710-1013-4C07-91C1-B5C3D18BCD1A}"/>
    <cellStyle name="Normal 2 2 5 2 2 5" xfId="3384" xr:uid="{00000000-0005-0000-0000-0000DD0A0000}"/>
    <cellStyle name="Normal 2 2 5 2 2 5 2" xfId="5291" xr:uid="{00000000-0005-0000-0000-0000DE0A0000}"/>
    <cellStyle name="Normal 2 2 5 2 2 5 2 2" xfId="29393" xr:uid="{DBE1402F-B623-4A2A-A73E-3DB6DC7D90EB}"/>
    <cellStyle name="Normal 2 2 5 2 2 5 2 3" xfId="16579" xr:uid="{854CD37A-E217-4FBE-A317-44EE64D977A6}"/>
    <cellStyle name="Normal 2 2 5 2 2 5 3" xfId="9239" xr:uid="{B4508A3E-76F5-47A6-84BB-7773CE06A15F}"/>
    <cellStyle name="Normal 2 2 5 2 2 5 3 2" xfId="19412" xr:uid="{B968F9B6-B3CF-4281-A64A-A3F6D0A9E811}"/>
    <cellStyle name="Normal 2 2 5 2 2 5 4" xfId="11921" xr:uid="{A80EECC0-BA79-420B-A790-5264F54D240D}"/>
    <cellStyle name="Normal 2 2 5 2 2 5 4 2" xfId="22245" xr:uid="{46E67E75-43B9-4164-943C-A8DA7032CA17}"/>
    <cellStyle name="Normal 2 2 5 2 2 5 5" xfId="24035" xr:uid="{7BD31262-134B-4BDA-81F8-5EF41DCD87F7}"/>
    <cellStyle name="Normal 2 2 5 2 2 5 6" xfId="14344" xr:uid="{1B0FA73A-22E3-48ED-BE03-66152F96210D}"/>
    <cellStyle name="Normal 2 2 5 2 2 6" xfId="4859" xr:uid="{00000000-0005-0000-0000-0000DF0A0000}"/>
    <cellStyle name="Normal 2 2 5 2 2 6 2" xfId="8942" xr:uid="{D7009633-4049-4219-B086-CB73A83721D2}"/>
    <cellStyle name="Normal 2 2 5 2 2 6 2 2" xfId="19099" xr:uid="{505307FB-DFEA-4C5A-9439-31F2F9201BB8}"/>
    <cellStyle name="Normal 2 2 5 2 2 6 3" xfId="11608" xr:uid="{7B029874-E8DC-470E-845A-C5C7B5A4269C}"/>
    <cellStyle name="Normal 2 2 5 2 2 6 3 2" xfId="21932" xr:uid="{45927681-DD5D-4923-A15F-0D7F27B03D4B}"/>
    <cellStyle name="Normal 2 2 5 2 2 6 4" xfId="25895" xr:uid="{D38FD51A-D95B-46A8-B251-07DF1F31E528}"/>
    <cellStyle name="Normal 2 2 5 2 2 6 5" xfId="16266" xr:uid="{EE556EA0-4A05-4D00-A470-40D98480E75C}"/>
    <cellStyle name="Normal 2 2 5 2 2 7" xfId="7307" xr:uid="{112F92BD-42CC-43B1-ADD7-E641A89400AC}"/>
    <cellStyle name="Normal 2 2 5 2 2 7 2" xfId="10140" xr:uid="{2DCE02F5-D9A4-4890-BC97-2C66E855D852}"/>
    <cellStyle name="Normal 2 2 5 2 2 7 2 2" xfId="20320" xr:uid="{E042419F-9D88-436D-AEFF-303D1EC347A7}"/>
    <cellStyle name="Normal 2 2 5 2 2 7 3" xfId="12829" xr:uid="{F285F6EB-CDFB-4CD2-AB5A-2023FA050041}"/>
    <cellStyle name="Normal 2 2 5 2 2 7 3 2" xfId="23153" xr:uid="{FFEB6A18-4CCF-479A-987D-6494E22FC7C2}"/>
    <cellStyle name="Normal 2 2 5 2 2 7 4" xfId="17487" xr:uid="{2AD20C97-A8B3-4B0E-B64A-C1019F963650}"/>
    <cellStyle name="Normal 2 2 5 2 2 8" xfId="7753" xr:uid="{092FF267-4CE3-4B91-BF73-729F3E5DAC8C}"/>
    <cellStyle name="Normal 2 2 5 2 2 8 2" xfId="15673" xr:uid="{A5800364-799D-4312-8414-6BE4259B12FC}"/>
    <cellStyle name="Normal 2 2 5 2 2 9" xfId="8425" xr:uid="{C1993FC7-0C22-48CD-9ED3-AA6C4F9ADE7F}"/>
    <cellStyle name="Normal 2 2 5 2 2 9 2" xfId="18506" xr:uid="{958AC708-DF81-455A-AC56-1ACB266FF959}"/>
    <cellStyle name="Normal 2 2 5 2 3" xfId="1043" xr:uid="{00000000-0005-0000-0000-000013040000}"/>
    <cellStyle name="Normal 2 2 5 2 3 2" xfId="2328" xr:uid="{00000000-0005-0000-0000-0000C2020000}"/>
    <cellStyle name="Normal 2 2 5 2 3 2 2" xfId="5972" xr:uid="{00000000-0005-0000-0000-0000E20A0000}"/>
    <cellStyle name="Normal 2 2 5 2 3 2 2 2" xfId="28989" xr:uid="{F2C9AFE3-B3FD-4998-8BAC-82B401929E78}"/>
    <cellStyle name="Normal 2 2 5 2 3 2 2 3" xfId="27495" xr:uid="{83D008AF-EA90-4238-B380-001CAC3F3A6E}"/>
    <cellStyle name="Normal 2 2 5 2 3 2 2 4" xfId="17068" xr:uid="{4CE91D68-5430-4F12-A6E3-4EEAB1023F0B}"/>
    <cellStyle name="Normal 2 2 5 2 3 2 3" xfId="9725" xr:uid="{B4037FF8-B8D9-4BF1-90D5-782C15EF9A75}"/>
    <cellStyle name="Normal 2 2 5 2 3 2 3 2" xfId="29843" xr:uid="{4E0883F3-2F01-4986-BB61-83B76EF60A7E}"/>
    <cellStyle name="Normal 2 2 5 2 3 2 3 3" xfId="19901" xr:uid="{F91FD24A-D8D9-4DFB-A5A5-23AE481D717E}"/>
    <cellStyle name="Normal 2 2 5 2 3 2 4" xfId="12410" xr:uid="{0E767124-B9FD-492A-8BE9-8A2490142AD7}"/>
    <cellStyle name="Normal 2 2 5 2 3 2 4 2" xfId="22734" xr:uid="{02127468-5A66-4A27-91FE-6D80803A55EA}"/>
    <cellStyle name="Normal 2 2 5 2 3 2 5" xfId="25379" xr:uid="{82A7FEEA-594E-4B5F-87A3-1DFF022F19C6}"/>
    <cellStyle name="Normal 2 2 5 2 3 2 6" xfId="14981" xr:uid="{112CE033-0CCE-49BE-B3C3-973EAD3B4B8D}"/>
    <cellStyle name="Normal 2 2 5 2 3 3" xfId="3667" xr:uid="{00000000-0005-0000-0000-0000E30A0000}"/>
    <cellStyle name="Normal 2 2 5 2 3 3 2" xfId="5421" xr:uid="{00000000-0005-0000-0000-0000E40A0000}"/>
    <cellStyle name="Normal 2 2 5 2 3 3 2 2" xfId="28773" xr:uid="{97698C52-A655-4705-BDBB-DBF0F9B4CE2B}"/>
    <cellStyle name="Normal 2 2 5 2 3 3 2 3" xfId="16663" xr:uid="{3EB24E38-DB10-4618-8704-905388781BF3}"/>
    <cellStyle name="Normal 2 2 5 2 3 3 3" xfId="9323" xr:uid="{D9167CB5-C31D-4C5B-A61C-B3B78D94CEF8}"/>
    <cellStyle name="Normal 2 2 5 2 3 3 3 2" xfId="19496" xr:uid="{2EC068FF-86E1-4CC7-AAED-F8B1705C21BE}"/>
    <cellStyle name="Normal 2 2 5 2 3 3 4" xfId="12005" xr:uid="{080ABE97-1826-457B-B3E5-F34E90596F68}"/>
    <cellStyle name="Normal 2 2 5 2 3 3 4 2" xfId="22329" xr:uid="{9FBE301F-7CEF-41D4-AAE2-20C646059A56}"/>
    <cellStyle name="Normal 2 2 5 2 3 3 5" xfId="25785" xr:uid="{A5064C7C-42FD-4615-BFDE-1C08EC6CE4AA}"/>
    <cellStyle name="Normal 2 2 5 2 3 3 6" xfId="14468" xr:uid="{4B0E2C33-4E10-44E4-867F-A3D07F667E72}"/>
    <cellStyle name="Normal 2 2 5 2 3 4" xfId="4610" xr:uid="{00000000-0005-0000-0000-0000E50A0000}"/>
    <cellStyle name="Normal 2 2 5 2 3 4 2" xfId="10396" xr:uid="{28474755-63B7-42D0-AF65-82A1DEC61024}"/>
    <cellStyle name="Normal 2 2 5 2 3 4 2 2" xfId="29996" xr:uid="{C1D1E824-BC05-4DB1-89C0-CDB1CE3682B6}"/>
    <cellStyle name="Normal 2 2 5 2 3 4 2 3" xfId="20578" xr:uid="{5A937834-E4BE-4F4E-A926-1701EA0D64C8}"/>
    <cellStyle name="Normal 2 2 5 2 3 4 3" xfId="13087" xr:uid="{4E5A357E-6F61-4F5D-9F18-E958370EFDA3}"/>
    <cellStyle name="Normal 2 2 5 2 3 4 3 2" xfId="23411" xr:uid="{363E5188-153F-4BE3-9D85-6C9B48EECCF2}"/>
    <cellStyle name="Normal 2 2 5 2 3 4 4" xfId="24681" xr:uid="{713732D3-69EF-4594-BFCD-58CD097759BC}"/>
    <cellStyle name="Normal 2 2 5 2 3 4 5" xfId="17745" xr:uid="{A19CD10D-B7A8-4D72-8B85-F0B3D1407A46}"/>
    <cellStyle name="Normal 2 2 5 2 3 5" xfId="7754" xr:uid="{7E957EF3-179E-4CE8-AC0E-6D458796D426}"/>
    <cellStyle name="Normal 2 2 5 2 3 5 2" xfId="27334" xr:uid="{F4F6E2E3-8EFA-4A2F-8BE7-1104E2E0E942}"/>
    <cellStyle name="Normal 2 2 5 2 3 5 3" xfId="15674" xr:uid="{6FC2EB29-1FF0-4F3C-A6D3-F31D6FA6CCB6}"/>
    <cellStyle name="Normal 2 2 5 2 3 6" xfId="8426" xr:uid="{6B31ABA6-6CCA-4593-930B-025E958D5F9A}"/>
    <cellStyle name="Normal 2 2 5 2 3 6 2" xfId="18507" xr:uid="{8E57C0CE-978C-4B6F-8555-94E1377C802B}"/>
    <cellStyle name="Normal 2 2 5 2 3 7" xfId="11020" xr:uid="{CA9A4BD5-D209-45C1-A85D-575641DE6385}"/>
    <cellStyle name="Normal 2 2 5 2 3 7 2" xfId="21340" xr:uid="{1FEE3B78-A4FC-42BB-A11B-8CAD98247F75}"/>
    <cellStyle name="Normal 2 2 5 2 3 8" xfId="25783" xr:uid="{FAE94AD8-D068-4D71-91B3-E53F06C3B023}"/>
    <cellStyle name="Normal 2 2 5 2 3 9" xfId="14040" xr:uid="{F1816231-51CC-4BC7-9C4A-7A7ACB7B8B3E}"/>
    <cellStyle name="Normal 2 2 5 2 4" xfId="2191" xr:uid="{00000000-0005-0000-0000-0000C0020000}"/>
    <cellStyle name="Normal 2 2 5 2 4 2" xfId="5973" xr:uid="{00000000-0005-0000-0000-0000E70A0000}"/>
    <cellStyle name="Normal 2 2 5 2 4 2 2" xfId="10628" xr:uid="{28D6CCA8-1CA8-40D5-986F-BD6DB4E8954D}"/>
    <cellStyle name="Normal 2 2 5 2 4 2 2 2" xfId="30192" xr:uid="{78AD3081-C20A-4E93-A4A5-77A6967E184D}"/>
    <cellStyle name="Normal 2 2 5 2 4 2 2 3" xfId="20880" xr:uid="{49C05DDE-204D-4D46-A9C6-2B8DB58D0C4C}"/>
    <cellStyle name="Normal 2 2 5 2 4 2 3" xfId="13389" xr:uid="{BA10E3BE-3B2C-4F22-9ADD-4024A98EAD72}"/>
    <cellStyle name="Normal 2 2 5 2 4 2 3 2" xfId="23713" xr:uid="{13ACE11F-59C6-4517-A473-C8B32440D2A5}"/>
    <cellStyle name="Normal 2 2 5 2 4 2 4" xfId="24910" xr:uid="{FCE9F42C-1924-45F9-B6E2-F57DD1E8C2E3}"/>
    <cellStyle name="Normal 2 2 5 2 4 2 5" xfId="18047" xr:uid="{211FCC55-6968-4937-B12A-9DB91E1D0709}"/>
    <cellStyle name="Normal 2 2 5 2 4 3" xfId="8193" xr:uid="{77AC016B-2DAD-4D30-8954-32DF99DF7EA0}"/>
    <cellStyle name="Normal 2 2 5 2 4 3 2" xfId="27284" xr:uid="{860E9C98-0392-4EA4-BEE4-FB9A4A5A20BC}"/>
    <cellStyle name="Normal 2 2 5 2 4 3 3" xfId="17069" xr:uid="{8E0DAED5-926F-4582-8D7D-E34F434E81E8}"/>
    <cellStyle name="Normal 2 2 5 2 4 4" xfId="9726" xr:uid="{61D71261-D9EF-48F9-8148-E4D0DD113089}"/>
    <cellStyle name="Normal 2 2 5 2 4 4 2" xfId="19902" xr:uid="{2F32FB31-7074-4B79-97D2-48EAEA833660}"/>
    <cellStyle name="Normal 2 2 5 2 4 5" xfId="12411" xr:uid="{067068E5-176E-4CE9-B3EA-764119BB6BC9}"/>
    <cellStyle name="Normal 2 2 5 2 4 5 2" xfId="22735" xr:uid="{8A836BFD-13F4-44B1-A266-89426D0627C6}"/>
    <cellStyle name="Normal 2 2 5 2 4 6" xfId="25339" xr:uid="{00A75636-F45E-4139-B329-3D9B9BBEE51E}"/>
    <cellStyle name="Normal 2 2 5 2 4 7" xfId="14982" xr:uid="{1D429A95-CDC2-4992-95FC-13F43A35EE74}"/>
    <cellStyle name="Normal 2 2 5 2 5" xfId="3809" xr:uid="{00000000-0005-0000-0000-0000E80A0000}"/>
    <cellStyle name="Normal 2 2 5 2 5 2" xfId="5674" xr:uid="{00000000-0005-0000-0000-0000E90A0000}"/>
    <cellStyle name="Normal 2 2 5 2 5 2 2" xfId="28385" xr:uid="{34BF6BA9-9A22-4074-B2AD-85C57087ADB5}"/>
    <cellStyle name="Normal 2 2 5 2 5 2 3" xfId="29193" xr:uid="{3200C494-7567-42C4-9F9A-0C69025DA46C}"/>
    <cellStyle name="Normal 2 2 5 2 5 2 4" xfId="16831" xr:uid="{DDB8391C-EBEA-4E59-96F2-B403508AD423}"/>
    <cellStyle name="Normal 2 2 5 2 5 3" xfId="9488" xr:uid="{48FD90AF-1A71-489F-94C8-485775BD651E}"/>
    <cellStyle name="Normal 2 2 5 2 5 3 2" xfId="29390" xr:uid="{9336E909-E7F4-49FF-8EE4-0B40AA1F59D0}"/>
    <cellStyle name="Normal 2 2 5 2 5 3 3" xfId="19664" xr:uid="{EB6FF5F6-BF72-4965-80A2-B46E351AFC98}"/>
    <cellStyle name="Normal 2 2 5 2 5 4" xfId="12173" xr:uid="{12AAA944-8E16-4086-823E-C4092195EDF2}"/>
    <cellStyle name="Normal 2 2 5 2 5 4 2" xfId="22497" xr:uid="{29D9E306-9CF3-4330-AF5C-2D3970E92086}"/>
    <cellStyle name="Normal 2 2 5 2 5 5" xfId="25879" xr:uid="{24EB90AB-73C3-446B-827A-6C35E8DB8F37}"/>
    <cellStyle name="Normal 2 2 5 2 5 6" xfId="14711" xr:uid="{6FCE6964-0A56-4FF1-9D43-A516DF302E0F}"/>
    <cellStyle name="Normal 2 2 5 2 6" xfId="3263" xr:uid="{00000000-0005-0000-0000-0000EA0A0000}"/>
    <cellStyle name="Normal 2 2 5 2 6 2" xfId="5188" xr:uid="{00000000-0005-0000-0000-0000EB0A0000}"/>
    <cellStyle name="Normal 2 2 5 2 6 2 2" xfId="27566" xr:uid="{760ED724-D462-4841-8038-35BE8D78B87A}"/>
    <cellStyle name="Normal 2 2 5 2 6 2 3" xfId="16477" xr:uid="{1BEDA022-319C-4201-9AAB-B029E50E64C4}"/>
    <cellStyle name="Normal 2 2 5 2 6 3" xfId="9137" xr:uid="{7C917E6F-3A23-40BE-B17B-28424ECB2923}"/>
    <cellStyle name="Normal 2 2 5 2 6 3 2" xfId="19310" xr:uid="{E733D94E-AC64-4B06-9AB9-8FE83526FAD0}"/>
    <cellStyle name="Normal 2 2 5 2 6 4" xfId="11819" xr:uid="{A75AC0CD-6AE6-4156-8373-FD16FA871297}"/>
    <cellStyle name="Normal 2 2 5 2 6 4 2" xfId="22143" xr:uid="{D0ABD0B8-4341-450E-89E9-989E8610679F}"/>
    <cellStyle name="Normal 2 2 5 2 6 5" xfId="26279" xr:uid="{FA5F908E-0C18-48F6-95E0-510BED9E45EF}"/>
    <cellStyle name="Normal 2 2 5 2 6 6" xfId="14244" xr:uid="{580BD4CB-5722-41F5-B222-CC3A5DE61F3B}"/>
    <cellStyle name="Normal 2 2 5 2 7" xfId="4448" xr:uid="{00000000-0005-0000-0000-0000EC0A0000}"/>
    <cellStyle name="Normal 2 2 5 2 7 2" xfId="8856" xr:uid="{716D17DC-A250-4296-ABAA-A2C9CD284E59}"/>
    <cellStyle name="Normal 2 2 5 2 7 2 2" xfId="19006" xr:uid="{C30CDD1E-A74E-42A4-89BD-3D9393E6E222}"/>
    <cellStyle name="Normal 2 2 5 2 7 3" xfId="11515" xr:uid="{38212A95-1450-413B-A73E-66457D13AC99}"/>
    <cellStyle name="Normal 2 2 5 2 7 3 2" xfId="21839" xr:uid="{FCEDBE5A-C176-4E49-BE1B-14E93BF3BB7E}"/>
    <cellStyle name="Normal 2 2 5 2 7 4" xfId="26646" xr:uid="{597A6E86-56C2-4DD6-A96D-1B1086797A77}"/>
    <cellStyle name="Normal 2 2 5 2 7 5" xfId="16173" xr:uid="{9EB7D3EA-9DC3-4E3C-AD8B-7FD4CF41035D}"/>
    <cellStyle name="Normal 2 2 5 2 8" xfId="7357" xr:uid="{83C5639B-36E0-4F20-9C26-7F593D0A2CC6}"/>
    <cellStyle name="Normal 2 2 5 2 8 2" xfId="10229" xr:uid="{F8645E9B-A521-4C85-85E6-392932E552C9}"/>
    <cellStyle name="Normal 2 2 5 2 8 2 2" xfId="20411" xr:uid="{B02821C3-D8DD-4BE1-A4A2-A632619CED19}"/>
    <cellStyle name="Normal 2 2 5 2 8 3" xfId="12920" xr:uid="{AF4C7CB4-CFB2-447C-945A-3FAE4A503543}"/>
    <cellStyle name="Normal 2 2 5 2 8 3 2" xfId="23244" xr:uid="{A63C232B-31AE-4644-A950-C3CB1229F788}"/>
    <cellStyle name="Normal 2 2 5 2 8 4" xfId="17578" xr:uid="{2172D56B-9D53-449C-B2E6-C437137D62DB}"/>
    <cellStyle name="Normal 2 2 5 2 9" xfId="7752" xr:uid="{24E3FB0F-FD6D-457B-90EA-50D15D6C36DD}"/>
    <cellStyle name="Normal 2 2 5 2 9 2" xfId="15672" xr:uid="{C8B56893-DFE4-4D65-8211-DD959DC83E68}"/>
    <cellStyle name="Normal 2 2 5 3" xfId="1044" xr:uid="{00000000-0005-0000-0000-000014040000}"/>
    <cellStyle name="Normal 2 2 5 3 10" xfId="11021" xr:uid="{04DD303C-317C-461C-9DA8-FB23D7C2B111}"/>
    <cellStyle name="Normal 2 2 5 3 10 2" xfId="21341" xr:uid="{90B6FCB6-6AC0-4C84-BDCE-7045434BC2A6}"/>
    <cellStyle name="Normal 2 2 5 3 11" xfId="24563" xr:uid="{2BF23915-8E24-4E5F-9A75-7FECF6B16C17}"/>
    <cellStyle name="Normal 2 2 5 3 12" xfId="13881" xr:uid="{9CFFFACB-7BEE-4BE4-8CD1-D21E5487D2F1}"/>
    <cellStyle name="Normal 2 2 5 3 2" xfId="2527" xr:uid="{00000000-0005-0000-0000-0000C3020000}"/>
    <cellStyle name="Normal 2 2 5 3 2 2" xfId="4034" xr:uid="{00000000-0005-0000-0000-0000EF0A0000}"/>
    <cellStyle name="Normal 2 2 5 3 2 2 2" xfId="5975" xr:uid="{00000000-0005-0000-0000-0000F00A0000}"/>
    <cellStyle name="Normal 2 2 5 3 2 2 2 2" xfId="26953" xr:uid="{104C08FD-4034-4CD9-966C-2A77E6AFAAD5}"/>
    <cellStyle name="Normal 2 2 5 3 2 2 2 3" xfId="28203" xr:uid="{E8016394-1946-43A6-87C4-DDD95AC9F039}"/>
    <cellStyle name="Normal 2 2 5 3 2 2 2 4" xfId="17071" xr:uid="{A4251F27-4CDA-401D-A753-17EA3FF48F2B}"/>
    <cellStyle name="Normal 2 2 5 3 2 2 3" xfId="9728" xr:uid="{51735AC4-751E-4491-AACD-1DE912D4C71F}"/>
    <cellStyle name="Normal 2 2 5 3 2 2 3 2" xfId="29844" xr:uid="{D9D6842C-4D2A-48E7-AFE2-AD03FB4B34A1}"/>
    <cellStyle name="Normal 2 2 5 3 2 2 3 3" xfId="19904" xr:uid="{78274EAA-28E1-4CC5-8F45-947C11362092}"/>
    <cellStyle name="Normal 2 2 5 3 2 2 4" xfId="12413" xr:uid="{FD114E64-B096-477C-80B0-C968AFEC3FDF}"/>
    <cellStyle name="Normal 2 2 5 3 2 2 4 2" xfId="22737" xr:uid="{292D0685-3A8C-4C3E-B5AC-F2AB3F89DD53}"/>
    <cellStyle name="Normal 2 2 5 3 2 2 5" xfId="24100" xr:uid="{5D231C8D-FA47-41ED-80C3-2150D7B38AA4}"/>
    <cellStyle name="Normal 2 2 5 3 2 2 6" xfId="14984" xr:uid="{692CE3C4-1CC4-44CE-9AAE-636B2C93C894}"/>
    <cellStyle name="Normal 2 2 5 3 2 3" xfId="5423" xr:uid="{00000000-0005-0000-0000-0000F10A0000}"/>
    <cellStyle name="Normal 2 2 5 3 2 3 2" xfId="10508" xr:uid="{322F22FD-3222-468F-AD62-2B754C4F7B4D}"/>
    <cellStyle name="Normal 2 2 5 3 2 3 2 2" xfId="30075" xr:uid="{A98DC434-D0E2-48DC-A56A-CE0F3CD873E3}"/>
    <cellStyle name="Normal 2 2 5 3 2 3 2 3" xfId="20711" xr:uid="{245D176F-7B5D-4796-854E-1F3B3A0625E2}"/>
    <cellStyle name="Normal 2 2 5 3 2 3 3" xfId="13220" xr:uid="{26B4E793-D4AA-432F-9B47-81801D4DACED}"/>
    <cellStyle name="Normal 2 2 5 3 2 3 3 2" xfId="23544" xr:uid="{FA3536DE-8E06-4633-8785-4B43935E68AE}"/>
    <cellStyle name="Normal 2 2 5 3 2 3 4" xfId="24863" xr:uid="{B60356CF-0C37-4531-8589-75489B8EDC42}"/>
    <cellStyle name="Normal 2 2 5 3 2 3 5" xfId="17878" xr:uid="{904FD6EC-C2B2-40F8-A090-EEC2F67E6AA7}"/>
    <cellStyle name="Normal 2 2 5 3 2 4" xfId="8115" xr:uid="{3FA8AB50-8F19-4CD4-9F2B-3E3B94AE0828}"/>
    <cellStyle name="Normal 2 2 5 3 2 4 2" xfId="27746" xr:uid="{72010B03-0545-4154-80C4-09875D042E93}"/>
    <cellStyle name="Normal 2 2 5 3 2 4 3" xfId="16665" xr:uid="{DCB586BF-E1D3-4EB6-84D0-0B4FFACA9B9C}"/>
    <cellStyle name="Normal 2 2 5 3 2 5" xfId="9325" xr:uid="{653D8395-480F-42DA-BA9E-4B59B4853B63}"/>
    <cellStyle name="Normal 2 2 5 3 2 5 2" xfId="19498" xr:uid="{96CE23BE-1581-4E91-BA42-52F3F1F74AA2}"/>
    <cellStyle name="Normal 2 2 5 3 2 6" xfId="12007" xr:uid="{DC1E7710-478E-48B2-BCAC-673EA845689B}"/>
    <cellStyle name="Normal 2 2 5 3 2 6 2" xfId="22331" xr:uid="{B91E497B-D32E-44E1-A344-35A15E31C530}"/>
    <cellStyle name="Normal 2 2 5 3 2 7" xfId="26102" xr:uid="{0ED2A5CE-B0FD-4106-84F8-DB55E88DD467}"/>
    <cellStyle name="Normal 2 2 5 3 2 8" xfId="14470" xr:uid="{2C51EB87-13B2-43A4-A4B4-065226A71A19}"/>
    <cellStyle name="Normal 2 2 5 3 3" xfId="4035" xr:uid="{00000000-0005-0000-0000-0000F20A0000}"/>
    <cellStyle name="Normal 2 2 5 3 3 2" xfId="5976" xr:uid="{00000000-0005-0000-0000-0000F30A0000}"/>
    <cellStyle name="Normal 2 2 5 3 3 2 2" xfId="10629" xr:uid="{ADB6AB3B-36F9-438D-898B-91A9BCF0A6EE}"/>
    <cellStyle name="Normal 2 2 5 3 3 2 2 2" xfId="30193" xr:uid="{516D0036-685D-4C89-9603-1658FCB25E9E}"/>
    <cellStyle name="Normal 2 2 5 3 3 2 2 3" xfId="20881" xr:uid="{9E9359B3-B0A9-400B-AAC4-649FC050FDEF}"/>
    <cellStyle name="Normal 2 2 5 3 3 2 3" xfId="13390" xr:uid="{A1EFABF5-E99E-4F37-A2CF-1E9530D255FF}"/>
    <cellStyle name="Normal 2 2 5 3 3 2 3 2" xfId="23714" xr:uid="{E38C6D2C-4D81-4C77-82A5-4DF871BE9BB2}"/>
    <cellStyle name="Normal 2 2 5 3 3 2 4" xfId="26697" xr:uid="{07CD28AA-21D7-455E-8F20-85CC2BFDF8E4}"/>
    <cellStyle name="Normal 2 2 5 3 3 2 5" xfId="18048" xr:uid="{275D3F7A-797B-4C85-9403-1B325A1B1182}"/>
    <cellStyle name="Normal 2 2 5 3 3 3" xfId="8194" xr:uid="{950A4B5A-54DE-4E49-9497-48DE8CED4DE7}"/>
    <cellStyle name="Normal 2 2 5 3 3 3 2" xfId="27073" xr:uid="{460A126E-7C83-4E42-82FF-5B2A33F45919}"/>
    <cellStyle name="Normal 2 2 5 3 3 3 3" xfId="17072" xr:uid="{E29D5957-599A-47B1-9233-F04F7D7B31D6}"/>
    <cellStyle name="Normal 2 2 5 3 3 4" xfId="9729" xr:uid="{9EB62080-8C4A-4927-AABB-09F83FC71D4E}"/>
    <cellStyle name="Normal 2 2 5 3 3 4 2" xfId="19905" xr:uid="{1317E6C3-B26B-4147-B3BE-F7AED319DE93}"/>
    <cellStyle name="Normal 2 2 5 3 3 5" xfId="12414" xr:uid="{83C9BAB7-5C25-4700-935A-D0853E29A725}"/>
    <cellStyle name="Normal 2 2 5 3 3 5 2" xfId="22738" xr:uid="{0FCBC763-DE3A-4611-9303-521EBC2F2272}"/>
    <cellStyle name="Normal 2 2 5 3 3 6" xfId="23941" xr:uid="{5FBDE2F0-569E-4853-ADBF-EE7227D65D4B}"/>
    <cellStyle name="Normal 2 2 5 3 3 7" xfId="14985" xr:uid="{DF4BF846-9367-470E-91C2-B09C30E7DE9B}"/>
    <cellStyle name="Normal 2 2 5 3 4" xfId="4033" xr:uid="{00000000-0005-0000-0000-0000F40A0000}"/>
    <cellStyle name="Normal 2 2 5 3 4 2" xfId="5974" xr:uid="{00000000-0005-0000-0000-0000F50A0000}"/>
    <cellStyle name="Normal 2 2 5 3 4 2 2" xfId="28403" xr:uid="{721021E3-CF4E-431E-A507-760895BD11FD}"/>
    <cellStyle name="Normal 2 2 5 3 4 2 3" xfId="17070" xr:uid="{8C0879AF-CA37-4318-B113-A21077E7E5F6}"/>
    <cellStyle name="Normal 2 2 5 3 4 3" xfId="9727" xr:uid="{4844CDFD-D380-4666-8954-22F4C3E6364A}"/>
    <cellStyle name="Normal 2 2 5 3 4 3 2" xfId="19903" xr:uid="{79719DD8-C91E-4A19-B35F-32666AB80C46}"/>
    <cellStyle name="Normal 2 2 5 3 4 4" xfId="12412" xr:uid="{41459B9B-8EF9-4C1B-97D9-C2C946913A4B}"/>
    <cellStyle name="Normal 2 2 5 3 4 4 2" xfId="22736" xr:uid="{E51D818F-9B99-4722-BAF4-567B9DD68C82}"/>
    <cellStyle name="Normal 2 2 5 3 4 5" xfId="24301" xr:uid="{E76FF621-94DA-4B34-8368-79C834072E9B}"/>
    <cellStyle name="Normal 2 2 5 3 4 6" xfId="14983" xr:uid="{1B174990-B5C4-4682-8867-9AEA1423AFF7}"/>
    <cellStyle name="Normal 2 2 5 3 5" xfId="3305" xr:uid="{00000000-0005-0000-0000-0000F60A0000}"/>
    <cellStyle name="Normal 2 2 5 3 5 2" xfId="5231" xr:uid="{00000000-0005-0000-0000-0000F70A0000}"/>
    <cellStyle name="Normal 2 2 5 3 5 2 2" xfId="26916" xr:uid="{80A7444E-8908-45BB-9C19-EB541487DB88}"/>
    <cellStyle name="Normal 2 2 5 3 5 2 3" xfId="16520" xr:uid="{6CA01F59-9038-4A11-A0A9-4E4686ECBB98}"/>
    <cellStyle name="Normal 2 2 5 3 5 3" xfId="9180" xr:uid="{43F42450-80A4-45CE-B545-F372F1C1E16B}"/>
    <cellStyle name="Normal 2 2 5 3 5 3 2" xfId="19353" xr:uid="{AEE041B5-1219-4B0C-B967-B6C139D6ABCF}"/>
    <cellStyle name="Normal 2 2 5 3 5 4" xfId="11862" xr:uid="{8CBD7DD6-5079-4E96-B7CD-8833AA036E76}"/>
    <cellStyle name="Normal 2 2 5 3 5 4 2" xfId="22186" xr:uid="{FC27C9BD-5EF0-4CEF-AEE8-1709838B4748}"/>
    <cellStyle name="Normal 2 2 5 3 5 5" xfId="26421" xr:uid="{1F1CB1B2-34C9-4A89-8B4A-889C298758BE}"/>
    <cellStyle name="Normal 2 2 5 3 5 6" xfId="14284" xr:uid="{C60D2EBC-C3BE-4841-9229-D8627D71C311}"/>
    <cellStyle name="Normal 2 2 5 3 6" xfId="4858" xr:uid="{00000000-0005-0000-0000-0000F80A0000}"/>
    <cellStyle name="Normal 2 2 5 3 6 2" xfId="8941" xr:uid="{CE83141F-4B19-47DE-AE57-10D0D2999762}"/>
    <cellStyle name="Normal 2 2 5 3 6 2 2" xfId="19098" xr:uid="{B3BC6280-2AA1-4DE3-8576-0F0194F3CBA8}"/>
    <cellStyle name="Normal 2 2 5 3 6 3" xfId="11607" xr:uid="{5666A4D5-3651-4E34-9781-50F3B2D8E561}"/>
    <cellStyle name="Normal 2 2 5 3 6 3 2" xfId="21931" xr:uid="{A1BCE7AB-D081-41A3-99A8-73990454F331}"/>
    <cellStyle name="Normal 2 2 5 3 6 4" xfId="25338" xr:uid="{206E0AD2-BA96-45E4-A1F1-96C6D03E2A98}"/>
    <cellStyle name="Normal 2 2 5 3 6 5" xfId="16265" xr:uid="{439532A7-3244-498F-954B-D5079513611A}"/>
    <cellStyle name="Normal 2 2 5 3 7" xfId="7306" xr:uid="{C776BA93-A2AC-4FAF-892B-1279C8DDCDFD}"/>
    <cellStyle name="Normal 2 2 5 3 7 2" xfId="10139" xr:uid="{99164156-4018-4C96-9AEC-1F3CA80045E7}"/>
    <cellStyle name="Normal 2 2 5 3 7 2 2" xfId="20319" xr:uid="{EB011FA8-8167-4621-90E7-D8041AAB3E32}"/>
    <cellStyle name="Normal 2 2 5 3 7 3" xfId="12828" xr:uid="{C20938C3-5B0A-4E48-B933-34F9C0278602}"/>
    <cellStyle name="Normal 2 2 5 3 7 3 2" xfId="23152" xr:uid="{32B8404B-E195-48BC-8890-DADFD7812295}"/>
    <cellStyle name="Normal 2 2 5 3 7 4" xfId="17486" xr:uid="{4FC4F4F9-C51A-4125-BB6D-FC4AC093E7B0}"/>
    <cellStyle name="Normal 2 2 5 3 8" xfId="7755" xr:uid="{75F2BD91-1A2B-4458-9CFC-F46DDD97BF8E}"/>
    <cellStyle name="Normal 2 2 5 3 8 2" xfId="15675" xr:uid="{77E3E313-DE1F-4815-8612-E6A0014FC5B6}"/>
    <cellStyle name="Normal 2 2 5 3 9" xfId="8427" xr:uid="{43F84870-04B1-4F2C-B28C-D460116E51DC}"/>
    <cellStyle name="Normal 2 2 5 3 9 2" xfId="18508" xr:uid="{927435BB-0513-4474-B950-056CEF79F4E5}"/>
    <cellStyle name="Normal 2 2 5 4" xfId="1045" xr:uid="{00000000-0005-0000-0000-000015040000}"/>
    <cellStyle name="Normal 2 2 5 4 2" xfId="2632" xr:uid="{00000000-0005-0000-0000-0000C4020000}"/>
    <cellStyle name="Normal 2 2 5 4 2 2" xfId="5977" xr:uid="{00000000-0005-0000-0000-0000FB0A0000}"/>
    <cellStyle name="Normal 2 2 5 4 2 2 2" xfId="25939" xr:uid="{B8E8B022-670F-4E40-B031-1DC7B0D459B7}"/>
    <cellStyle name="Normal 2 2 5 4 2 2 3" xfId="28785" xr:uid="{04E03338-32C3-4FD9-9A6B-DE766F9CD33A}"/>
    <cellStyle name="Normal 2 2 5 4 2 2 4" xfId="17073" xr:uid="{3FE0144C-F5C7-4C40-9BA0-146AF84A9955}"/>
    <cellStyle name="Normal 2 2 5 4 2 3" xfId="9730" xr:uid="{626057B0-B6C8-4925-848D-5E0C1B41E1EA}"/>
    <cellStyle name="Normal 2 2 5 4 2 3 2" xfId="29845" xr:uid="{06AFC5E8-EB7C-4DDD-82B8-6A421ED9D3A4}"/>
    <cellStyle name="Normal 2 2 5 4 2 3 3" xfId="19906" xr:uid="{802BD972-6E70-4CC1-9CD7-74D9E1521AE5}"/>
    <cellStyle name="Normal 2 2 5 4 2 4" xfId="12415" xr:uid="{D461AD83-9BA6-4D21-9976-0263FCE54754}"/>
    <cellStyle name="Normal 2 2 5 4 2 4 2" xfId="22739" xr:uid="{BD8EAC2E-70CA-4404-A130-5FD3C101755F}"/>
    <cellStyle name="Normal 2 2 5 4 2 5" xfId="25006" xr:uid="{ECC71823-CD07-4359-8091-B4A1227AB360}"/>
    <cellStyle name="Normal 2 2 5 4 2 6" xfId="14986" xr:uid="{B1FCC49B-2F8A-4B12-BA1F-75DFF333AF0F}"/>
    <cellStyle name="Normal 2 2 5 4 3" xfId="3666" xr:uid="{00000000-0005-0000-0000-0000FC0A0000}"/>
    <cellStyle name="Normal 2 2 5 4 3 2" xfId="5420" xr:uid="{00000000-0005-0000-0000-0000FD0A0000}"/>
    <cellStyle name="Normal 2 2 5 4 3 2 2" xfId="26879" xr:uid="{3F75EA91-73A8-45E3-B085-31DDC86A62DE}"/>
    <cellStyle name="Normal 2 2 5 4 3 2 3" xfId="16662" xr:uid="{A6D943B0-98B8-4148-BA63-57C3B4FBA0EE}"/>
    <cellStyle name="Normal 2 2 5 4 3 3" xfId="9322" xr:uid="{74DB514C-AFD4-4C2D-94F0-589E7224580A}"/>
    <cellStyle name="Normal 2 2 5 4 3 3 2" xfId="19495" xr:uid="{AE04A0B2-724C-4271-84F8-495CBF1EB47C}"/>
    <cellStyle name="Normal 2 2 5 4 3 4" xfId="12004" xr:uid="{D96AC2DD-2D8A-4109-86E9-5F95C324845C}"/>
    <cellStyle name="Normal 2 2 5 4 3 4 2" xfId="22328" xr:uid="{59BFFD76-D477-44F2-883F-DA5579C31BEA}"/>
    <cellStyle name="Normal 2 2 5 4 3 5" xfId="25220" xr:uid="{22CE3B47-E25F-4BC0-8A92-D0059F59B503}"/>
    <cellStyle name="Normal 2 2 5 4 3 6" xfId="14467" xr:uid="{5739E0F8-3389-4F47-B905-B0A4410FDC84}"/>
    <cellStyle name="Normal 2 2 5 4 4" xfId="4968" xr:uid="{00000000-0005-0000-0000-0000FE0A0000}"/>
    <cellStyle name="Normal 2 2 5 4 4 2" xfId="10395" xr:uid="{21FC12F1-E46F-45FB-9548-3E77001DDC6D}"/>
    <cellStyle name="Normal 2 2 5 4 4 2 2" xfId="29995" xr:uid="{EDE444D6-6695-44DB-BF5A-C6EF77146BC9}"/>
    <cellStyle name="Normal 2 2 5 4 4 2 3" xfId="20577" xr:uid="{7F5DB1D3-4C9F-4258-A5AE-92EE04513E02}"/>
    <cellStyle name="Normal 2 2 5 4 4 3" xfId="13086" xr:uid="{E7ECECA1-6CCE-4412-BBBA-104339FBD6C5}"/>
    <cellStyle name="Normal 2 2 5 4 4 3 2" xfId="23410" xr:uid="{78A7FF2D-1A0E-4C87-BC73-483F258DA10A}"/>
    <cellStyle name="Normal 2 2 5 4 4 4" xfId="25449" xr:uid="{8FAE1B84-0AAE-4C6F-BFB5-364E57AE01C5}"/>
    <cellStyle name="Normal 2 2 5 4 4 5" xfId="17744" xr:uid="{E95188A9-5BA3-4E66-8BD6-59AC7F5C3DDC}"/>
    <cellStyle name="Normal 2 2 5 4 5" xfId="7756" xr:uid="{A5CDABBF-E05B-49F1-8EFF-DBC24BFD3A06}"/>
    <cellStyle name="Normal 2 2 5 4 5 2" xfId="27582" xr:uid="{30C24646-7CEE-45F5-8566-55E263678B6D}"/>
    <cellStyle name="Normal 2 2 5 4 5 3" xfId="15676" xr:uid="{CD868C5A-050B-41F1-8251-FBE9EA83584E}"/>
    <cellStyle name="Normal 2 2 5 4 6" xfId="8428" xr:uid="{0A0EE7D5-4611-4117-A3E8-B73C13E8C33D}"/>
    <cellStyle name="Normal 2 2 5 4 6 2" xfId="18509" xr:uid="{03F6B900-C7F7-4248-9583-1FAA3B659E4E}"/>
    <cellStyle name="Normal 2 2 5 4 7" xfId="11022" xr:uid="{8BD707AA-EF2F-4FE5-B9A4-BE4AA201849F}"/>
    <cellStyle name="Normal 2 2 5 4 7 2" xfId="21342" xr:uid="{0C8BD3FD-21C0-4E83-B1B6-5A6519508A1F}"/>
    <cellStyle name="Normal 2 2 5 4 8" xfId="24111" xr:uid="{02791975-65F4-4599-83DC-C58CDC201C90}"/>
    <cellStyle name="Normal 2 2 5 4 9" xfId="14039" xr:uid="{F9FA4C19-C86A-467F-BCA8-E13957286F05}"/>
    <cellStyle name="Normal 2 2 5 5" xfId="1046" xr:uid="{00000000-0005-0000-0000-000016040000}"/>
    <cellStyle name="Normal 2 2 5 5 2" xfId="2327" xr:uid="{00000000-0005-0000-0000-0000C5020000}"/>
    <cellStyle name="Normal 2 2 5 5 2 2" xfId="5978" xr:uid="{00000000-0005-0000-0000-0000010B0000}"/>
    <cellStyle name="Normal 2 2 5 5 2 2 2" xfId="30194" xr:uid="{F3DCD6E4-98A8-4CA6-88E5-B5F3FFD5094E}"/>
    <cellStyle name="Normal 2 2 5 5 2 2 3" xfId="20882" xr:uid="{7C5F0AA4-428B-4ABA-930F-71832D32AB38}"/>
    <cellStyle name="Normal 2 2 5 5 2 3" xfId="13391" xr:uid="{69855528-0CBB-40A7-8CF7-E445819FE9A7}"/>
    <cellStyle name="Normal 2 2 5 5 2 3 2" xfId="23715" xr:uid="{509411AF-D91E-4488-8D47-B104F4027C95}"/>
    <cellStyle name="Normal 2 2 5 5 2 4" xfId="26713" xr:uid="{E711BC4E-443D-4F78-816F-20ADED55BDA1}"/>
    <cellStyle name="Normal 2 2 5 5 2 5" xfId="18049" xr:uid="{B489DD11-445A-4256-9A91-FC3CC801D7E6}"/>
    <cellStyle name="Normal 2 2 5 5 3" xfId="4609" xr:uid="{00000000-0005-0000-0000-0000020B0000}"/>
    <cellStyle name="Normal 2 2 5 5 3 2" xfId="28006" xr:uid="{0DE51A52-18A8-4158-9BAF-915DD11F1197}"/>
    <cellStyle name="Normal 2 2 5 5 3 3" xfId="15677" xr:uid="{96204B8D-9C6A-445D-8C80-EBCE283D670F}"/>
    <cellStyle name="Normal 2 2 5 5 4" xfId="8429" xr:uid="{58AC6943-266A-4EC4-A3D3-8C3D14C7650A}"/>
    <cellStyle name="Normal 2 2 5 5 4 2" xfId="18510" xr:uid="{75A595FF-80BE-482E-8F95-C02CB881B977}"/>
    <cellStyle name="Normal 2 2 5 5 5" xfId="11023" xr:uid="{6F1683A2-D3CC-44E2-BE96-95C235988E00}"/>
    <cellStyle name="Normal 2 2 5 5 5 2" xfId="21343" xr:uid="{A9A7AAFC-6394-47C7-9650-5C3ED70F67A0}"/>
    <cellStyle name="Normal 2 2 5 5 6" xfId="24165" xr:uid="{B51ED648-3979-4630-81CE-7038479CD3F6}"/>
    <cellStyle name="Normal 2 2 5 5 7" xfId="14987" xr:uid="{0A0822A0-D1F0-4A3F-8CB0-4EDB3244132C}"/>
    <cellStyle name="Normal 2 2 5 6" xfId="2190" xr:uid="{00000000-0005-0000-0000-0000BF020000}"/>
    <cellStyle name="Normal 2 2 5 6 2" xfId="5673" xr:uid="{00000000-0005-0000-0000-0000040B0000}"/>
    <cellStyle name="Normal 2 2 5 6 2 2" xfId="25075" xr:uid="{05214043-87BC-4337-9A7A-1CC740AC9D8A}"/>
    <cellStyle name="Normal 2 2 5 6 2 3" xfId="28531" xr:uid="{1A4665BC-9B7B-4FA6-A27A-80A4CE15EE08}"/>
    <cellStyle name="Normal 2 2 5 6 2 4" xfId="16830" xr:uid="{791E86E9-50B2-409C-B59B-4C300FD35D8C}"/>
    <cellStyle name="Normal 2 2 5 6 3" xfId="9487" xr:uid="{79551B28-2BE8-450B-81F5-E8E5183A1BA7}"/>
    <cellStyle name="Normal 2 2 5 6 3 2" xfId="27188" xr:uid="{642F0C84-0DB1-446A-A371-5892DB8B4F6C}"/>
    <cellStyle name="Normal 2 2 5 6 3 3" xfId="19663" xr:uid="{7CA76FC1-1480-4041-8D6B-107D367559E1}"/>
    <cellStyle name="Normal 2 2 5 6 4" xfId="12172" xr:uid="{24AE13BF-6A41-40BE-91C4-C2586CC576D5}"/>
    <cellStyle name="Normal 2 2 5 6 4 2" xfId="22496" xr:uid="{A2C85DD6-4A61-4476-BF39-5270FA19CD7D}"/>
    <cellStyle name="Normal 2 2 5 6 5" xfId="24357" xr:uid="{69A15586-8FF4-4228-AECC-C5489CF6D59F}"/>
    <cellStyle name="Normal 2 2 5 6 6" xfId="14710" xr:uid="{DEFD5547-21D4-432D-837F-21C8E3664598}"/>
    <cellStyle name="Normal 2 2 5 7" xfId="3191" xr:uid="{00000000-0005-0000-0000-0000050B0000}"/>
    <cellStyle name="Normal 2 2 5 7 2" xfId="5128" xr:uid="{00000000-0005-0000-0000-0000060B0000}"/>
    <cellStyle name="Normal 2 2 5 7 2 2" xfId="29029" xr:uid="{00130DB5-E208-402E-94B2-CEB57CEE9DF0}"/>
    <cellStyle name="Normal 2 2 5 7 2 3" xfId="16417" xr:uid="{4C801455-3B18-47E1-8D96-1AD5A97B7952}"/>
    <cellStyle name="Normal 2 2 5 7 3" xfId="9077" xr:uid="{57B1BE7E-5830-47AF-9FAE-78E545C75D99}"/>
    <cellStyle name="Normal 2 2 5 7 3 2" xfId="19250" xr:uid="{6D8E4C8D-8994-4C0D-A33D-848A6409B009}"/>
    <cellStyle name="Normal 2 2 5 7 4" xfId="11759" xr:uid="{A0F47206-B52F-47A2-9014-9F2402EC644B}"/>
    <cellStyle name="Normal 2 2 5 7 4 2" xfId="22083" xr:uid="{00845EB1-08D2-4D7F-A253-729BF78BC88B}"/>
    <cellStyle name="Normal 2 2 5 7 5" xfId="25451" xr:uid="{A6347348-4703-4404-A33F-9189E42C2ECE}"/>
    <cellStyle name="Normal 2 2 5 7 6" xfId="14186" xr:uid="{EA4A92A2-B46B-4797-BCEC-95241AD49110}"/>
    <cellStyle name="Normal 2 2 5 8" xfId="4447" xr:uid="{00000000-0005-0000-0000-0000070B0000}"/>
    <cellStyle name="Normal 2 2 5 8 2" xfId="8798" xr:uid="{5205283D-364E-49F5-A3AC-B3EC1291B60E}"/>
    <cellStyle name="Normal 2 2 5 8 2 2" xfId="18946" xr:uid="{C8FBECA3-E0FD-417A-83A8-16B9569969EA}"/>
    <cellStyle name="Normal 2 2 5 8 3" xfId="11455" xr:uid="{5D08FBF2-066C-46DB-B587-222CB99BF83F}"/>
    <cellStyle name="Normal 2 2 5 8 3 2" xfId="21779" xr:uid="{CF467157-63B9-46A1-A7B3-D666A762D26E}"/>
    <cellStyle name="Normal 2 2 5 8 4" xfId="25888" xr:uid="{2ABF3F72-9505-40AD-989A-C74BE5742726}"/>
    <cellStyle name="Normal 2 2 5 8 5" xfId="16113" xr:uid="{2521EBAD-DDEF-4D70-938D-DECAACAE8A13}"/>
    <cellStyle name="Normal 2 2 5 9" xfId="7356" xr:uid="{843DEB0C-F2EC-40AB-B06E-0146AE9D5423}"/>
    <cellStyle name="Normal 2 2 5 9 2" xfId="10228" xr:uid="{C8B08B9C-2BE1-4B11-ADF6-F92CD01873E1}"/>
    <cellStyle name="Normal 2 2 5 9 2 2" xfId="20410" xr:uid="{49B5B137-9D90-435A-B1B0-73EEFA47A817}"/>
    <cellStyle name="Normal 2 2 5 9 3" xfId="12919" xr:uid="{536A8711-38FA-4E6F-906B-D0F12B433787}"/>
    <cellStyle name="Normal 2 2 5 9 3 2" xfId="23243" xr:uid="{E5368813-DEF1-4EC3-AA2C-ADFD8ECE8E1A}"/>
    <cellStyle name="Normal 2 2 5 9 4" xfId="17577" xr:uid="{EEC6F2A2-994E-4F7B-9078-9415CEDC0C9D}"/>
    <cellStyle name="Normal 2 2 6" xfId="1047" xr:uid="{00000000-0005-0000-0000-000017040000}"/>
    <cellStyle name="Normal 2 2 6 10" xfId="7757" xr:uid="{09F54FB6-7865-4987-823B-24483772CCBD}"/>
    <cellStyle name="Normal 2 2 6 10 2" xfId="15678" xr:uid="{A53DE769-80AD-4F42-A380-4C9345C39EB9}"/>
    <cellStyle name="Normal 2 2 6 11" xfId="8430" xr:uid="{A577B185-A129-47D5-ABCA-EBE4F717B68A}"/>
    <cellStyle name="Normal 2 2 6 11 2" xfId="18511" xr:uid="{3B3F6E37-A1D4-4253-BBC6-A917844C25D5}"/>
    <cellStyle name="Normal 2 2 6 12" xfId="11024" xr:uid="{4F1898A6-A686-46FC-952F-28ABAC1D0273}"/>
    <cellStyle name="Normal 2 2 6 12 2" xfId="21344" xr:uid="{C42CF48F-FAB7-40DD-937B-FB4655CA804A}"/>
    <cellStyle name="Normal 2 2 6 13" xfId="26341" xr:uid="{04CBF8C3-D31D-471E-8A89-4DF50C52AA2D}"/>
    <cellStyle name="Normal 2 2 6 14" xfId="13733" xr:uid="{762DBA70-0C73-4F7C-811A-943771C38C11}"/>
    <cellStyle name="Normal 2 2 6 2" xfId="1048" xr:uid="{00000000-0005-0000-0000-000018040000}"/>
    <cellStyle name="Normal 2 2 6 2 10" xfId="8431" xr:uid="{8782229C-F31A-4AAB-B162-142AF535E0C9}"/>
    <cellStyle name="Normal 2 2 6 2 10 2" xfId="18512" xr:uid="{14C3BE2D-87DF-400C-A3B9-FB2A7A400BC3}"/>
    <cellStyle name="Normal 2 2 6 2 11" xfId="11025" xr:uid="{DB5DB0AB-E95E-40C2-9E14-2B44FF1EE822}"/>
    <cellStyle name="Normal 2 2 6 2 11 2" xfId="21345" xr:uid="{4386ECA2-A0AE-43F7-A15F-1BC4490A0356}"/>
    <cellStyle name="Normal 2 2 6 2 12" xfId="25099" xr:uid="{FF8DED33-E854-42DC-B691-2EAD7DE3C90B}"/>
    <cellStyle name="Normal 2 2 6 2 13" xfId="13793" xr:uid="{692BF313-539F-4F3C-837E-2F8B085A0A41}"/>
    <cellStyle name="Normal 2 2 6 2 2" xfId="1049" xr:uid="{00000000-0005-0000-0000-000019040000}"/>
    <cellStyle name="Normal 2 2 6 2 2 10" xfId="14350" xr:uid="{BAC4439D-A4D9-4307-BE76-0051A8EFAA74}"/>
    <cellStyle name="Normal 2 2 6 2 2 2" xfId="2654" xr:uid="{00000000-0005-0000-0000-0000C8020000}"/>
    <cellStyle name="Normal 2 2 6 2 2 2 2" xfId="4038" xr:uid="{00000000-0005-0000-0000-00000C0B0000}"/>
    <cellStyle name="Normal 2 2 6 2 2 2 2 2" xfId="5981" xr:uid="{00000000-0005-0000-0000-00000D0B0000}"/>
    <cellStyle name="Normal 2 2 6 2 2 2 2 2 2" xfId="28144" xr:uid="{1FAEF1EC-9264-4A85-854B-86DCC3B27ABB}"/>
    <cellStyle name="Normal 2 2 6 2 2 2 2 2 3" xfId="17076" xr:uid="{32C7EE70-52DE-4ACD-A400-12C97E0A14AB}"/>
    <cellStyle name="Normal 2 2 6 2 2 2 2 3" xfId="9733" xr:uid="{D9D2BC6B-9E8B-4A73-93EB-C7E5782F332C}"/>
    <cellStyle name="Normal 2 2 6 2 2 2 2 3 2" xfId="19909" xr:uid="{BAAA408D-5051-4282-994E-E17E00B57038}"/>
    <cellStyle name="Normal 2 2 6 2 2 2 2 4" xfId="12418" xr:uid="{94F1B115-8CA0-4B15-AAD5-B67B279F03A1}"/>
    <cellStyle name="Normal 2 2 6 2 2 2 2 4 2" xfId="22742" xr:uid="{4A28BA7B-F841-4E1F-BBC0-B0479B6EF389}"/>
    <cellStyle name="Normal 2 2 6 2 2 2 2 5" xfId="26100" xr:uid="{A4A26B76-C370-45D4-9B8A-13C36ACFF424}"/>
    <cellStyle name="Normal 2 2 6 2 2 2 2 6" xfId="14990" xr:uid="{D6B7C128-A040-4D27-A407-2E2F59F18A15}"/>
    <cellStyle name="Normal 2 2 6 2 2 2 3" xfId="5426" xr:uid="{00000000-0005-0000-0000-00000E0B0000}"/>
    <cellStyle name="Normal 2 2 6 2 2 2 3 2" xfId="10510" xr:uid="{849F1BC9-CF00-4718-8005-7481510A4E37}"/>
    <cellStyle name="Normal 2 2 6 2 2 2 3 2 2" xfId="30077" xr:uid="{A8967FEA-920B-47C4-A2BA-D9ECEFD06D9B}"/>
    <cellStyle name="Normal 2 2 6 2 2 2 3 2 3" xfId="20713" xr:uid="{110455AB-7BA4-4117-BE78-92F0FB6C05FF}"/>
    <cellStyle name="Normal 2 2 6 2 2 2 3 3" xfId="13222" xr:uid="{E6078F44-2B85-4477-BB1D-ECD911F8DD41}"/>
    <cellStyle name="Normal 2 2 6 2 2 2 3 3 2" xfId="23546" xr:uid="{5B775BDA-2D0A-428A-891E-2617E6B72832}"/>
    <cellStyle name="Normal 2 2 6 2 2 2 3 4" xfId="24961" xr:uid="{1E93380E-6576-4766-AAAD-C53E1AC50777}"/>
    <cellStyle name="Normal 2 2 6 2 2 2 3 5" xfId="17880" xr:uid="{9B7BCF38-9A40-40C0-B856-9FDE0F8548EB}"/>
    <cellStyle name="Normal 2 2 6 2 2 2 4" xfId="8117" xr:uid="{FA556625-95E6-4D87-A6A2-33830F0A15E4}"/>
    <cellStyle name="Normal 2 2 6 2 2 2 4 2" xfId="28944" xr:uid="{9515D2BB-E81F-46FF-8C64-63ADC656C757}"/>
    <cellStyle name="Normal 2 2 6 2 2 2 4 3" xfId="16668" xr:uid="{99C952AC-4875-4894-8410-9719673C7246}"/>
    <cellStyle name="Normal 2 2 6 2 2 2 5" xfId="9328" xr:uid="{40D0D645-3DB9-4990-B982-FDA54148171C}"/>
    <cellStyle name="Normal 2 2 6 2 2 2 5 2" xfId="19501" xr:uid="{B2DDF02B-F8F7-4241-AA78-2E79161EB059}"/>
    <cellStyle name="Normal 2 2 6 2 2 2 6" xfId="12010" xr:uid="{E39E04E2-297B-41CF-A3D5-F4A8333C954A}"/>
    <cellStyle name="Normal 2 2 6 2 2 2 6 2" xfId="22334" xr:uid="{555BFA8C-25FA-4EE3-BA3F-022A35606739}"/>
    <cellStyle name="Normal 2 2 6 2 2 2 7" xfId="24456" xr:uid="{CC74396D-5866-497A-917C-2DD38ED3860D}"/>
    <cellStyle name="Normal 2 2 6 2 2 2 8" xfId="14473" xr:uid="{10478C6A-B1FA-49CE-BF6B-83B2B9410570}"/>
    <cellStyle name="Normal 2 2 6 2 2 3" xfId="4039" xr:uid="{00000000-0005-0000-0000-00000F0B0000}"/>
    <cellStyle name="Normal 2 2 6 2 2 3 2" xfId="5982" xr:uid="{00000000-0005-0000-0000-0000100B0000}"/>
    <cellStyle name="Normal 2 2 6 2 2 3 2 2" xfId="10630" xr:uid="{2D86C23C-E4F6-4F73-A3BA-6C24064A8E36}"/>
    <cellStyle name="Normal 2 2 6 2 2 3 2 2 2" xfId="20883" xr:uid="{7FFBDC6E-2145-4D3C-AE26-C2947E71EA9C}"/>
    <cellStyle name="Normal 2 2 6 2 2 3 2 3" xfId="13392" xr:uid="{0A6B7326-F479-44C9-A044-EF9F75452022}"/>
    <cellStyle name="Normal 2 2 6 2 2 3 2 3 2" xfId="23716" xr:uid="{436AC285-47DA-458A-B61D-ADB2944B1D05}"/>
    <cellStyle name="Normal 2 2 6 2 2 3 2 4" xfId="29361" xr:uid="{98794E04-D1F3-4426-8BB6-78F7EBDD2AC0}"/>
    <cellStyle name="Normal 2 2 6 2 2 3 2 5" xfId="18050" xr:uid="{643AAEF6-DE3B-4988-BD48-CF6BD25D83E7}"/>
    <cellStyle name="Normal 2 2 6 2 2 3 3" xfId="8195" xr:uid="{3D885B19-4151-45AC-8833-075FD9330EB5}"/>
    <cellStyle name="Normal 2 2 6 2 2 3 3 2" xfId="17077" xr:uid="{C09F2436-2A91-4927-85EC-ADB6BF00EAF2}"/>
    <cellStyle name="Normal 2 2 6 2 2 3 4" xfId="9734" xr:uid="{344D0224-54A6-4C7F-99E3-DF884FB0E461}"/>
    <cellStyle name="Normal 2 2 6 2 2 3 4 2" xfId="19910" xr:uid="{7F24BADC-34C5-4E61-93F0-1B012CB9F3BF}"/>
    <cellStyle name="Normal 2 2 6 2 2 3 5" xfId="12419" xr:uid="{27C68CFB-4A4E-4F3F-8F6E-B3B7E89099AD}"/>
    <cellStyle name="Normal 2 2 6 2 2 3 5 2" xfId="22743" xr:uid="{0A4A1381-B615-4699-A1CD-7EF6F39B3FE4}"/>
    <cellStyle name="Normal 2 2 6 2 2 3 6" xfId="25329" xr:uid="{E36F321B-DC75-493E-B091-694AC8CD1436}"/>
    <cellStyle name="Normal 2 2 6 2 2 3 7" xfId="14991" xr:uid="{D95C3F23-892A-452E-BBEB-5E37394016CE}"/>
    <cellStyle name="Normal 2 2 6 2 2 4" xfId="4037" xr:uid="{00000000-0005-0000-0000-0000110B0000}"/>
    <cellStyle name="Normal 2 2 6 2 2 4 2" xfId="5980" xr:uid="{00000000-0005-0000-0000-0000120B0000}"/>
    <cellStyle name="Normal 2 2 6 2 2 4 2 2" xfId="28290" xr:uid="{F4FE90F7-A8D6-434A-862E-05F3F4F81A0F}"/>
    <cellStyle name="Normal 2 2 6 2 2 4 2 3" xfId="17075" xr:uid="{7D61704A-678C-4AAC-B050-022A49FEA672}"/>
    <cellStyle name="Normal 2 2 6 2 2 4 3" xfId="9732" xr:uid="{3C5FC5DB-397F-4CBF-8B90-45A2456344B0}"/>
    <cellStyle name="Normal 2 2 6 2 2 4 3 2" xfId="19908" xr:uid="{76A4A6F8-5213-465E-A61B-65E4CF79C301}"/>
    <cellStyle name="Normal 2 2 6 2 2 4 4" xfId="12417" xr:uid="{E1897CBB-7C5A-45C9-8183-20031C55100F}"/>
    <cellStyle name="Normal 2 2 6 2 2 4 4 2" xfId="22741" xr:uid="{F9579D78-B3BD-4E41-A3AE-54C48DDF71A5}"/>
    <cellStyle name="Normal 2 2 6 2 2 4 5" xfId="23918" xr:uid="{3AA1568D-30ED-4206-9F3F-2CAAD103E577}"/>
    <cellStyle name="Normal 2 2 6 2 2 4 6" xfId="14989" xr:uid="{505ADC57-69E2-4F11-BD1D-E624A5CF1489}"/>
    <cellStyle name="Normal 2 2 6 2 2 5" xfId="3561" xr:uid="{00000000-0005-0000-0000-0000130B0000}"/>
    <cellStyle name="Normal 2 2 6 2 2 5 2" xfId="5297" xr:uid="{00000000-0005-0000-0000-0000140B0000}"/>
    <cellStyle name="Normal 2 2 6 2 2 5 2 2" xfId="30047" xr:uid="{7B956B12-2A27-4A5C-A880-7ECAEB1D0857}"/>
    <cellStyle name="Normal 2 2 6 2 2 5 2 3" xfId="20655" xr:uid="{0F40A1E4-21DF-4161-B59A-2FCF5770DDE6}"/>
    <cellStyle name="Normal 2 2 6 2 2 5 3" xfId="13164" xr:uid="{2924655C-2D47-489D-B729-7601D3F80ADA}"/>
    <cellStyle name="Normal 2 2 6 2 2 5 3 2" xfId="23488" xr:uid="{73464160-E298-471E-BADD-49CFA20139A8}"/>
    <cellStyle name="Normal 2 2 6 2 2 5 4" xfId="24207" xr:uid="{544CB5A1-90ED-4DDC-A700-CB44F711BCBA}"/>
    <cellStyle name="Normal 2 2 6 2 2 5 5" xfId="17822" xr:uid="{1EEE8C70-6C21-4E3C-9141-9F5D2BB86F9E}"/>
    <cellStyle name="Normal 2 2 6 2 2 6" xfId="5006" xr:uid="{00000000-0005-0000-0000-0000150B0000}"/>
    <cellStyle name="Normal 2 2 6 2 2 6 2" xfId="29638" xr:uid="{E362BE84-6548-4E6C-9521-528826A506FA}"/>
    <cellStyle name="Normal 2 2 6 2 2 6 3" xfId="15680" xr:uid="{617A9383-7191-46B4-A8ED-721B449D6D77}"/>
    <cellStyle name="Normal 2 2 6 2 2 7" xfId="8432" xr:uid="{F6929D67-3846-47B9-8B6D-613EF44E97B5}"/>
    <cellStyle name="Normal 2 2 6 2 2 7 2" xfId="18513" xr:uid="{DB86B8EB-7EA9-4B99-AFBD-7CBC52CF42A4}"/>
    <cellStyle name="Normal 2 2 6 2 2 8" xfId="11026" xr:uid="{3F03895B-FB7D-4DC7-A4B9-65D61C581CC7}"/>
    <cellStyle name="Normal 2 2 6 2 2 8 2" xfId="21346" xr:uid="{B05F565C-B2E1-480D-9034-7EA02DB4D7F3}"/>
    <cellStyle name="Normal 2 2 6 2 2 9" xfId="24298" xr:uid="{AD10CA57-0441-434C-9B15-FD8ED3EF804E}"/>
    <cellStyle name="Normal 2 2 6 2 3" xfId="2488" xr:uid="{00000000-0005-0000-0000-0000C7020000}"/>
    <cellStyle name="Normal 2 2 6 2 3 2" xfId="4040" xr:uid="{00000000-0005-0000-0000-0000170B0000}"/>
    <cellStyle name="Normal 2 2 6 2 3 2 2" xfId="5983" xr:uid="{00000000-0005-0000-0000-0000180B0000}"/>
    <cellStyle name="Normal 2 2 6 2 3 2 2 2" xfId="28041" xr:uid="{FC578F19-3CB5-4821-87A5-2E1ADD71B2B1}"/>
    <cellStyle name="Normal 2 2 6 2 3 2 2 3" xfId="17078" xr:uid="{E1CA62E8-66F6-41F8-97B6-6D121A1C1C62}"/>
    <cellStyle name="Normal 2 2 6 2 3 2 3" xfId="9735" xr:uid="{CFDEA109-5984-49D1-9F01-B456722CB079}"/>
    <cellStyle name="Normal 2 2 6 2 3 2 3 2" xfId="19911" xr:uid="{526FBF47-28C1-40ED-9C32-8170292AFCBF}"/>
    <cellStyle name="Normal 2 2 6 2 3 2 4" xfId="12420" xr:uid="{93CB8C69-EB85-4414-AB5F-3CAFCB4CC5A0}"/>
    <cellStyle name="Normal 2 2 6 2 3 2 4 2" xfId="22744" xr:uid="{8229FF91-80CD-4FB7-8F38-996703DBE312}"/>
    <cellStyle name="Normal 2 2 6 2 3 2 5" xfId="25238" xr:uid="{84CC3B69-EB90-48FF-AD6B-8D9F8A77AA49}"/>
    <cellStyle name="Normal 2 2 6 2 3 2 6" xfId="14992" xr:uid="{1EBB648F-A265-4C99-B49A-FA90CE539ED6}"/>
    <cellStyle name="Normal 2 2 6 2 3 3" xfId="5425" xr:uid="{00000000-0005-0000-0000-0000190B0000}"/>
    <cellStyle name="Normal 2 2 6 2 3 3 2" xfId="10509" xr:uid="{2567577F-9F1D-4325-9B6D-9680DEB791F9}"/>
    <cellStyle name="Normal 2 2 6 2 3 3 2 2" xfId="30076" xr:uid="{001AD8AD-54A7-444E-8B91-335A80C6D80D}"/>
    <cellStyle name="Normal 2 2 6 2 3 3 2 3" xfId="20712" xr:uid="{FAAB0012-60E0-4B49-9225-7F87BE5D43FC}"/>
    <cellStyle name="Normal 2 2 6 2 3 3 3" xfId="13221" xr:uid="{AE0C1A3D-7E9B-42C8-9CF3-138AB7DBD6D2}"/>
    <cellStyle name="Normal 2 2 6 2 3 3 3 2" xfId="23545" xr:uid="{7F272BC0-6265-4DE1-862A-97A62FF38063}"/>
    <cellStyle name="Normal 2 2 6 2 3 3 4" xfId="26477" xr:uid="{B6A5BE1A-9E7F-4E97-B017-9474FE4D7C68}"/>
    <cellStyle name="Normal 2 2 6 2 3 3 5" xfId="17879" xr:uid="{AACE888B-B1B1-459D-85D9-1232C58D2837}"/>
    <cellStyle name="Normal 2 2 6 2 3 4" xfId="8116" xr:uid="{5BAF57C0-B27E-45CF-9521-147FFA1EA8BD}"/>
    <cellStyle name="Normal 2 2 6 2 3 4 2" xfId="29471" xr:uid="{8F95A7F7-625B-4F8D-B0F7-55717F38B705}"/>
    <cellStyle name="Normal 2 2 6 2 3 4 3" xfId="16667" xr:uid="{5BC3174D-9DBB-4877-9AC7-F17342D7293D}"/>
    <cellStyle name="Normal 2 2 6 2 3 5" xfId="9327" xr:uid="{647A4536-EDDA-4740-B664-3BF2A6A5133B}"/>
    <cellStyle name="Normal 2 2 6 2 3 5 2" xfId="19500" xr:uid="{52F6088B-3FE0-4E58-A468-1965EFAF5731}"/>
    <cellStyle name="Normal 2 2 6 2 3 6" xfId="12009" xr:uid="{AA8A6E4C-ADF1-4A2F-99FD-8006D91D9C40}"/>
    <cellStyle name="Normal 2 2 6 2 3 6 2" xfId="22333" xr:uid="{77D2C32B-2595-4060-887F-161916E810E7}"/>
    <cellStyle name="Normal 2 2 6 2 3 7" xfId="25353" xr:uid="{8B714EBA-2A33-4C29-A56B-66B48622149C}"/>
    <cellStyle name="Normal 2 2 6 2 3 8" xfId="14472" xr:uid="{516DC3A4-CE0B-46B1-B0F0-164A933EC68C}"/>
    <cellStyle name="Normal 2 2 6 2 4" xfId="4041" xr:uid="{00000000-0005-0000-0000-00001A0B0000}"/>
    <cellStyle name="Normal 2 2 6 2 4 2" xfId="5984" xr:uid="{00000000-0005-0000-0000-00001B0B0000}"/>
    <cellStyle name="Normal 2 2 6 2 4 2 2" xfId="10631" xr:uid="{64DE7127-35C6-49EB-9ED1-420C87AE50E8}"/>
    <cellStyle name="Normal 2 2 6 2 4 2 2 2" xfId="20884" xr:uid="{888B3F88-3A2F-41E9-803E-844EBA035D25}"/>
    <cellStyle name="Normal 2 2 6 2 4 2 3" xfId="13393" xr:uid="{D65A1FD1-52A2-41E9-91F9-B3A8BEF3EA68}"/>
    <cellStyle name="Normal 2 2 6 2 4 2 3 2" xfId="23717" xr:uid="{5BBB881A-1F47-4560-8E9E-1520493E1F66}"/>
    <cellStyle name="Normal 2 2 6 2 4 2 4" xfId="27124" xr:uid="{44B2A463-D1E4-48E9-80AA-9F61F50D49D1}"/>
    <cellStyle name="Normal 2 2 6 2 4 2 5" xfId="18051" xr:uid="{90866744-089D-4E72-A9A9-B2D77EE69118}"/>
    <cellStyle name="Normal 2 2 6 2 4 3" xfId="8196" xr:uid="{C8D3528D-897F-4598-8FC3-C8D7FDD4A4A8}"/>
    <cellStyle name="Normal 2 2 6 2 4 3 2" xfId="17079" xr:uid="{5B1D4E6D-78C3-488B-BEE5-505A4E9E3E3E}"/>
    <cellStyle name="Normal 2 2 6 2 4 4" xfId="9736" xr:uid="{27574061-4BED-4FA1-A7A8-EF823975B75B}"/>
    <cellStyle name="Normal 2 2 6 2 4 4 2" xfId="19912" xr:uid="{6A308717-7038-485A-B0E3-E9D3AF2DE0CB}"/>
    <cellStyle name="Normal 2 2 6 2 4 5" xfId="12421" xr:uid="{7C9FFDCE-0FBC-4688-9065-DF5C53967731}"/>
    <cellStyle name="Normal 2 2 6 2 4 5 2" xfId="22745" xr:uid="{FED8E667-46D2-411F-971A-74DF1CFA2271}"/>
    <cellStyle name="Normal 2 2 6 2 4 6" xfId="25722" xr:uid="{3A00B70A-4317-4FD8-ABC4-C11032BB8A2A}"/>
    <cellStyle name="Normal 2 2 6 2 4 7" xfId="14993" xr:uid="{FF4A4686-23FB-46D9-AE9A-B499D06B6965}"/>
    <cellStyle name="Normal 2 2 6 2 5" xfId="4036" xr:uid="{00000000-0005-0000-0000-00001C0B0000}"/>
    <cellStyle name="Normal 2 2 6 2 5 2" xfId="5979" xr:uid="{00000000-0005-0000-0000-00001D0B0000}"/>
    <cellStyle name="Normal 2 2 6 2 5 2 2" xfId="29704" xr:uid="{B43C236A-E399-431B-AF95-343B94B6F3FC}"/>
    <cellStyle name="Normal 2 2 6 2 5 2 3" xfId="17074" xr:uid="{3201D8BB-C4A7-4817-BE25-CB70038D7793}"/>
    <cellStyle name="Normal 2 2 6 2 5 3" xfId="9731" xr:uid="{2B990220-1319-4C10-BA83-4490B8D1098E}"/>
    <cellStyle name="Normal 2 2 6 2 5 3 2" xfId="19907" xr:uid="{57C61532-8DF4-4D12-99A2-2FB1228BFD67}"/>
    <cellStyle name="Normal 2 2 6 2 5 4" xfId="12416" xr:uid="{C4FE92FD-6E43-406C-A8AC-A6D5E631D1EB}"/>
    <cellStyle name="Normal 2 2 6 2 5 4 2" xfId="22740" xr:uid="{24F62EB4-53C5-4441-ABD8-BB6BB7887BA8}"/>
    <cellStyle name="Normal 2 2 6 2 5 5" xfId="24388" xr:uid="{5BE371B9-7083-4C49-AD48-FE6A9278EF07}"/>
    <cellStyle name="Normal 2 2 6 2 5 6" xfId="14988" xr:uid="{7B761FC1-1938-40B9-9FC9-57C238DE7296}"/>
    <cellStyle name="Normal 2 2 6 2 6" xfId="3269" xr:uid="{00000000-0005-0000-0000-00001E0B0000}"/>
    <cellStyle name="Normal 2 2 6 2 6 2" xfId="5194" xr:uid="{00000000-0005-0000-0000-00001F0B0000}"/>
    <cellStyle name="Normal 2 2 6 2 6 2 2" xfId="26865" xr:uid="{699973D8-4DA5-4E7F-9536-A0593E76FE1F}"/>
    <cellStyle name="Normal 2 2 6 2 6 2 3" xfId="16483" xr:uid="{E4641ECB-45BE-4529-8F37-B839C25C5BD0}"/>
    <cellStyle name="Normal 2 2 6 2 6 3" xfId="9143" xr:uid="{F53C2527-805C-4154-B1E2-910318431F0D}"/>
    <cellStyle name="Normal 2 2 6 2 6 3 2" xfId="19316" xr:uid="{DCA22C4C-883A-4BDE-B6DE-74ABAC33D3EF}"/>
    <cellStyle name="Normal 2 2 6 2 6 4" xfId="11825" xr:uid="{FB4A7E86-70B7-44CA-A71A-AD77F8EF8A37}"/>
    <cellStyle name="Normal 2 2 6 2 6 4 2" xfId="22149" xr:uid="{1077A110-3229-463B-B181-136275A8091F}"/>
    <cellStyle name="Normal 2 2 6 2 6 5" xfId="25081" xr:uid="{5ACDAAC3-A6BB-4CB5-A823-74AE21463F97}"/>
    <cellStyle name="Normal 2 2 6 2 6 6" xfId="14250" xr:uid="{7C4C9E6D-D2FC-46BA-BE1C-3BF727A13EE7}"/>
    <cellStyle name="Normal 2 2 6 2 7" xfId="4788" xr:uid="{00000000-0005-0000-0000-0000200B0000}"/>
    <cellStyle name="Normal 2 2 6 2 7 2" xfId="8862" xr:uid="{3773DB4A-2C7D-42D4-B17E-D4416CD33039}"/>
    <cellStyle name="Normal 2 2 6 2 7 2 2" xfId="19012" xr:uid="{A5DE96B3-2EEE-4561-933C-8A90D6D79340}"/>
    <cellStyle name="Normal 2 2 6 2 7 3" xfId="11521" xr:uid="{1125352F-6037-4DBA-BA5F-A2444EEFBA0E}"/>
    <cellStyle name="Normal 2 2 6 2 7 3 2" xfId="21845" xr:uid="{1F952271-1E92-4DC8-8610-E93FFA36201C}"/>
    <cellStyle name="Normal 2 2 6 2 7 4" xfId="24081" xr:uid="{06C669B0-7F26-46C5-AB1F-D141B3E06DDC}"/>
    <cellStyle name="Normal 2 2 6 2 7 5" xfId="16179" xr:uid="{490B7AFE-3FCC-406A-B21E-89F905F46DA3}"/>
    <cellStyle name="Normal 2 2 6 2 8" xfId="7278" xr:uid="{7A49E1FA-D530-4385-B1EB-83D7FCFAEF7C}"/>
    <cellStyle name="Normal 2 2 6 2 8 2" xfId="10094" xr:uid="{0F068DC7-19D4-4CDD-9428-77EE58733CF0}"/>
    <cellStyle name="Normal 2 2 6 2 8 2 2" xfId="20274" xr:uid="{CA740489-152B-4DDE-96EC-70C26629A624}"/>
    <cellStyle name="Normal 2 2 6 2 8 3" xfId="12783" xr:uid="{E932F77C-C2B2-4477-8A8A-3CC084090781}"/>
    <cellStyle name="Normal 2 2 6 2 8 3 2" xfId="23107" xr:uid="{29D1A7CE-9EF8-4EB2-A016-6DDC2CFA544A}"/>
    <cellStyle name="Normal 2 2 6 2 8 4" xfId="17441" xr:uid="{56512F05-9E93-47FB-8F22-CDFA2028365A}"/>
    <cellStyle name="Normal 2 2 6 2 9" xfId="7758" xr:uid="{894BC582-960D-4EF5-85FD-A75253BB5F61}"/>
    <cellStyle name="Normal 2 2 6 2 9 2" xfId="15679" xr:uid="{6D71737F-91F4-4AAE-95A8-351B0F114E98}"/>
    <cellStyle name="Normal 2 2 6 3" xfId="1050" xr:uid="{00000000-0005-0000-0000-00001A040000}"/>
    <cellStyle name="Normal 2 2 6 3 10" xfId="11027" xr:uid="{5CA42865-1D8D-4E17-BBFF-549472D7850D}"/>
    <cellStyle name="Normal 2 2 6 3 10 2" xfId="21347" xr:uid="{A71F3C58-3C57-498A-9791-06D741D92753}"/>
    <cellStyle name="Normal 2 2 6 3 11" xfId="25971" xr:uid="{BDA12043-3621-47B7-840F-5EEC97D08458}"/>
    <cellStyle name="Normal 2 2 6 3 12" xfId="13883" xr:uid="{BFB13941-7EF9-4558-ADF4-C75C98C43150}"/>
    <cellStyle name="Normal 2 2 6 3 2" xfId="2529" xr:uid="{00000000-0005-0000-0000-0000C9020000}"/>
    <cellStyle name="Normal 2 2 6 3 2 2" xfId="4043" xr:uid="{00000000-0005-0000-0000-0000230B0000}"/>
    <cellStyle name="Normal 2 2 6 3 2 2 2" xfId="5986" xr:uid="{00000000-0005-0000-0000-0000240B0000}"/>
    <cellStyle name="Normal 2 2 6 3 2 2 2 2" xfId="28118" xr:uid="{48063357-25F7-441A-A8D8-4270BEF459D0}"/>
    <cellStyle name="Normal 2 2 6 3 2 2 2 3" xfId="17081" xr:uid="{14CF2864-AF22-426B-B6C0-DAB286AD4BAE}"/>
    <cellStyle name="Normal 2 2 6 3 2 2 3" xfId="9738" xr:uid="{06E5FD2C-2B42-4787-93B0-AD95F0D6ED68}"/>
    <cellStyle name="Normal 2 2 6 3 2 2 3 2" xfId="19914" xr:uid="{268550E2-C98F-4CF9-A53D-1C02905CC800}"/>
    <cellStyle name="Normal 2 2 6 3 2 2 4" xfId="12423" xr:uid="{FD1C0670-B71D-4ED1-B914-29C6C2FBDADF}"/>
    <cellStyle name="Normal 2 2 6 3 2 2 4 2" xfId="22747" xr:uid="{983F546C-9E7D-4AEE-A7EC-D4EE5216506B}"/>
    <cellStyle name="Normal 2 2 6 3 2 2 5" xfId="26515" xr:uid="{D91F6E63-9C0C-4188-8393-3449D9AB92DF}"/>
    <cellStyle name="Normal 2 2 6 3 2 2 6" xfId="14995" xr:uid="{295CE7C1-6BEC-4F38-A0F2-3FDE23A3ADD6}"/>
    <cellStyle name="Normal 2 2 6 3 2 3" xfId="5427" xr:uid="{00000000-0005-0000-0000-0000250B0000}"/>
    <cellStyle name="Normal 2 2 6 3 2 3 2" xfId="10511" xr:uid="{8F2DF2F3-800E-4FA5-AC19-1E795E27C37F}"/>
    <cellStyle name="Normal 2 2 6 3 2 3 2 2" xfId="30078" xr:uid="{A875DFE4-37FB-40FD-B6CB-2F0CD981740A}"/>
    <cellStyle name="Normal 2 2 6 3 2 3 2 3" xfId="20714" xr:uid="{82EEDFDC-69AC-4642-A144-1E44BEA10281}"/>
    <cellStyle name="Normal 2 2 6 3 2 3 3" xfId="13223" xr:uid="{490F57D4-6A4F-440D-B4CF-CF201391F6F5}"/>
    <cellStyle name="Normal 2 2 6 3 2 3 3 2" xfId="23547" xr:uid="{0469E2A0-7F92-45B3-8ECE-26DD3741BB5F}"/>
    <cellStyle name="Normal 2 2 6 3 2 3 4" xfId="24300" xr:uid="{21482FF6-7B54-49BE-ADF9-CE28983389D0}"/>
    <cellStyle name="Normal 2 2 6 3 2 3 5" xfId="17881" xr:uid="{974CC193-0921-4440-9B22-5B9D8B15E045}"/>
    <cellStyle name="Normal 2 2 6 3 2 4" xfId="8118" xr:uid="{33FAA1C8-47E4-4A56-AF02-E9FEB8780750}"/>
    <cellStyle name="Normal 2 2 6 3 2 4 2" xfId="29679" xr:uid="{0EA67D1E-E8E5-4A6E-BC48-95B71680ACC3}"/>
    <cellStyle name="Normal 2 2 6 3 2 4 3" xfId="16669" xr:uid="{625A9D4C-BD9F-49B8-99E0-F76F0865DBC4}"/>
    <cellStyle name="Normal 2 2 6 3 2 5" xfId="9329" xr:uid="{4F9E63DE-A6B2-4E6A-94FE-94D00AD37A48}"/>
    <cellStyle name="Normal 2 2 6 3 2 5 2" xfId="19502" xr:uid="{7544280F-8C7A-4F27-9E69-322E63DB389E}"/>
    <cellStyle name="Normal 2 2 6 3 2 6" xfId="12011" xr:uid="{185EAF93-D6CD-48A1-BEE5-328641355BD3}"/>
    <cellStyle name="Normal 2 2 6 3 2 6 2" xfId="22335" xr:uid="{AD5F08A2-EFAE-4DB4-9EC5-63282133658A}"/>
    <cellStyle name="Normal 2 2 6 3 2 7" xfId="24719" xr:uid="{69AD16B7-42E5-453C-A123-93036358725B}"/>
    <cellStyle name="Normal 2 2 6 3 2 8" xfId="14474" xr:uid="{DF750196-D192-41B0-B262-BE69E6A77642}"/>
    <cellStyle name="Normal 2 2 6 3 3" xfId="4044" xr:uid="{00000000-0005-0000-0000-0000260B0000}"/>
    <cellStyle name="Normal 2 2 6 3 3 2" xfId="5987" xr:uid="{00000000-0005-0000-0000-0000270B0000}"/>
    <cellStyle name="Normal 2 2 6 3 3 2 2" xfId="10632" xr:uid="{939DA26C-1321-440D-9F42-C517A2D95F95}"/>
    <cellStyle name="Normal 2 2 6 3 3 2 2 2" xfId="30195" xr:uid="{D9C4914D-96BA-46D6-A6AE-9296141A4572}"/>
    <cellStyle name="Normal 2 2 6 3 3 2 2 3" xfId="20885" xr:uid="{066A8B7C-B52F-452E-8EDE-54202CAEE91A}"/>
    <cellStyle name="Normal 2 2 6 3 3 2 3" xfId="13394" xr:uid="{1EAD9969-A754-4869-8991-41558C5F7031}"/>
    <cellStyle name="Normal 2 2 6 3 3 2 3 2" xfId="23718" xr:uid="{901072C3-CEEB-429E-B017-62EF262BCAC9}"/>
    <cellStyle name="Normal 2 2 6 3 3 2 4" xfId="25509" xr:uid="{67200253-6F86-4D85-B4DB-F47BAD8F8407}"/>
    <cellStyle name="Normal 2 2 6 3 3 2 5" xfId="18052" xr:uid="{CB3CFC86-DFB3-4F9A-B9DE-71C58BD246D2}"/>
    <cellStyle name="Normal 2 2 6 3 3 3" xfId="8197" xr:uid="{1F418BDE-93A6-4C9A-B155-A19ED1A26E2E}"/>
    <cellStyle name="Normal 2 2 6 3 3 3 2" xfId="29234" xr:uid="{812EF665-F720-4165-BCF2-A933F330F7AB}"/>
    <cellStyle name="Normal 2 2 6 3 3 3 3" xfId="17082" xr:uid="{F25006E8-F5F0-4FE6-804C-ED4A9411F551}"/>
    <cellStyle name="Normal 2 2 6 3 3 4" xfId="9739" xr:uid="{68E0D0A6-FB24-4D99-B39A-B93420AF86AE}"/>
    <cellStyle name="Normal 2 2 6 3 3 4 2" xfId="19915" xr:uid="{7A719974-974F-48DF-9213-B8453A07FCAA}"/>
    <cellStyle name="Normal 2 2 6 3 3 5" xfId="12424" xr:uid="{6C11B3CE-68DC-4497-9AF7-6013CE1FD83D}"/>
    <cellStyle name="Normal 2 2 6 3 3 5 2" xfId="22748" xr:uid="{84241A70-F4A2-4ED5-A644-55F6C13A1D5F}"/>
    <cellStyle name="Normal 2 2 6 3 3 6" xfId="24992" xr:uid="{054E58DA-2FFA-4534-8B19-C478CEDC57EF}"/>
    <cellStyle name="Normal 2 2 6 3 3 7" xfId="14996" xr:uid="{5BC99634-8F70-4FA5-A6A6-B329FA130F62}"/>
    <cellStyle name="Normal 2 2 6 3 4" xfId="4042" xr:uid="{00000000-0005-0000-0000-0000280B0000}"/>
    <cellStyle name="Normal 2 2 6 3 4 2" xfId="5985" xr:uid="{00000000-0005-0000-0000-0000290B0000}"/>
    <cellStyle name="Normal 2 2 6 3 4 2 2" xfId="29693" xr:uid="{649CB557-F686-4015-BC59-CC973F073FC9}"/>
    <cellStyle name="Normal 2 2 6 3 4 2 3" xfId="17080" xr:uid="{04598B89-84AF-4A10-B9E5-6CA14F6B7836}"/>
    <cellStyle name="Normal 2 2 6 3 4 3" xfId="9737" xr:uid="{672330B6-89AE-4AAC-91A2-C9ADFC91239B}"/>
    <cellStyle name="Normal 2 2 6 3 4 3 2" xfId="19913" xr:uid="{A0A62564-4036-4DD4-967B-A50ED5B4A733}"/>
    <cellStyle name="Normal 2 2 6 3 4 4" xfId="12422" xr:uid="{C1BF9D8D-2CD7-4EBD-A4DF-B6B6F5DFBBD8}"/>
    <cellStyle name="Normal 2 2 6 3 4 4 2" xfId="22746" xr:uid="{E0B7C148-0A3F-4D40-9CAE-FDD7F759CE84}"/>
    <cellStyle name="Normal 2 2 6 3 4 5" xfId="25504" xr:uid="{F5A265D7-ADC4-4B50-9727-815E2E6E222C}"/>
    <cellStyle name="Normal 2 2 6 3 4 6" xfId="14994" xr:uid="{91AAD584-4C4E-4D2A-8B1B-2D67C2E4C6FA}"/>
    <cellStyle name="Normal 2 2 6 3 5" xfId="3313" xr:uid="{00000000-0005-0000-0000-00002A0B0000}"/>
    <cellStyle name="Normal 2 2 6 3 5 2" xfId="5237" xr:uid="{00000000-0005-0000-0000-00002B0B0000}"/>
    <cellStyle name="Normal 2 2 6 3 5 2 2" xfId="27937" xr:uid="{FE382099-30EC-47AE-9718-A1A3C606DCB4}"/>
    <cellStyle name="Normal 2 2 6 3 5 2 3" xfId="16526" xr:uid="{68CB8EF1-3826-4A1D-8527-A9E3622FDBAF}"/>
    <cellStyle name="Normal 2 2 6 3 5 3" xfId="9186" xr:uid="{26A71C7B-AE5E-4BFE-8566-AC2EA2B4E6C1}"/>
    <cellStyle name="Normal 2 2 6 3 5 3 2" xfId="19359" xr:uid="{2C25ABEF-D3E1-45CF-81E3-3B3A18CD59BE}"/>
    <cellStyle name="Normal 2 2 6 3 5 4" xfId="11868" xr:uid="{EADA5891-45D6-4D54-88D7-F4D7BF8702A9}"/>
    <cellStyle name="Normal 2 2 6 3 5 4 2" xfId="22192" xr:uid="{6D60B7EC-F612-43D2-958C-EAD33B190E43}"/>
    <cellStyle name="Normal 2 2 6 3 5 5" xfId="24825" xr:uid="{118D7547-B3B1-474B-95CA-126B1B13A9A5}"/>
    <cellStyle name="Normal 2 2 6 3 5 6" xfId="14290" xr:uid="{ADCA4D14-902B-4439-996C-84ADBFB51ADD}"/>
    <cellStyle name="Normal 2 2 6 3 6" xfId="4860" xr:uid="{00000000-0005-0000-0000-00002C0B0000}"/>
    <cellStyle name="Normal 2 2 6 3 6 2" xfId="8943" xr:uid="{89DA9E87-706C-4FDD-B761-278835323FBD}"/>
    <cellStyle name="Normal 2 2 6 3 6 2 2" xfId="19100" xr:uid="{6911ABB9-62FF-4BDF-8D29-D0D2AF138F99}"/>
    <cellStyle name="Normal 2 2 6 3 6 3" xfId="11609" xr:uid="{FEEF82E8-9DF9-4078-B016-521BAB121F2B}"/>
    <cellStyle name="Normal 2 2 6 3 6 3 2" xfId="21933" xr:uid="{B791FF83-CAF2-4AFB-986B-314545405C32}"/>
    <cellStyle name="Normal 2 2 6 3 6 4" xfId="24379" xr:uid="{69850907-D914-43CC-A67E-22ECE93910C7}"/>
    <cellStyle name="Normal 2 2 6 3 6 5" xfId="16267" xr:uid="{E4C08238-2BF7-4486-9950-CB7CB5A2DCBE}"/>
    <cellStyle name="Normal 2 2 6 3 7" xfId="7308" xr:uid="{A2FA6DAF-A0E9-47A2-B467-7F61753732EB}"/>
    <cellStyle name="Normal 2 2 6 3 7 2" xfId="10141" xr:uid="{4AE043AC-0481-496E-9F25-6F722BCFF154}"/>
    <cellStyle name="Normal 2 2 6 3 7 2 2" xfId="20321" xr:uid="{49A3EF69-8474-44FE-82B5-1A27285F683B}"/>
    <cellStyle name="Normal 2 2 6 3 7 3" xfId="12830" xr:uid="{C219871B-C537-4EBE-B650-1CC7B4943B1D}"/>
    <cellStyle name="Normal 2 2 6 3 7 3 2" xfId="23154" xr:uid="{2AF194D9-49B0-44F9-AC38-B38DD7A81135}"/>
    <cellStyle name="Normal 2 2 6 3 7 4" xfId="17488" xr:uid="{30CDCB16-3598-41D6-8127-4F0CAB5DCA25}"/>
    <cellStyle name="Normal 2 2 6 3 8" xfId="7759" xr:uid="{7D5ED94A-E48D-476E-BD56-F7658DB01F7A}"/>
    <cellStyle name="Normal 2 2 6 3 8 2" xfId="15681" xr:uid="{400CAE48-FE97-4E0A-8C3A-176EAC2239A0}"/>
    <cellStyle name="Normal 2 2 6 3 9" xfId="8433" xr:uid="{630AB55D-D205-42F9-B5BB-A6F5EB8F0A70}"/>
    <cellStyle name="Normal 2 2 6 3 9 2" xfId="18514" xr:uid="{CCFE3E2D-09F2-4588-99DE-32B19C662216}"/>
    <cellStyle name="Normal 2 2 6 4" xfId="1051" xr:uid="{00000000-0005-0000-0000-00001B040000}"/>
    <cellStyle name="Normal 2 2 6 4 2" xfId="2329" xr:uid="{00000000-0005-0000-0000-0000CA020000}"/>
    <cellStyle name="Normal 2 2 6 4 2 2" xfId="5988" xr:uid="{00000000-0005-0000-0000-00002F0B0000}"/>
    <cellStyle name="Normal 2 2 6 4 2 2 2" xfId="27741" xr:uid="{600EEFB8-DE0A-4F51-B663-F4ECBC877F9C}"/>
    <cellStyle name="Normal 2 2 6 4 2 2 3" xfId="17083" xr:uid="{02BBB108-BA9C-4CA0-B6D0-B85DBE1156DD}"/>
    <cellStyle name="Normal 2 2 6 4 2 3" xfId="9740" xr:uid="{2D2672E2-91EA-427F-BF4C-43835CA13DF3}"/>
    <cellStyle name="Normal 2 2 6 4 2 3 2" xfId="19916" xr:uid="{590DB136-7A7E-4B2B-8708-B0117E9E64F6}"/>
    <cellStyle name="Normal 2 2 6 4 2 4" xfId="12425" xr:uid="{F418CCAF-8889-4B75-BA94-EB1BE9F8DA47}"/>
    <cellStyle name="Normal 2 2 6 4 2 4 2" xfId="22749" xr:uid="{EDF23537-F194-4BAC-AC62-BAE5059F616D}"/>
    <cellStyle name="Normal 2 2 6 4 2 5" xfId="24236" xr:uid="{887398C7-D1A6-456E-8EED-9866E366E4C6}"/>
    <cellStyle name="Normal 2 2 6 4 2 6" xfId="14997" xr:uid="{7B378F2F-D884-4E5B-8DEE-63C4074FE450}"/>
    <cellStyle name="Normal 2 2 6 4 3" xfId="3668" xr:uid="{00000000-0005-0000-0000-0000300B0000}"/>
    <cellStyle name="Normal 2 2 6 4 3 2" xfId="5424" xr:uid="{00000000-0005-0000-0000-0000310B0000}"/>
    <cellStyle name="Normal 2 2 6 4 3 2 2" xfId="29489" xr:uid="{989B84DF-6260-47FF-9836-BFBADFA48A8A}"/>
    <cellStyle name="Normal 2 2 6 4 3 2 3" xfId="16666" xr:uid="{6C92C51D-0A2E-4E54-A716-C4CE86DE5C2F}"/>
    <cellStyle name="Normal 2 2 6 4 3 3" xfId="9326" xr:uid="{7ABCB339-A482-40FA-AB98-7DB661D8A2C7}"/>
    <cellStyle name="Normal 2 2 6 4 3 3 2" xfId="19499" xr:uid="{E477C9D2-6C13-4B71-9494-82414D04F3A9}"/>
    <cellStyle name="Normal 2 2 6 4 3 4" xfId="12008" xr:uid="{411EE80E-81BB-4D79-BC4F-FD27FCB6F226}"/>
    <cellStyle name="Normal 2 2 6 4 3 4 2" xfId="22332" xr:uid="{ACFEA648-4947-4009-A833-147F8752E773}"/>
    <cellStyle name="Normal 2 2 6 4 3 5" xfId="26507" xr:uid="{D6DE6970-2C8C-4B15-A60C-5702B5DF7288}"/>
    <cellStyle name="Normal 2 2 6 4 3 6" xfId="14471" xr:uid="{B7EC1843-7DF2-4136-B50D-9FDC0D25AD53}"/>
    <cellStyle name="Normal 2 2 6 4 4" xfId="4611" xr:uid="{00000000-0005-0000-0000-0000320B0000}"/>
    <cellStyle name="Normal 2 2 6 4 4 2" xfId="10397" xr:uid="{0287A6EA-53D4-41CE-9AE7-4131FA5D4444}"/>
    <cellStyle name="Normal 2 2 6 4 4 2 2" xfId="20579" xr:uid="{D917AC71-E580-4C81-8ADD-811D8FF0C564}"/>
    <cellStyle name="Normal 2 2 6 4 4 3" xfId="13088" xr:uid="{60B3FE70-7DD5-456F-A815-7BAFE14A20CE}"/>
    <cellStyle name="Normal 2 2 6 4 4 3 2" xfId="23412" xr:uid="{6329B013-B3CE-4EFB-9892-DF0CC7F3AE11}"/>
    <cellStyle name="Normal 2 2 6 4 4 4" xfId="25295" xr:uid="{639ECAB5-E3E2-4FBE-996A-103EAE8B106D}"/>
    <cellStyle name="Normal 2 2 6 4 4 5" xfId="17746" xr:uid="{C113E391-265C-4269-91FD-41FDDE4DD70B}"/>
    <cellStyle name="Normal 2 2 6 4 5" xfId="7760" xr:uid="{5A57A2E2-2A27-4714-A00C-1C7456B4EAF8}"/>
    <cellStyle name="Normal 2 2 6 4 5 2" xfId="15682" xr:uid="{0343CCC2-C2EA-4F6C-BE21-88A2DBAF9035}"/>
    <cellStyle name="Normal 2 2 6 4 6" xfId="8434" xr:uid="{49F12B01-F647-4503-9A3E-10070324E6A5}"/>
    <cellStyle name="Normal 2 2 6 4 6 2" xfId="18515" xr:uid="{71FA1476-AE8A-4E56-B9EB-796BD14465B0}"/>
    <cellStyle name="Normal 2 2 6 4 7" xfId="11028" xr:uid="{861C8372-17C4-43F6-A205-AFC5EE22A09F}"/>
    <cellStyle name="Normal 2 2 6 4 7 2" xfId="21348" xr:uid="{883ADCA0-8D6B-4318-8810-D1B94DBFD0F6}"/>
    <cellStyle name="Normal 2 2 6 4 8" xfId="26203" xr:uid="{A253F3F3-C2F6-436B-9900-9CF04BB7EA1A}"/>
    <cellStyle name="Normal 2 2 6 4 9" xfId="14041" xr:uid="{EB2DF963-3CA3-4A1C-8C9C-0D5DEB986E51}"/>
    <cellStyle name="Normal 2 2 6 5" xfId="2192" xr:uid="{00000000-0005-0000-0000-0000C6020000}"/>
    <cellStyle name="Normal 2 2 6 5 2" xfId="5989" xr:uid="{00000000-0005-0000-0000-0000340B0000}"/>
    <cellStyle name="Normal 2 2 6 5 2 2" xfId="10633" xr:uid="{8F757AAA-360D-477C-866E-DC602F852D74}"/>
    <cellStyle name="Normal 2 2 6 5 2 2 2" xfId="30196" xr:uid="{B8020BD9-E962-4772-9207-D5C1E67046E8}"/>
    <cellStyle name="Normal 2 2 6 5 2 2 3" xfId="20886" xr:uid="{643BB804-6D4E-4268-A728-A80E539ACFD9}"/>
    <cellStyle name="Normal 2 2 6 5 2 3" xfId="13395" xr:uid="{0D1EFBA6-EC3E-4572-8C9D-80044CAA12A5}"/>
    <cellStyle name="Normal 2 2 6 5 2 3 2" xfId="23719" xr:uid="{A0161EE6-D3BE-4A60-9D41-3B7D440CEE75}"/>
    <cellStyle name="Normal 2 2 6 5 2 4" xfId="25236" xr:uid="{B694DF1A-4F1D-4BEF-AB32-DD80AF3ABF45}"/>
    <cellStyle name="Normal 2 2 6 5 2 5" xfId="18053" xr:uid="{BC0358BE-955A-4609-818C-AFF7077894DA}"/>
    <cellStyle name="Normal 2 2 6 5 3" xfId="8198" xr:uid="{9AE9869D-75FB-402B-A2B2-E2CA4B8125EB}"/>
    <cellStyle name="Normal 2 2 6 5 3 2" xfId="28893" xr:uid="{073798A3-FBDD-4DFD-8694-860E89E18461}"/>
    <cellStyle name="Normal 2 2 6 5 3 3" xfId="17084" xr:uid="{0707D5C5-E897-408F-BE94-A5EA88E52569}"/>
    <cellStyle name="Normal 2 2 6 5 4" xfId="9741" xr:uid="{06C17BA7-004E-494D-9FBA-131D96DAD669}"/>
    <cellStyle name="Normal 2 2 6 5 4 2" xfId="19917" xr:uid="{81AF1563-FA17-4343-953E-1E42DF4551D8}"/>
    <cellStyle name="Normal 2 2 6 5 5" xfId="12426" xr:uid="{ACA1AF9D-AD82-4023-8BE2-71063BD85E72}"/>
    <cellStyle name="Normal 2 2 6 5 5 2" xfId="22750" xr:uid="{B72776F6-56D4-4E6B-9EF8-91DD6D4F2093}"/>
    <cellStyle name="Normal 2 2 6 5 6" xfId="26315" xr:uid="{427F84E7-56D7-40FD-8656-580C0E61532E}"/>
    <cellStyle name="Normal 2 2 6 5 7" xfId="14998" xr:uid="{82D681BF-A660-49D5-B4D1-3BC3EE1F93A9}"/>
    <cellStyle name="Normal 2 2 6 6" xfId="3810" xr:uid="{00000000-0005-0000-0000-0000350B0000}"/>
    <cellStyle name="Normal 2 2 6 6 2" xfId="5675" xr:uid="{00000000-0005-0000-0000-0000360B0000}"/>
    <cellStyle name="Normal 2 2 6 6 2 2" xfId="28686" xr:uid="{70A8B9C4-F6FC-48AD-AB7A-2118B27DB4D7}"/>
    <cellStyle name="Normal 2 2 6 6 2 3" xfId="16832" xr:uid="{52A392F4-BA27-488F-9AD3-E1A9CEC79C4E}"/>
    <cellStyle name="Normal 2 2 6 6 3" xfId="9489" xr:uid="{C0ABC5B8-3B50-4451-99F0-6E2C8BA3CA3B}"/>
    <cellStyle name="Normal 2 2 6 6 3 2" xfId="19665" xr:uid="{4D017E1E-9E8A-4E26-806F-C5CC27EADC51}"/>
    <cellStyle name="Normal 2 2 6 6 4" xfId="12174" xr:uid="{AB58829E-F1B6-4D90-9DC8-DE80D5BF9117}"/>
    <cellStyle name="Normal 2 2 6 6 4 2" xfId="22498" xr:uid="{3CB4511A-D9EB-48F8-B2F7-ED0A772469D9}"/>
    <cellStyle name="Normal 2 2 6 6 5" xfId="26362" xr:uid="{C657181E-3614-4913-90D1-81548C24EF39}"/>
    <cellStyle name="Normal 2 2 6 6 6" xfId="14712" xr:uid="{912CB9FA-1221-4794-AD0C-A24311F62751}"/>
    <cellStyle name="Normal 2 2 6 7" xfId="3201" xr:uid="{00000000-0005-0000-0000-0000370B0000}"/>
    <cellStyle name="Normal 2 2 6 7 2" xfId="5134" xr:uid="{00000000-0005-0000-0000-0000380B0000}"/>
    <cellStyle name="Normal 2 2 6 7 2 2" xfId="27484" xr:uid="{8709825D-9928-40C1-A6D3-54AC4D04043F}"/>
    <cellStyle name="Normal 2 2 6 7 2 3" xfId="16423" xr:uid="{CFED4552-C1F7-440B-B564-EEFAF2D99760}"/>
    <cellStyle name="Normal 2 2 6 7 3" xfId="9083" xr:uid="{45F3F793-DC08-4063-B0A7-1A12CF8695E6}"/>
    <cellStyle name="Normal 2 2 6 7 3 2" xfId="19256" xr:uid="{21DAB277-EEDD-4DAB-89A8-059C4E519F7D}"/>
    <cellStyle name="Normal 2 2 6 7 4" xfId="11765" xr:uid="{ECCAD718-6801-4BD2-9DB9-37DBB4463DED}"/>
    <cellStyle name="Normal 2 2 6 7 4 2" xfId="22089" xr:uid="{0E896B8C-C9DA-43A6-8FEF-CBB07E13C140}"/>
    <cellStyle name="Normal 2 2 6 7 5" xfId="26055" xr:uid="{A91AFA9D-FD19-448C-9FAC-A406E699B476}"/>
    <cellStyle name="Normal 2 2 6 7 6" xfId="14192" xr:uid="{C6C8F314-64D2-40CE-93D3-57F512FD5CB1}"/>
    <cellStyle name="Normal 2 2 6 8" xfId="4449" xr:uid="{00000000-0005-0000-0000-0000390B0000}"/>
    <cellStyle name="Normal 2 2 6 8 2" xfId="8804" xr:uid="{6F0C6F6A-49A6-4444-8085-29AC0980A3D4}"/>
    <cellStyle name="Normal 2 2 6 8 2 2" xfId="18952" xr:uid="{2B397D03-2375-421D-A8A8-97A9E39D957C}"/>
    <cellStyle name="Normal 2 2 6 8 3" xfId="11461" xr:uid="{76B8F6D6-7859-4D24-9564-FDEAEB93CC14}"/>
    <cellStyle name="Normal 2 2 6 8 3 2" xfId="21785" xr:uid="{3C1BE7AC-560E-4259-893D-81F43C485BC4}"/>
    <cellStyle name="Normal 2 2 6 8 4" xfId="25995" xr:uid="{0C84AE2E-6119-47FC-9DF3-5D699491B55E}"/>
    <cellStyle name="Normal 2 2 6 8 5" xfId="16119" xr:uid="{8A08D1EE-A53F-4561-A3A3-C34A53DF0080}"/>
    <cellStyle name="Normal 2 2 6 9" xfId="7358" xr:uid="{1580BD87-92B0-408A-8ACA-7F19547F69E5}"/>
    <cellStyle name="Normal 2 2 6 9 2" xfId="10230" xr:uid="{EC03099A-AF97-4CDD-B2F0-69133C751879}"/>
    <cellStyle name="Normal 2 2 6 9 2 2" xfId="20412" xr:uid="{3C89953F-12BA-4582-82CB-012B4962C3A6}"/>
    <cellStyle name="Normal 2 2 6 9 3" xfId="12921" xr:uid="{B2124B31-9D7B-42AD-AE95-004E00A32358}"/>
    <cellStyle name="Normal 2 2 6 9 3 2" xfId="23245" xr:uid="{774DF9F4-F2DB-40F7-A0F9-9E7D314F1A37}"/>
    <cellStyle name="Normal 2 2 6 9 4" xfId="17579" xr:uid="{D5B0ECFE-25EB-41EA-A7AC-7BD8E5EFF9DC}"/>
    <cellStyle name="Normal 2 2 7" xfId="1052" xr:uid="{00000000-0005-0000-0000-00001C040000}"/>
    <cellStyle name="Normal 2 2 7 10" xfId="7761" xr:uid="{2BEC177E-3838-471A-AA6D-65DBFDF61E81}"/>
    <cellStyle name="Normal 2 2 7 10 2" xfId="15683" xr:uid="{D16D8AAC-0B5A-4E67-AA99-1C7E95633E43}"/>
    <cellStyle name="Normal 2 2 7 11" xfId="8435" xr:uid="{72C1420A-AA54-4D60-A044-1777DC4AF17A}"/>
    <cellStyle name="Normal 2 2 7 11 2" xfId="18516" xr:uid="{C0DDA04A-7A5A-4906-88F6-4554890DEA77}"/>
    <cellStyle name="Normal 2 2 7 12" xfId="11029" xr:uid="{60B3C760-E6DF-4898-A25F-F1B6EA451DDD}"/>
    <cellStyle name="Normal 2 2 7 12 2" xfId="21349" xr:uid="{58C1E464-FEF1-49EF-985B-568404C6421E}"/>
    <cellStyle name="Normal 2 2 7 13" xfId="24689" xr:uid="{F20B3FD3-FBDE-4AB0-9E18-415A5789D434}"/>
    <cellStyle name="Normal 2 2 7 14" xfId="13767" xr:uid="{12EA5E8E-0FEF-4F58-941A-B2BD66E9D748}"/>
    <cellStyle name="Normal 2 2 7 2" xfId="1053" xr:uid="{00000000-0005-0000-0000-00001D040000}"/>
    <cellStyle name="Normal 2 2 7 2 10" xfId="11030" xr:uid="{48B1394C-79FB-4FE3-8F7B-25116BE4E324}"/>
    <cellStyle name="Normal 2 2 7 2 10 2" xfId="21350" xr:uid="{813637DF-503F-4591-9593-8CBF794F4853}"/>
    <cellStyle name="Normal 2 2 7 2 11" xfId="26289" xr:uid="{52C69ACF-3741-4350-9007-DA450D86399C}"/>
    <cellStyle name="Normal 2 2 7 2 12" xfId="13884" xr:uid="{3A389669-CFF4-4F8C-9D09-D78B4F4B6BDD}"/>
    <cellStyle name="Normal 2 2 7 2 2" xfId="1054" xr:uid="{00000000-0005-0000-0000-00001E040000}"/>
    <cellStyle name="Normal 2 2 7 2 2 2" xfId="2655" xr:uid="{00000000-0005-0000-0000-0000CD020000}"/>
    <cellStyle name="Normal 2 2 7 2 2 2 2" xfId="5991" xr:uid="{00000000-0005-0000-0000-00003E0B0000}"/>
    <cellStyle name="Normal 2 2 7 2 2 2 2 2" xfId="28094" xr:uid="{785EDB32-C1C4-41DB-95D6-C7B3AF1FCEC5}"/>
    <cellStyle name="Normal 2 2 7 2 2 2 2 3" xfId="28650" xr:uid="{C0B16B94-584A-4A6E-BB94-360BDBF5687F}"/>
    <cellStyle name="Normal 2 2 7 2 2 2 2 4" xfId="17086" xr:uid="{9ECC1801-113E-4167-AD14-8E3F3B01A996}"/>
    <cellStyle name="Normal 2 2 7 2 2 2 3" xfId="9743" xr:uid="{5616D816-FF8D-46FE-9E80-9FDC4FE2E91D}"/>
    <cellStyle name="Normal 2 2 7 2 2 2 3 2" xfId="29846" xr:uid="{9E41CD8A-8FFB-4CAA-9CCF-0F815B30FD6D}"/>
    <cellStyle name="Normal 2 2 7 2 2 2 3 3" xfId="19919" xr:uid="{0C270CB5-6FA4-4D1E-B22F-6B0A1478E31B}"/>
    <cellStyle name="Normal 2 2 7 2 2 2 4" xfId="12428" xr:uid="{584D4517-0F23-437B-BA5C-5247BB7EA2CF}"/>
    <cellStyle name="Normal 2 2 7 2 2 2 4 2" xfId="22752" xr:uid="{DEA9F999-E4F8-42C7-8DBF-201564606B95}"/>
    <cellStyle name="Normal 2 2 7 2 2 2 5" xfId="26265" xr:uid="{77254C7C-98C7-4571-B5FB-6EE2BF35367A}"/>
    <cellStyle name="Normal 2 2 7 2 2 2 6" xfId="15000" xr:uid="{C3E75F72-31C3-459B-9979-16AA493A3378}"/>
    <cellStyle name="Normal 2 2 7 2 2 3" xfId="3670" xr:uid="{00000000-0005-0000-0000-00003F0B0000}"/>
    <cellStyle name="Normal 2 2 7 2 2 3 2" xfId="5429" xr:uid="{00000000-0005-0000-0000-0000400B0000}"/>
    <cellStyle name="Normal 2 2 7 2 2 3 2 2" xfId="30080" xr:uid="{9F0CA90C-D4B4-437E-BD51-7CAD4964EAB7}"/>
    <cellStyle name="Normal 2 2 7 2 2 3 2 3" xfId="20716" xr:uid="{340FD450-FDF0-4DBB-87CB-9E64D62A6532}"/>
    <cellStyle name="Normal 2 2 7 2 2 3 3" xfId="13225" xr:uid="{2F191732-BF01-4E23-8591-214E53812C16}"/>
    <cellStyle name="Normal 2 2 7 2 2 3 3 2" xfId="23549" xr:uid="{BD5F2567-FF3D-4D21-94A3-32254C55E70F}"/>
    <cellStyle name="Normal 2 2 7 2 2 3 4" xfId="24535" xr:uid="{B1656468-8174-4F9D-9B4F-3D02A20E5D37}"/>
    <cellStyle name="Normal 2 2 7 2 2 3 5" xfId="17883" xr:uid="{9FE5212F-AADB-4570-8829-429D5C2BEC2F}"/>
    <cellStyle name="Normal 2 2 7 2 2 4" xfId="5007" xr:uid="{00000000-0005-0000-0000-0000410B0000}"/>
    <cellStyle name="Normal 2 2 7 2 2 4 2" xfId="26912" xr:uid="{3DEE71EB-DE8A-470E-9F75-7153DAC4A0CD}"/>
    <cellStyle name="Normal 2 2 7 2 2 4 3" xfId="15685" xr:uid="{384B803B-3228-4F1F-85F1-0A5AD621638C}"/>
    <cellStyle name="Normal 2 2 7 2 2 5" xfId="8437" xr:uid="{074BCB16-BCB2-4E53-A472-1FA583A782D5}"/>
    <cellStyle name="Normal 2 2 7 2 2 5 2" xfId="18518" xr:uid="{F57C90CE-22A1-459F-A232-25BDB5DB060F}"/>
    <cellStyle name="Normal 2 2 7 2 2 6" xfId="11031" xr:uid="{FDA633FB-EF7E-4B79-A385-CE3DA4C559B2}"/>
    <cellStyle name="Normal 2 2 7 2 2 6 2" xfId="21351" xr:uid="{495D3816-B9B3-4AC2-B459-612321B4A361}"/>
    <cellStyle name="Normal 2 2 7 2 2 7" xfId="24783" xr:uid="{223438EC-3622-440A-87E2-5540BE2ECBE0}"/>
    <cellStyle name="Normal 2 2 7 2 2 8" xfId="14476" xr:uid="{77E81C06-B5DC-4F5C-BED6-898A9D620F39}"/>
    <cellStyle name="Normal 2 2 7 2 3" xfId="2473" xr:uid="{00000000-0005-0000-0000-0000CC020000}"/>
    <cellStyle name="Normal 2 2 7 2 3 2" xfId="5992" xr:uid="{00000000-0005-0000-0000-0000430B0000}"/>
    <cellStyle name="Normal 2 2 7 2 3 2 2" xfId="10634" xr:uid="{2FA35116-DCAB-42D7-81DA-43D3296A0D92}"/>
    <cellStyle name="Normal 2 2 7 2 3 2 2 2" xfId="30197" xr:uid="{F8B21A4B-FFAF-401B-87D4-7273A4F225DC}"/>
    <cellStyle name="Normal 2 2 7 2 3 2 2 3" xfId="20887" xr:uid="{05BB35F1-FBCB-4F75-8A7F-8B1CC1E1D872}"/>
    <cellStyle name="Normal 2 2 7 2 3 2 3" xfId="13396" xr:uid="{68D178CE-7B65-4A5A-8A2D-888F1BB961D7}"/>
    <cellStyle name="Normal 2 2 7 2 3 2 3 2" xfId="23720" xr:uid="{1F6D5C73-2460-408F-A991-0EB47A394C62}"/>
    <cellStyle name="Normal 2 2 7 2 3 2 4" xfId="24413" xr:uid="{D388A4FC-71BC-4D51-94B6-89FFF7780785}"/>
    <cellStyle name="Normal 2 2 7 2 3 2 5" xfId="18054" xr:uid="{27095270-E158-4BE8-86DF-F0FDF39E724E}"/>
    <cellStyle name="Normal 2 2 7 2 3 3" xfId="8199" xr:uid="{5A84C758-BB93-4EF9-AF8F-E9522B5A7FE3}"/>
    <cellStyle name="Normal 2 2 7 2 3 3 2" xfId="28030" xr:uid="{2143FCD7-8113-48EE-8EE2-E5EC2743F592}"/>
    <cellStyle name="Normal 2 2 7 2 3 3 3" xfId="17087" xr:uid="{59E61652-13F3-49B2-8494-D3D8192DB726}"/>
    <cellStyle name="Normal 2 2 7 2 3 4" xfId="9744" xr:uid="{526B6D50-D541-4062-ADC6-4309888281C8}"/>
    <cellStyle name="Normal 2 2 7 2 3 4 2" xfId="19920" xr:uid="{15CB1CC3-1488-4B7A-935E-47B4FA6C33B4}"/>
    <cellStyle name="Normal 2 2 7 2 3 5" xfId="12429" xr:uid="{76F5C3B6-F934-42AF-9AE8-997FF2EE557D}"/>
    <cellStyle name="Normal 2 2 7 2 3 5 2" xfId="22753" xr:uid="{352A7A5A-0DCC-40D2-82C8-6549D928134B}"/>
    <cellStyle name="Normal 2 2 7 2 3 6" xfId="26232" xr:uid="{7E3EE9D4-E19E-4EC0-833B-A3D37B38CFCA}"/>
    <cellStyle name="Normal 2 2 7 2 3 7" xfId="15001" xr:uid="{5239D09E-0591-40D4-990C-6ABD26DFB99D}"/>
    <cellStyle name="Normal 2 2 7 2 4" xfId="4045" xr:uid="{00000000-0005-0000-0000-0000440B0000}"/>
    <cellStyle name="Normal 2 2 7 2 4 2" xfId="5990" xr:uid="{00000000-0005-0000-0000-0000450B0000}"/>
    <cellStyle name="Normal 2 2 7 2 4 2 2" xfId="28150" xr:uid="{E202FF1E-B3B6-4B2C-8B8C-AE64CD2C1A55}"/>
    <cellStyle name="Normal 2 2 7 2 4 2 3" xfId="17085" xr:uid="{2980C595-5174-4673-9509-8649A5C2EC6E}"/>
    <cellStyle name="Normal 2 2 7 2 4 3" xfId="9742" xr:uid="{2D468BAA-A747-4FEA-B6FA-9CAC6FE6D2BC}"/>
    <cellStyle name="Normal 2 2 7 2 4 3 2" xfId="19918" xr:uid="{FCC4A5EB-BB6B-49BF-A9AF-8A83C232EA04}"/>
    <cellStyle name="Normal 2 2 7 2 4 4" xfId="12427" xr:uid="{4E1CBA32-9EB9-48BF-93CF-CCB75934821E}"/>
    <cellStyle name="Normal 2 2 7 2 4 4 2" xfId="22751" xr:uid="{20F33EEE-29FA-4FBE-B372-B96AA2518C14}"/>
    <cellStyle name="Normal 2 2 7 2 4 5" xfId="24655" xr:uid="{F723A3D0-3F4A-4EE1-B6B4-4C9C08E4DE75}"/>
    <cellStyle name="Normal 2 2 7 2 4 6" xfId="14999" xr:uid="{43DB1BF4-8C00-46CA-AADF-E523F0C0B2BB}"/>
    <cellStyle name="Normal 2 2 7 2 5" xfId="3237" xr:uid="{00000000-0005-0000-0000-0000460B0000}"/>
    <cellStyle name="Normal 2 2 7 2 5 2" xfId="5168" xr:uid="{00000000-0005-0000-0000-0000470B0000}"/>
    <cellStyle name="Normal 2 2 7 2 5 2 2" xfId="29710" xr:uid="{B0B68991-7BF9-40DD-BE96-4B82AD7D163A}"/>
    <cellStyle name="Normal 2 2 7 2 5 2 3" xfId="16457" xr:uid="{4D84A145-FE66-4EC4-ABF7-4D4BABFACC28}"/>
    <cellStyle name="Normal 2 2 7 2 5 3" xfId="9117" xr:uid="{44EC4BFF-620E-41FF-9C88-A2B37D73377F}"/>
    <cellStyle name="Normal 2 2 7 2 5 3 2" xfId="19290" xr:uid="{3A18851B-FA1F-4E39-9BF0-CE63BE774DE2}"/>
    <cellStyle name="Normal 2 2 7 2 5 4" xfId="11799" xr:uid="{DFF51024-8B12-4323-B4AD-A562755F2099}"/>
    <cellStyle name="Normal 2 2 7 2 5 4 2" xfId="22123" xr:uid="{D331F8F3-72DE-4FB5-B76E-3FF05AA228CF}"/>
    <cellStyle name="Normal 2 2 7 2 5 5" xfId="25981" xr:uid="{6E525D29-3A2E-4E24-B2CD-9D2C0986E132}"/>
    <cellStyle name="Normal 2 2 7 2 5 6" xfId="14224" xr:uid="{94B58C6B-7561-4955-9E62-D9DD6B822D53}"/>
    <cellStyle name="Normal 2 2 7 2 6" xfId="4769" xr:uid="{00000000-0005-0000-0000-0000480B0000}"/>
    <cellStyle name="Normal 2 2 7 2 6 2" xfId="8944" xr:uid="{750FC075-4295-45DF-ACC0-6E2433C852F4}"/>
    <cellStyle name="Normal 2 2 7 2 6 2 2" xfId="19101" xr:uid="{6A2A7526-00B6-4AAD-B9FB-9DFDD256C1A8}"/>
    <cellStyle name="Normal 2 2 7 2 6 3" xfId="11610" xr:uid="{4FD8B6BA-BBEC-4FC7-A9F1-FF66B0250853}"/>
    <cellStyle name="Normal 2 2 7 2 6 3 2" xfId="21934" xr:uid="{A74046D9-CD84-4268-BEA6-9F73078DC5F6}"/>
    <cellStyle name="Normal 2 2 7 2 6 4" xfId="24438" xr:uid="{02C383A4-93D6-4D07-8DD6-0FEB6796F39E}"/>
    <cellStyle name="Normal 2 2 7 2 6 5" xfId="16268" xr:uid="{F3511C87-3122-4796-96F9-0D2CB7BABC2B}"/>
    <cellStyle name="Normal 2 2 7 2 7" xfId="7309" xr:uid="{AAAD6DDE-49A5-4B01-9059-38CB4D990BE3}"/>
    <cellStyle name="Normal 2 2 7 2 7 2" xfId="10142" xr:uid="{F306499A-9E20-44E5-9135-EC86E33ED2A2}"/>
    <cellStyle name="Normal 2 2 7 2 7 2 2" xfId="20322" xr:uid="{01FD73D7-7F9E-4010-83A3-41FAC47762C0}"/>
    <cellStyle name="Normal 2 2 7 2 7 3" xfId="12831" xr:uid="{18DDE036-100F-4E01-9AD9-1DB0E6C12B0B}"/>
    <cellStyle name="Normal 2 2 7 2 7 3 2" xfId="23155" xr:uid="{152DA3FB-BCFF-43AF-8330-99FCD7A095FF}"/>
    <cellStyle name="Normal 2 2 7 2 7 4" xfId="17489" xr:uid="{156BD3A8-2647-4F24-8D8A-8EDD3AC8FB40}"/>
    <cellStyle name="Normal 2 2 7 2 8" xfId="7762" xr:uid="{B52771F8-3C33-4B78-8738-16675BCCF98F}"/>
    <cellStyle name="Normal 2 2 7 2 8 2" xfId="15684" xr:uid="{EDE42769-EF6B-4BC0-8CCB-2B2F6199DBB8}"/>
    <cellStyle name="Normal 2 2 7 2 9" xfId="8436" xr:uid="{CF907408-DED6-4326-A61F-CB2DF1E67065}"/>
    <cellStyle name="Normal 2 2 7 2 9 2" xfId="18517" xr:uid="{5A40AFAF-7E5E-4D93-888C-ED6C323273B8}"/>
    <cellStyle name="Normal 2 2 7 3" xfId="1055" xr:uid="{00000000-0005-0000-0000-00001F040000}"/>
    <cellStyle name="Normal 2 2 7 3 10" xfId="24245" xr:uid="{84797A86-91F8-4011-9208-C08BDFC2F426}"/>
    <cellStyle name="Normal 2 2 7 3 11" xfId="14042" xr:uid="{5ECD671F-25AB-4E9D-AA10-59B18D3E7DAF}"/>
    <cellStyle name="Normal 2 2 7 3 2" xfId="2530" xr:uid="{00000000-0005-0000-0000-0000CE020000}"/>
    <cellStyle name="Normal 2 2 7 3 2 2" xfId="4047" xr:uid="{00000000-0005-0000-0000-00004B0B0000}"/>
    <cellStyle name="Normal 2 2 7 3 2 2 2" xfId="5994" xr:uid="{00000000-0005-0000-0000-00004C0B0000}"/>
    <cellStyle name="Normal 2 2 7 3 2 2 2 2" xfId="28534" xr:uid="{3B4F5E32-8DAE-428F-9E51-E091A12595DC}"/>
    <cellStyle name="Normal 2 2 7 3 2 2 2 3" xfId="17089" xr:uid="{2A62727F-D79E-431D-9D22-8A8D0208C15D}"/>
    <cellStyle name="Normal 2 2 7 3 2 2 3" xfId="9746" xr:uid="{F5F4E7B8-9F5E-4E8E-9FFC-FBD431C55549}"/>
    <cellStyle name="Normal 2 2 7 3 2 2 3 2" xfId="19922" xr:uid="{0EBE9C43-01F5-4719-B696-6A8C8E3B5805}"/>
    <cellStyle name="Normal 2 2 7 3 2 2 4" xfId="12431" xr:uid="{59EFD132-C9CA-43E9-9F4A-6E23553B8EC2}"/>
    <cellStyle name="Normal 2 2 7 3 2 2 4 2" xfId="22755" xr:uid="{DBCF3EC7-1DAE-4C47-BC2B-B4E9C129A3EF}"/>
    <cellStyle name="Normal 2 2 7 3 2 2 5" xfId="25300" xr:uid="{B50D7902-6605-4AF3-B53F-DC485A3BD683}"/>
    <cellStyle name="Normal 2 2 7 3 2 2 6" xfId="15003" xr:uid="{236E64A5-7FB1-42EC-82DF-AF96C857233D}"/>
    <cellStyle name="Normal 2 2 7 3 2 3" xfId="5430" xr:uid="{00000000-0005-0000-0000-00004D0B0000}"/>
    <cellStyle name="Normal 2 2 7 3 2 3 2" xfId="10512" xr:uid="{51E53987-8B14-41A5-ABDA-1FFDD496C980}"/>
    <cellStyle name="Normal 2 2 7 3 2 3 2 2" xfId="30081" xr:uid="{8C3DF552-2C5B-4351-BFC6-7112BB516C8B}"/>
    <cellStyle name="Normal 2 2 7 3 2 3 2 3" xfId="20717" xr:uid="{23D1DCD9-428F-4811-8A53-83EF5FD8F2B8}"/>
    <cellStyle name="Normal 2 2 7 3 2 3 3" xfId="13226" xr:uid="{47F3C941-F0B5-43FC-9DE6-618175B15759}"/>
    <cellStyle name="Normal 2 2 7 3 2 3 3 2" xfId="23550" xr:uid="{6066D342-990B-49AD-AB6B-CEB6CC2BE139}"/>
    <cellStyle name="Normal 2 2 7 3 2 3 4" xfId="24758" xr:uid="{AA6B9004-DD38-4E07-9E29-285BD3C8D3F5}"/>
    <cellStyle name="Normal 2 2 7 3 2 3 5" xfId="17884" xr:uid="{B1FD8968-F01F-4910-A717-88CFA0C6A142}"/>
    <cellStyle name="Normal 2 2 7 3 2 4" xfId="8119" xr:uid="{79E73D9C-A57D-4FF9-9517-A3A989728EF5}"/>
    <cellStyle name="Normal 2 2 7 3 2 4 2" xfId="28332" xr:uid="{39136D46-E41D-491B-AA20-F270E6A8BAEF}"/>
    <cellStyle name="Normal 2 2 7 3 2 4 3" xfId="16670" xr:uid="{3AF89187-BAB7-4F45-88BF-EEF931B5A6E0}"/>
    <cellStyle name="Normal 2 2 7 3 2 5" xfId="9330" xr:uid="{C0B14BDB-BC06-4FA1-A489-3F883D231A5C}"/>
    <cellStyle name="Normal 2 2 7 3 2 5 2" xfId="19503" xr:uid="{40C2EC9E-3704-4F93-84F3-970E7BDAEB86}"/>
    <cellStyle name="Normal 2 2 7 3 2 6" xfId="12012" xr:uid="{D9EB284C-E0F4-4722-B271-52136E78EB0D}"/>
    <cellStyle name="Normal 2 2 7 3 2 6 2" xfId="22336" xr:uid="{1D4396F4-41E4-4EE0-AA9D-56AC689E4CB3}"/>
    <cellStyle name="Normal 2 2 7 3 2 7" xfId="26230" xr:uid="{33957730-5E29-4E59-B722-B7B795C41B3C}"/>
    <cellStyle name="Normal 2 2 7 3 2 8" xfId="14477" xr:uid="{0934D314-04EC-4441-A798-F4C9E05C712C}"/>
    <cellStyle name="Normal 2 2 7 3 3" xfId="4048" xr:uid="{00000000-0005-0000-0000-00004E0B0000}"/>
    <cellStyle name="Normal 2 2 7 3 3 2" xfId="5995" xr:uid="{00000000-0005-0000-0000-00004F0B0000}"/>
    <cellStyle name="Normal 2 2 7 3 3 2 2" xfId="10635" xr:uid="{ED76DE21-C713-418C-AA4F-2CF4592A146E}"/>
    <cellStyle name="Normal 2 2 7 3 3 2 2 2" xfId="30198" xr:uid="{88F6AEA2-EA76-4904-863B-EF236E108C03}"/>
    <cellStyle name="Normal 2 2 7 3 3 2 2 3" xfId="20888" xr:uid="{0F695973-5C36-48B8-86AD-22A3C4BF99D6}"/>
    <cellStyle name="Normal 2 2 7 3 3 2 3" xfId="13397" xr:uid="{624F41F2-3A7B-4D82-B48C-9EDFBF891944}"/>
    <cellStyle name="Normal 2 2 7 3 3 2 3 2" xfId="23721" xr:uid="{18E38FE5-6344-496A-8763-63954370744E}"/>
    <cellStyle name="Normal 2 2 7 3 3 2 4" xfId="25538" xr:uid="{38845F48-E746-4800-82F9-DF43EF00DE1A}"/>
    <cellStyle name="Normal 2 2 7 3 3 2 5" xfId="18055" xr:uid="{AFEC6FA4-107E-4076-B48D-7C2E1C3DF18A}"/>
    <cellStyle name="Normal 2 2 7 3 3 3" xfId="8200" xr:uid="{FC172CE4-2FA4-4121-818F-B170F68EFCE4}"/>
    <cellStyle name="Normal 2 2 7 3 3 3 2" xfId="28740" xr:uid="{2871B119-B5EE-4960-9FE4-27F81EF37DA0}"/>
    <cellStyle name="Normal 2 2 7 3 3 3 3" xfId="17090" xr:uid="{0356BA35-3700-4E1E-BFC8-11AFE4E6E247}"/>
    <cellStyle name="Normal 2 2 7 3 3 4" xfId="9747" xr:uid="{EE05578A-65AA-4600-97D3-86A7592BDFAB}"/>
    <cellStyle name="Normal 2 2 7 3 3 4 2" xfId="19923" xr:uid="{E351F017-BAEB-4FD6-B441-77356C1C58D2}"/>
    <cellStyle name="Normal 2 2 7 3 3 5" xfId="12432" xr:uid="{1E1D1162-7F73-4C79-846C-C18104940F52}"/>
    <cellStyle name="Normal 2 2 7 3 3 5 2" xfId="22756" xr:uid="{7AFB57D1-25C4-4C5A-A1E8-CFB0C1CF8AAD}"/>
    <cellStyle name="Normal 2 2 7 3 3 6" xfId="25177" xr:uid="{4C432E27-D25C-4497-A7B0-A60EB773A7F0}"/>
    <cellStyle name="Normal 2 2 7 3 3 7" xfId="15004" xr:uid="{0CFC2424-7B52-4A06-96A7-DB5A833A8D34}"/>
    <cellStyle name="Normal 2 2 7 3 4" xfId="4046" xr:uid="{00000000-0005-0000-0000-0000500B0000}"/>
    <cellStyle name="Normal 2 2 7 3 4 2" xfId="5993" xr:uid="{00000000-0005-0000-0000-0000510B0000}"/>
    <cellStyle name="Normal 2 2 7 3 4 2 2" xfId="29365" xr:uid="{FCC6893E-4DBD-45F9-AFE1-3C62BBA3C7B8}"/>
    <cellStyle name="Normal 2 2 7 3 4 2 3" xfId="17088" xr:uid="{C4F88B7F-1735-45D3-9430-F1C2EABEB7C1}"/>
    <cellStyle name="Normal 2 2 7 3 4 3" xfId="9745" xr:uid="{FF489A59-DBB4-4834-80A9-0D05AC45C6BC}"/>
    <cellStyle name="Normal 2 2 7 3 4 3 2" xfId="19921" xr:uid="{5D2D5255-85F7-4D80-854E-A60FBB68D374}"/>
    <cellStyle name="Normal 2 2 7 3 4 4" xfId="12430" xr:uid="{A1DCEB25-A360-42F9-9877-602522E1AD75}"/>
    <cellStyle name="Normal 2 2 7 3 4 4 2" xfId="22754" xr:uid="{4E7C4807-2405-42BC-A927-BF8575C5DE6C}"/>
    <cellStyle name="Normal 2 2 7 3 4 5" xfId="26634" xr:uid="{66192589-99FD-4594-AD9D-037132D7181C}"/>
    <cellStyle name="Normal 2 2 7 3 4 6" xfId="15002" xr:uid="{092BC56E-D212-4F1B-AE5F-F1EB2C79DDA5}"/>
    <cellStyle name="Normal 2 2 7 3 5" xfId="3359" xr:uid="{00000000-0005-0000-0000-0000520B0000}"/>
    <cellStyle name="Normal 2 2 7 3 5 2" xfId="5271" xr:uid="{00000000-0005-0000-0000-0000530B0000}"/>
    <cellStyle name="Normal 2 2 7 3 5 2 2" xfId="27783" xr:uid="{2EE3460C-D672-466D-BE28-C2CA80891D81}"/>
    <cellStyle name="Normal 2 2 7 3 5 2 3" xfId="16560" xr:uid="{54DDDE6F-9B56-4164-BF81-662F6A16D651}"/>
    <cellStyle name="Normal 2 2 7 3 5 3" xfId="9220" xr:uid="{6B30926F-8E9C-49F7-B59E-DC3B1C2FCBAC}"/>
    <cellStyle name="Normal 2 2 7 3 5 3 2" xfId="19393" xr:uid="{B1DE874C-B1DD-46D7-A817-ABD988EF7AB0}"/>
    <cellStyle name="Normal 2 2 7 3 5 4" xfId="11902" xr:uid="{AD7A4FE3-8C34-451A-8384-46C0BB1C167E}"/>
    <cellStyle name="Normal 2 2 7 3 5 4 2" xfId="22226" xr:uid="{2B4A2F79-A48D-46E7-8DA1-E8297F6CD24F}"/>
    <cellStyle name="Normal 2 2 7 3 5 5" xfId="24938" xr:uid="{ADA8D17A-C352-4EC4-B7D1-96108AFBAEA9}"/>
    <cellStyle name="Normal 2 2 7 3 5 6" xfId="14324" xr:uid="{DE9B54A9-C933-4745-B122-485ED304F363}"/>
    <cellStyle name="Normal 2 2 7 3 6" xfId="4861" xr:uid="{00000000-0005-0000-0000-0000540B0000}"/>
    <cellStyle name="Normal 2 2 7 3 6 2" xfId="10398" xr:uid="{4C59B71C-BE0B-4955-825A-FFC9A739C77B}"/>
    <cellStyle name="Normal 2 2 7 3 6 2 2" xfId="20580" xr:uid="{AF103460-EFA5-4CB4-B2F0-E6E441168A0D}"/>
    <cellStyle name="Normal 2 2 7 3 6 3" xfId="13089" xr:uid="{B0926464-5C40-401F-A26D-DE16635D3111}"/>
    <cellStyle name="Normal 2 2 7 3 6 3 2" xfId="23413" xr:uid="{D5C07204-9BD8-46AD-9552-BDFA7E4312FB}"/>
    <cellStyle name="Normal 2 2 7 3 6 4" xfId="24921" xr:uid="{274F1AF9-1DA7-4AD3-B896-832D6DEC750F}"/>
    <cellStyle name="Normal 2 2 7 3 6 5" xfId="17747" xr:uid="{0AE8618A-708A-4F34-A54B-C4CB8EC3A35F}"/>
    <cellStyle name="Normal 2 2 7 3 7" xfId="7763" xr:uid="{B3C51A5F-F428-4CFE-94B2-C37D9CF8C452}"/>
    <cellStyle name="Normal 2 2 7 3 7 2" xfId="15686" xr:uid="{95B2AD83-A398-4486-AD41-3BD9DF713E79}"/>
    <cellStyle name="Normal 2 2 7 3 8" xfId="8438" xr:uid="{354EB741-5D04-48A9-9530-A0C8BC90E79F}"/>
    <cellStyle name="Normal 2 2 7 3 8 2" xfId="18519" xr:uid="{007A6DBB-B74A-4E06-91C5-7E5342040340}"/>
    <cellStyle name="Normal 2 2 7 3 9" xfId="11032" xr:uid="{18E063A6-4CE5-4245-891C-59EB77E3665A}"/>
    <cellStyle name="Normal 2 2 7 3 9 2" xfId="21352" xr:uid="{B9843FD8-B67F-4487-8189-1C1A2C3AC0C9}"/>
    <cellStyle name="Normal 2 2 7 4" xfId="1056" xr:uid="{00000000-0005-0000-0000-000020040000}"/>
    <cellStyle name="Normal 2 2 7 4 2" xfId="2330" xr:uid="{00000000-0005-0000-0000-0000CF020000}"/>
    <cellStyle name="Normal 2 2 7 4 2 2" xfId="5996" xr:uid="{00000000-0005-0000-0000-0000570B0000}"/>
    <cellStyle name="Normal 2 2 7 4 2 2 2" xfId="28934" xr:uid="{6C6B764A-6CF1-44DE-A14F-022F44F60854}"/>
    <cellStyle name="Normal 2 2 7 4 2 2 3" xfId="17091" xr:uid="{A7A10768-B89D-40FF-985D-D922D793F759}"/>
    <cellStyle name="Normal 2 2 7 4 2 3" xfId="9748" xr:uid="{8E694214-C0A4-453F-AFBB-BAEA5AB45CA0}"/>
    <cellStyle name="Normal 2 2 7 4 2 3 2" xfId="19924" xr:uid="{7669E49E-1DDE-491B-BEB6-3FB62D3D93A1}"/>
    <cellStyle name="Normal 2 2 7 4 2 4" xfId="12433" xr:uid="{E2556974-B945-4746-97EA-9A93441A4D21}"/>
    <cellStyle name="Normal 2 2 7 4 2 4 2" xfId="22757" xr:uid="{87BD2E01-256F-4E0D-A163-DB279A7C3967}"/>
    <cellStyle name="Normal 2 2 7 4 2 5" xfId="25578" xr:uid="{A3E90FA7-A249-4DBF-AF6E-BE2F269B62E4}"/>
    <cellStyle name="Normal 2 2 7 4 2 6" xfId="15005" xr:uid="{F51B894A-2AE3-4FB7-9CCE-A23FE751A8BA}"/>
    <cellStyle name="Normal 2 2 7 4 3" xfId="3669" xr:uid="{00000000-0005-0000-0000-0000580B0000}"/>
    <cellStyle name="Normal 2 2 7 4 3 2" xfId="5428" xr:uid="{00000000-0005-0000-0000-0000590B0000}"/>
    <cellStyle name="Normal 2 2 7 4 3 2 2" xfId="30079" xr:uid="{7953CBCA-8416-4A45-8845-F964EAC1DF9F}"/>
    <cellStyle name="Normal 2 2 7 4 3 2 3" xfId="20715" xr:uid="{FB5321F6-80DE-4DE7-B2E0-23EBC477AE06}"/>
    <cellStyle name="Normal 2 2 7 4 3 3" xfId="13224" xr:uid="{CB62CF23-C0CF-4E72-8117-A43DE830A1C0}"/>
    <cellStyle name="Normal 2 2 7 4 3 3 2" xfId="23548" xr:uid="{A14D36ED-080E-432A-8EB1-8AAFCD0C6A43}"/>
    <cellStyle name="Normal 2 2 7 4 3 4" xfId="24639" xr:uid="{6C9CB188-6559-421F-9AAC-F2730C37CF7C}"/>
    <cellStyle name="Normal 2 2 7 4 3 5" xfId="17882" xr:uid="{9F9BD622-8F75-49D2-83B6-C08E54C83B46}"/>
    <cellStyle name="Normal 2 2 7 4 4" xfId="4612" xr:uid="{00000000-0005-0000-0000-00005A0B0000}"/>
    <cellStyle name="Normal 2 2 7 4 4 2" xfId="28304" xr:uid="{A8FB0206-B45A-4B3C-993B-50E88C1EBFD2}"/>
    <cellStyle name="Normal 2 2 7 4 4 3" xfId="15687" xr:uid="{8241FC9A-4D7F-42F6-A137-4E7330E0D836}"/>
    <cellStyle name="Normal 2 2 7 4 5" xfId="8439" xr:uid="{D43E6395-747E-4457-85C7-FA1E8CA237C7}"/>
    <cellStyle name="Normal 2 2 7 4 5 2" xfId="18520" xr:uid="{2674346C-2681-462D-9461-EC78E4DBC01E}"/>
    <cellStyle name="Normal 2 2 7 4 6" xfId="11033" xr:uid="{463BB0E2-11FE-4C79-9B60-FDE1C6A10F15}"/>
    <cellStyle name="Normal 2 2 7 4 6 2" xfId="21353" xr:uid="{18CB119B-9756-4EA5-B1DD-D26060A1FB6B}"/>
    <cellStyle name="Normal 2 2 7 4 7" xfId="25599" xr:uid="{6F410DF1-C5CC-44FD-94DE-B1C12836B955}"/>
    <cellStyle name="Normal 2 2 7 4 8" xfId="14475" xr:uid="{32FEBEB2-532E-4D90-9D53-671AD5E68DA9}"/>
    <cellStyle name="Normal 2 2 7 5" xfId="2193" xr:uid="{00000000-0005-0000-0000-0000CB020000}"/>
    <cellStyle name="Normal 2 2 7 5 2" xfId="5997" xr:uid="{00000000-0005-0000-0000-00005C0B0000}"/>
    <cellStyle name="Normal 2 2 7 5 2 2" xfId="10636" xr:uid="{F2125A5A-21B9-4459-B743-C1D9B0F3FCD7}"/>
    <cellStyle name="Normal 2 2 7 5 2 2 2" xfId="30199" xr:uid="{A9FE19DA-445A-45FD-AFF3-DCD496F08176}"/>
    <cellStyle name="Normal 2 2 7 5 2 2 3" xfId="20889" xr:uid="{FC1A8FC9-A964-47AC-A08F-5D5A671249D9}"/>
    <cellStyle name="Normal 2 2 7 5 2 3" xfId="13398" xr:uid="{3E2DB3F8-1F08-4FD6-9277-E16E333C043E}"/>
    <cellStyle name="Normal 2 2 7 5 2 3 2" xfId="23722" xr:uid="{63AEAE3B-BEE5-4CC7-ACF4-6151C89D02B9}"/>
    <cellStyle name="Normal 2 2 7 5 2 4" xfId="26740" xr:uid="{9F9A5B22-4BF3-412A-8B2F-C0AE57E95CCE}"/>
    <cellStyle name="Normal 2 2 7 5 2 5" xfId="18056" xr:uid="{C7268D71-4B50-43E8-8DDB-EAC544D8DEEA}"/>
    <cellStyle name="Normal 2 2 7 5 3" xfId="8201" xr:uid="{87374FA0-31B3-46CD-995A-4D9C6224E394}"/>
    <cellStyle name="Normal 2 2 7 5 3 2" xfId="27260" xr:uid="{456DCF08-E603-4B6F-A6AB-DDD0F0D5A1A1}"/>
    <cellStyle name="Normal 2 2 7 5 3 3" xfId="17092" xr:uid="{0B37A690-BB17-4F35-A1B9-43A76A4F9FED}"/>
    <cellStyle name="Normal 2 2 7 5 4" xfId="9749" xr:uid="{C33864B5-C034-4D62-8EAA-593DEEFC6B6D}"/>
    <cellStyle name="Normal 2 2 7 5 4 2" xfId="19925" xr:uid="{2962E189-D15E-442A-B7D8-1E9AC66AE3DE}"/>
    <cellStyle name="Normal 2 2 7 5 5" xfId="12434" xr:uid="{152F94FB-DE83-4F66-B6F0-A7E6D7D89C2C}"/>
    <cellStyle name="Normal 2 2 7 5 5 2" xfId="22758" xr:uid="{7A7B421E-69E4-47CD-87CA-1BBAF3122C16}"/>
    <cellStyle name="Normal 2 2 7 5 6" xfId="25898" xr:uid="{9C56B0D5-8334-4F11-A35C-FDD664AADC2D}"/>
    <cellStyle name="Normal 2 2 7 5 7" xfId="15006" xr:uid="{5BABA6FC-2BBE-4839-B21C-15D99D167E14}"/>
    <cellStyle name="Normal 2 2 7 6" xfId="3811" xr:uid="{00000000-0005-0000-0000-00005D0B0000}"/>
    <cellStyle name="Normal 2 2 7 6 2" xfId="5676" xr:uid="{00000000-0005-0000-0000-00005E0B0000}"/>
    <cellStyle name="Normal 2 2 7 6 2 2" xfId="28684" xr:uid="{BB4E8563-32A8-4524-AB55-153730EA3890}"/>
    <cellStyle name="Normal 2 2 7 6 2 3" xfId="16833" xr:uid="{B1D69F70-0F0E-4EA6-BEF4-10E125E0A848}"/>
    <cellStyle name="Normal 2 2 7 6 3" xfId="9490" xr:uid="{BA9C97F9-96FA-455A-9ED2-E713FE7093D1}"/>
    <cellStyle name="Normal 2 2 7 6 3 2" xfId="19666" xr:uid="{41EDB323-94D3-4FF2-A57F-C8DBEDEE7AE5}"/>
    <cellStyle name="Normal 2 2 7 6 4" xfId="12175" xr:uid="{9BC411F2-9AF6-489E-AD55-1543B68A6CDA}"/>
    <cellStyle name="Normal 2 2 7 6 4 2" xfId="22499" xr:uid="{37B8B152-B535-43E0-B2D3-87E2B317D6C6}"/>
    <cellStyle name="Normal 2 2 7 6 5" xfId="26422" xr:uid="{0F10FE40-17C7-4945-A8D5-C16714EDCB84}"/>
    <cellStyle name="Normal 2 2 7 6 6" xfId="14713" xr:uid="{726285CB-E782-4E74-8BB5-96B890237D1C}"/>
    <cellStyle name="Normal 2 2 7 7" xfId="3166" xr:uid="{00000000-0005-0000-0000-00005F0B0000}"/>
    <cellStyle name="Normal 2 2 7 7 2" xfId="5108" xr:uid="{00000000-0005-0000-0000-0000600B0000}"/>
    <cellStyle name="Normal 2 2 7 7 2 2" xfId="27679" xr:uid="{58A1CB56-07FA-48A2-B6D1-0257E0B3EFF0}"/>
    <cellStyle name="Normal 2 2 7 7 2 3" xfId="16397" xr:uid="{9066B7BC-9B32-4A3B-9671-218EC6DC149E}"/>
    <cellStyle name="Normal 2 2 7 7 3" xfId="9057" xr:uid="{E9F35A09-C6FD-41A6-AA44-AD0FA7B5ABF2}"/>
    <cellStyle name="Normal 2 2 7 7 3 2" xfId="19230" xr:uid="{096F7E41-8327-434D-8DB6-C7C867FE5589}"/>
    <cellStyle name="Normal 2 2 7 7 4" xfId="11739" xr:uid="{A8FC9044-DED3-4DB3-8828-2954A2E865AA}"/>
    <cellStyle name="Normal 2 2 7 7 4 2" xfId="22063" xr:uid="{91659068-D7EC-48E3-98EF-9FF870D51B00}"/>
    <cellStyle name="Normal 2 2 7 7 5" xfId="24070" xr:uid="{8E282A60-1C33-468B-9E25-0099955CAE8F}"/>
    <cellStyle name="Normal 2 2 7 7 6" xfId="14166" xr:uid="{84A828DE-5E69-4F4F-B829-7E41AB5697AB}"/>
    <cellStyle name="Normal 2 2 7 8" xfId="4450" xr:uid="{00000000-0005-0000-0000-0000610B0000}"/>
    <cellStyle name="Normal 2 2 7 8 2" xfId="8836" xr:uid="{9C3CFFEE-F235-4687-B7F0-9E996F6191DB}"/>
    <cellStyle name="Normal 2 2 7 8 2 2" xfId="18986" xr:uid="{0F061724-1E45-466E-B580-02645332C1A7}"/>
    <cellStyle name="Normal 2 2 7 8 3" xfId="11495" xr:uid="{5A295ED3-5D14-4F12-8BA3-9FAEF0B26248}"/>
    <cellStyle name="Normal 2 2 7 8 3 2" xfId="21819" xr:uid="{FD04C5DB-9268-40C4-943A-6299807B5FDC}"/>
    <cellStyle name="Normal 2 2 7 8 4" xfId="25019" xr:uid="{E606FC61-D40A-4BD1-BA66-B037CF8EC124}"/>
    <cellStyle name="Normal 2 2 7 8 5" xfId="16153" xr:uid="{E135A799-5873-4C1B-ADFA-7F601175656E}"/>
    <cellStyle name="Normal 2 2 7 9" xfId="7359" xr:uid="{B2807EAE-855A-4CCD-A596-90A0EFE488FD}"/>
    <cellStyle name="Normal 2 2 7 9 2" xfId="10231" xr:uid="{F8D26A49-E75D-4EB2-8611-3E9DC70FA975}"/>
    <cellStyle name="Normal 2 2 7 9 2 2" xfId="20413" xr:uid="{7DF6945D-5076-4BDE-B2DD-D0B0F6BBE03E}"/>
    <cellStyle name="Normal 2 2 7 9 3" xfId="12922" xr:uid="{0E75C0C9-40A9-4C8B-9BAA-620F1D58EF44}"/>
    <cellStyle name="Normal 2 2 7 9 3 2" xfId="23246" xr:uid="{33A43A7B-EE84-45B1-98FA-9F9F96C207FE}"/>
    <cellStyle name="Normal 2 2 7 9 4" xfId="17580" xr:uid="{D8240CB6-C026-43DC-9FFF-82A52224DA28}"/>
    <cellStyle name="Normal 2 2 8" xfId="1057" xr:uid="{00000000-0005-0000-0000-000021040000}"/>
    <cellStyle name="Normal 2 2 8 10" xfId="8440" xr:uid="{CDD820DA-4A46-4599-BE0A-B9201196C4FB}"/>
    <cellStyle name="Normal 2 2 8 10 2" xfId="18521" xr:uid="{5FF5353F-B6E2-426A-AD7E-1D3E335DF3A9}"/>
    <cellStyle name="Normal 2 2 8 11" xfId="11034" xr:uid="{EAA078F0-8B8C-4022-8FD2-2F5C08F8BC7A}"/>
    <cellStyle name="Normal 2 2 8 11 2" xfId="21354" xr:uid="{B307F9C7-3372-44BD-B801-ECEA3FE3BD33}"/>
    <cellStyle name="Normal 2 2 8 12" xfId="26402" xr:uid="{D2B4E2A9-AD7B-4CDD-92AE-90AE4D749D7E}"/>
    <cellStyle name="Normal 2 2 8 13" xfId="13750" xr:uid="{2C2B01AA-3B74-4C31-9622-FBE8F9A5062F}"/>
    <cellStyle name="Normal 2 2 8 2" xfId="1058" xr:uid="{00000000-0005-0000-0000-000022040000}"/>
    <cellStyle name="Normal 2 2 8 2 10" xfId="11035" xr:uid="{1F5532B3-5385-44CB-AD38-30385586FEAA}"/>
    <cellStyle name="Normal 2 2 8 2 10 2" xfId="21355" xr:uid="{477890FE-3907-4439-B6B9-A28442F4C972}"/>
    <cellStyle name="Normal 2 2 8 2 11" xfId="23913" xr:uid="{92D132EC-95A7-45E0-AD86-C9436D7CBC20}"/>
    <cellStyle name="Normal 2 2 8 2 12" xfId="13885" xr:uid="{74BBEB53-FEC4-45BA-8754-DD4A2208CC44}"/>
    <cellStyle name="Normal 2 2 8 2 2" xfId="1059" xr:uid="{00000000-0005-0000-0000-000023040000}"/>
    <cellStyle name="Normal 2 2 8 2 2 2" xfId="2656" xr:uid="{00000000-0005-0000-0000-0000D2020000}"/>
    <cellStyle name="Normal 2 2 8 2 2 2 2" xfId="5999" xr:uid="{00000000-0005-0000-0000-0000660B0000}"/>
    <cellStyle name="Normal 2 2 8 2 2 2 2 2" xfId="26907" xr:uid="{72D4B3C1-2B06-4FBA-91CE-4255BB26764E}"/>
    <cellStyle name="Normal 2 2 8 2 2 2 2 3" xfId="28601" xr:uid="{CB45A86F-7801-418D-9C00-C415D3909655}"/>
    <cellStyle name="Normal 2 2 8 2 2 2 2 4" xfId="17094" xr:uid="{D913F1AB-5E5D-483C-BB46-56984A03BB15}"/>
    <cellStyle name="Normal 2 2 8 2 2 2 3" xfId="9751" xr:uid="{7420120C-57BC-475F-8C53-137B2FB8B3F8}"/>
    <cellStyle name="Normal 2 2 8 2 2 2 3 2" xfId="29847" xr:uid="{3D70DDC1-727C-49AC-9F18-99309D9A58C9}"/>
    <cellStyle name="Normal 2 2 8 2 2 2 3 3" xfId="19927" xr:uid="{29A427C3-6004-49F5-94BA-2555000840DA}"/>
    <cellStyle name="Normal 2 2 8 2 2 2 4" xfId="12436" xr:uid="{3A6604BA-FC9A-4BE6-B082-C6584BF5038E}"/>
    <cellStyle name="Normal 2 2 8 2 2 2 4 2" xfId="22760" xr:uid="{D5B6B236-09EA-45BE-9C21-B2ED064A46FE}"/>
    <cellStyle name="Normal 2 2 8 2 2 2 5" xfId="25336" xr:uid="{8109F8E0-8D7D-4DD1-8E12-BDFACA38D09A}"/>
    <cellStyle name="Normal 2 2 8 2 2 2 6" xfId="15008" xr:uid="{B94E8C91-562D-404B-9C18-D1D85F2E2C5A}"/>
    <cellStyle name="Normal 2 2 8 2 2 3" xfId="3672" xr:uid="{00000000-0005-0000-0000-0000670B0000}"/>
    <cellStyle name="Normal 2 2 8 2 2 3 2" xfId="5432" xr:uid="{00000000-0005-0000-0000-0000680B0000}"/>
    <cellStyle name="Normal 2 2 8 2 2 3 2 2" xfId="30082" xr:uid="{6BC54CE4-92BD-44FD-A2EC-108235F66F4D}"/>
    <cellStyle name="Normal 2 2 8 2 2 3 2 3" xfId="20718" xr:uid="{DCB218F7-154D-4550-8A87-4B39D3EAFB54}"/>
    <cellStyle name="Normal 2 2 8 2 2 3 3" xfId="13227" xr:uid="{D207AD95-A521-4D85-8DDC-D3A33A02560B}"/>
    <cellStyle name="Normal 2 2 8 2 2 3 3 2" xfId="23551" xr:uid="{205B5E04-1272-43A3-9C6F-869C2AD92D1F}"/>
    <cellStyle name="Normal 2 2 8 2 2 3 4" xfId="26014" xr:uid="{54A9A7F3-4264-4F8E-9CD2-2D2C952F00A1}"/>
    <cellStyle name="Normal 2 2 8 2 2 3 5" xfId="17885" xr:uid="{039EA184-0E70-4998-94A5-ACF38AE0BFC2}"/>
    <cellStyle name="Normal 2 2 8 2 2 4" xfId="5008" xr:uid="{00000000-0005-0000-0000-0000690B0000}"/>
    <cellStyle name="Normal 2 2 8 2 2 4 2" xfId="27262" xr:uid="{07AFE9B6-029A-4D8C-A046-C82997965C6F}"/>
    <cellStyle name="Normal 2 2 8 2 2 4 3" xfId="15690" xr:uid="{A5D0324D-659C-4961-BCCD-2C58123F1EE3}"/>
    <cellStyle name="Normal 2 2 8 2 2 5" xfId="8442" xr:uid="{F5C4D1A6-2B3D-4FEF-9ED5-F9DF8FAA0305}"/>
    <cellStyle name="Normal 2 2 8 2 2 5 2" xfId="18523" xr:uid="{3071FDB7-0263-4737-A7A5-9A52002A5DD6}"/>
    <cellStyle name="Normal 2 2 8 2 2 6" xfId="11036" xr:uid="{9875C3E1-8BD3-49FB-9D8E-326DAB1FCEB5}"/>
    <cellStyle name="Normal 2 2 8 2 2 6 2" xfId="21356" xr:uid="{7DCFE874-0BB1-4352-BCDF-D47C0B042BB2}"/>
    <cellStyle name="Normal 2 2 8 2 2 7" xfId="24746" xr:uid="{C6354854-56D8-4FCB-A828-B627042A7327}"/>
    <cellStyle name="Normal 2 2 8 2 2 8" xfId="14479" xr:uid="{80CA3703-16FB-430F-98A5-498C61E8ED81}"/>
    <cellStyle name="Normal 2 2 8 2 3" xfId="2459" xr:uid="{00000000-0005-0000-0000-0000D1020000}"/>
    <cellStyle name="Normal 2 2 8 2 3 2" xfId="6000" xr:uid="{00000000-0005-0000-0000-00006B0B0000}"/>
    <cellStyle name="Normal 2 2 8 2 3 2 2" xfId="10637" xr:uid="{2A99C30F-8BA7-437D-84E5-3B232701F093}"/>
    <cellStyle name="Normal 2 2 8 2 3 2 2 2" xfId="30200" xr:uid="{AA06C88E-01AB-4AA0-A433-85D6D42334F4}"/>
    <cellStyle name="Normal 2 2 8 2 3 2 2 3" xfId="20890" xr:uid="{CFC8DC5C-71FF-4ABE-922E-02675E9CA746}"/>
    <cellStyle name="Normal 2 2 8 2 3 2 3" xfId="13399" xr:uid="{F0A936EF-1537-434E-9053-B914CEA006FB}"/>
    <cellStyle name="Normal 2 2 8 2 3 2 3 2" xfId="23723" xr:uid="{D15A3D13-4982-4AE6-9790-D6984D903E6A}"/>
    <cellStyle name="Normal 2 2 8 2 3 2 4" xfId="25024" xr:uid="{2B477360-FABE-43B2-B5A6-91B248E4AB98}"/>
    <cellStyle name="Normal 2 2 8 2 3 2 5" xfId="18057" xr:uid="{29FBAE8F-05AC-4311-8F54-578EB9302659}"/>
    <cellStyle name="Normal 2 2 8 2 3 3" xfId="8202" xr:uid="{31439148-BD36-4248-857C-F2B92F42F815}"/>
    <cellStyle name="Normal 2 2 8 2 3 3 2" xfId="26968" xr:uid="{0D85C5B4-C0F4-4FB6-82B1-E10F32A56F51}"/>
    <cellStyle name="Normal 2 2 8 2 3 3 3" xfId="17095" xr:uid="{44C34808-94E6-4AFF-AF13-1885A817E064}"/>
    <cellStyle name="Normal 2 2 8 2 3 4" xfId="9752" xr:uid="{F0394F02-599A-4A7D-A0B6-6EA33243DFBE}"/>
    <cellStyle name="Normal 2 2 8 2 3 4 2" xfId="19928" xr:uid="{2A34F192-5998-49C1-B447-26D214FBABDC}"/>
    <cellStyle name="Normal 2 2 8 2 3 5" xfId="12437" xr:uid="{5DAA43E0-1192-4CE5-B652-51FB3A42950B}"/>
    <cellStyle name="Normal 2 2 8 2 3 5 2" xfId="22761" xr:uid="{DAEC1B52-26E3-4AF7-83AE-9FF1E4ACAAA7}"/>
    <cellStyle name="Normal 2 2 8 2 3 6" xfId="25926" xr:uid="{FC820EB9-3E4B-4905-AB47-0AEBDF79DE95}"/>
    <cellStyle name="Normal 2 2 8 2 3 7" xfId="15009" xr:uid="{636A6C72-0340-4183-869A-D56C75926830}"/>
    <cellStyle name="Normal 2 2 8 2 4" xfId="4049" xr:uid="{00000000-0005-0000-0000-00006C0B0000}"/>
    <cellStyle name="Normal 2 2 8 2 4 2" xfId="5998" xr:uid="{00000000-0005-0000-0000-00006D0B0000}"/>
    <cellStyle name="Normal 2 2 8 2 4 2 2" xfId="26874" xr:uid="{739373CD-715F-4F82-AB5A-DD9BF7F8F210}"/>
    <cellStyle name="Normal 2 2 8 2 4 2 3" xfId="17093" xr:uid="{CF06AFDF-E76A-4007-BB09-7EA87E40BBBF}"/>
    <cellStyle name="Normal 2 2 8 2 4 3" xfId="9750" xr:uid="{5B7DF7FF-D6C1-4491-B25B-A34C99108F03}"/>
    <cellStyle name="Normal 2 2 8 2 4 3 2" xfId="19926" xr:uid="{9DE4CA32-77E1-4D1A-8C9F-883A48F12552}"/>
    <cellStyle name="Normal 2 2 8 2 4 4" xfId="12435" xr:uid="{DD41704F-BC28-4C72-8F3B-2766ED9909E2}"/>
    <cellStyle name="Normal 2 2 8 2 4 4 2" xfId="22759" xr:uid="{9518BEE5-ED13-446E-86E0-DCCF2832B92D}"/>
    <cellStyle name="Normal 2 2 8 2 4 5" xfId="25001" xr:uid="{CF6F6AF7-337B-43F3-AC15-1B950928258B}"/>
    <cellStyle name="Normal 2 2 8 2 4 6" xfId="15007" xr:uid="{D552181B-4E47-47B4-B1B2-FB6740776EFB}"/>
    <cellStyle name="Normal 2 2 8 2 5" xfId="3335" xr:uid="{00000000-0005-0000-0000-00006E0B0000}"/>
    <cellStyle name="Normal 2 2 8 2 5 2" xfId="5254" xr:uid="{00000000-0005-0000-0000-00006F0B0000}"/>
    <cellStyle name="Normal 2 2 8 2 5 2 2" xfId="27867" xr:uid="{E07D6637-89F6-4B78-8C97-ABE0CA1A33C4}"/>
    <cellStyle name="Normal 2 2 8 2 5 2 3" xfId="16543" xr:uid="{B4EC4190-E90F-4351-9159-1F2A828D736A}"/>
    <cellStyle name="Normal 2 2 8 2 5 3" xfId="9203" xr:uid="{B60049D5-CAB8-4C9B-93B4-D3609B764F42}"/>
    <cellStyle name="Normal 2 2 8 2 5 3 2" xfId="19376" xr:uid="{1CBD6D81-DF61-4354-BC34-23A0FEB82F31}"/>
    <cellStyle name="Normal 2 2 8 2 5 4" xfId="11885" xr:uid="{3B44B936-78CE-4A04-9296-66A62C55511E}"/>
    <cellStyle name="Normal 2 2 8 2 5 4 2" xfId="22209" xr:uid="{C76FAB92-10F2-4DDA-95D4-60161D9B8707}"/>
    <cellStyle name="Normal 2 2 8 2 5 5" xfId="24047" xr:uid="{AEB86E31-E44D-48E6-AE24-6F3FA36E892B}"/>
    <cellStyle name="Normal 2 2 8 2 5 6" xfId="14307" xr:uid="{3388F282-4EA3-46F2-88DC-F299D912F01E}"/>
    <cellStyle name="Normal 2 2 8 2 6" xfId="4752" xr:uid="{00000000-0005-0000-0000-0000700B0000}"/>
    <cellStyle name="Normal 2 2 8 2 6 2" xfId="8945" xr:uid="{D4D8FE84-C8E0-4A5D-BAC2-1917C656220C}"/>
    <cellStyle name="Normal 2 2 8 2 6 2 2" xfId="19102" xr:uid="{7687F0D5-0593-4169-AB6E-7013EEC0CD57}"/>
    <cellStyle name="Normal 2 2 8 2 6 3" xfId="11611" xr:uid="{D34FD06D-AB10-4B90-8148-C55B2E792657}"/>
    <cellStyle name="Normal 2 2 8 2 6 3 2" xfId="21935" xr:uid="{5B310E38-9333-44B7-B5C6-598F49449884}"/>
    <cellStyle name="Normal 2 2 8 2 6 4" xfId="25193" xr:uid="{5CA10219-1EC0-4034-8BE8-406DCA54A223}"/>
    <cellStyle name="Normal 2 2 8 2 6 5" xfId="16269" xr:uid="{122EE792-332B-4801-98FC-CE1CB85F545F}"/>
    <cellStyle name="Normal 2 2 8 2 7" xfId="7310" xr:uid="{EAB5269D-ECB1-4C0F-90F5-B70F0839A7B7}"/>
    <cellStyle name="Normal 2 2 8 2 7 2" xfId="10143" xr:uid="{C33EC185-55F4-4B6E-822F-6EE9CF1D441F}"/>
    <cellStyle name="Normal 2 2 8 2 7 2 2" xfId="20323" xr:uid="{C3E11CAA-F413-4388-92F9-645EAE30C491}"/>
    <cellStyle name="Normal 2 2 8 2 7 3" xfId="12832" xr:uid="{AE99DAD4-A7EB-42D4-8431-AE2D2B85B7BD}"/>
    <cellStyle name="Normal 2 2 8 2 7 3 2" xfId="23156" xr:uid="{F0355538-CD38-4F7C-B753-B58F19314FF2}"/>
    <cellStyle name="Normal 2 2 8 2 7 4" xfId="17490" xr:uid="{507A404E-0775-4904-BB6A-502EC35CA135}"/>
    <cellStyle name="Normal 2 2 8 2 8" xfId="7765" xr:uid="{04C60DBD-0CD7-4F15-9050-59312080B711}"/>
    <cellStyle name="Normal 2 2 8 2 8 2" xfId="15689" xr:uid="{7A29A038-0D0B-464B-9430-B1F0C9A21FBE}"/>
    <cellStyle name="Normal 2 2 8 2 9" xfId="8441" xr:uid="{09291800-76CD-4BB8-ACE5-0BB3FD170FA2}"/>
    <cellStyle name="Normal 2 2 8 2 9 2" xfId="18522" xr:uid="{A3B1C675-2C0B-43BF-8F7C-323FA377A81F}"/>
    <cellStyle name="Normal 2 2 8 3" xfId="1060" xr:uid="{00000000-0005-0000-0000-000024040000}"/>
    <cellStyle name="Normal 2 2 8 3 2" xfId="2531" xr:uid="{00000000-0005-0000-0000-0000D3020000}"/>
    <cellStyle name="Normal 2 2 8 3 2 2" xfId="6001" xr:uid="{00000000-0005-0000-0000-0000730B0000}"/>
    <cellStyle name="Normal 2 2 8 3 2 2 2" xfId="26575" xr:uid="{5E1EBA2F-A31F-41B3-AC00-B0CBB55F595F}"/>
    <cellStyle name="Normal 2 2 8 3 2 2 3" xfId="27971" xr:uid="{02700979-55D7-4787-A77C-1FD361B1B4B6}"/>
    <cellStyle name="Normal 2 2 8 3 2 2 4" xfId="17096" xr:uid="{41B25458-4B92-48F9-AF9B-793A13FB3FC7}"/>
    <cellStyle name="Normal 2 2 8 3 2 3" xfId="9753" xr:uid="{B9E5ED1A-6A8D-4FAE-9821-E1C53AF7333D}"/>
    <cellStyle name="Normal 2 2 8 3 2 3 2" xfId="29848" xr:uid="{1668CFE5-407E-4CB8-88F1-0AD945998590}"/>
    <cellStyle name="Normal 2 2 8 3 2 3 3" xfId="19929" xr:uid="{FA9BA27E-A36A-4D57-8CFB-39FA5F7BEE5A}"/>
    <cellStyle name="Normal 2 2 8 3 2 4" xfId="12438" xr:uid="{81CC9467-5001-4FAA-ABD3-02320B273E91}"/>
    <cellStyle name="Normal 2 2 8 3 2 4 2" xfId="22762" xr:uid="{91276A81-8DD7-41E1-A099-65C12DC600C4}"/>
    <cellStyle name="Normal 2 2 8 3 2 5" xfId="25280" xr:uid="{ECCE9AE3-3846-427E-8481-B456B4779DF6}"/>
    <cellStyle name="Normal 2 2 8 3 2 6" xfId="15010" xr:uid="{F49A1650-4A99-4B79-8B03-2787EAEAEDC9}"/>
    <cellStyle name="Normal 2 2 8 3 3" xfId="3671" xr:uid="{00000000-0005-0000-0000-0000740B0000}"/>
    <cellStyle name="Normal 2 2 8 3 3 2" xfId="5431" xr:uid="{00000000-0005-0000-0000-0000750B0000}"/>
    <cellStyle name="Normal 2 2 8 3 3 2 2" xfId="29063" xr:uid="{2BBDAB01-E614-42D4-AA92-BCDCAC8FAE22}"/>
    <cellStyle name="Normal 2 2 8 3 3 2 3" xfId="16671" xr:uid="{BC7C64E3-31F0-428C-BB0A-A73EE590C8F2}"/>
    <cellStyle name="Normal 2 2 8 3 3 3" xfId="9331" xr:uid="{12A866B7-241E-4192-B28B-6393A9C48A94}"/>
    <cellStyle name="Normal 2 2 8 3 3 3 2" xfId="19504" xr:uid="{D2470395-4CC3-4776-AFBC-4A337DA777E5}"/>
    <cellStyle name="Normal 2 2 8 3 3 4" xfId="12013" xr:uid="{7DA3F9D5-B35C-4BFF-A4A0-1C0D7D362256}"/>
    <cellStyle name="Normal 2 2 8 3 3 4 2" xfId="22337" xr:uid="{05AF6970-03DD-496F-87D5-972A6C64DBD3}"/>
    <cellStyle name="Normal 2 2 8 3 3 5" xfId="24146" xr:uid="{DD567485-AF39-4581-ABDD-1D8CF8DEA41D}"/>
    <cellStyle name="Normal 2 2 8 3 3 6" xfId="14478" xr:uid="{30947071-1FE2-49C7-A441-F2360923D38A}"/>
    <cellStyle name="Normal 2 2 8 3 4" xfId="4862" xr:uid="{00000000-0005-0000-0000-0000760B0000}"/>
    <cellStyle name="Normal 2 2 8 3 4 2" xfId="10399" xr:uid="{DC2726B0-1D99-426B-B72A-917E5714079A}"/>
    <cellStyle name="Normal 2 2 8 3 4 2 2" xfId="29997" xr:uid="{1DE510F7-25B1-41DD-9799-B183809A2902}"/>
    <cellStyle name="Normal 2 2 8 3 4 2 3" xfId="20581" xr:uid="{FC091765-3F75-4EDC-B4F9-BA0D733790A1}"/>
    <cellStyle name="Normal 2 2 8 3 4 3" xfId="13090" xr:uid="{7DE39A78-288D-46E7-AD4D-54127E2EBD24}"/>
    <cellStyle name="Normal 2 2 8 3 4 3 2" xfId="23414" xr:uid="{4BFFA0A2-3DBF-41B1-8C62-12032019FB07}"/>
    <cellStyle name="Normal 2 2 8 3 4 4" xfId="26199" xr:uid="{901A5C2B-1F4C-4C7B-838F-FD3F0EDF212D}"/>
    <cellStyle name="Normal 2 2 8 3 4 5" xfId="17748" xr:uid="{EC525719-55B5-451A-B71D-56B9A8A94C25}"/>
    <cellStyle name="Normal 2 2 8 3 5" xfId="7766" xr:uid="{7D7905E9-D67F-4FC6-8275-3B1EB933C258}"/>
    <cellStyle name="Normal 2 2 8 3 5 2" xfId="28879" xr:uid="{5EDAA232-A126-4E8A-B771-9D3C9D0153DC}"/>
    <cellStyle name="Normal 2 2 8 3 5 3" xfId="15691" xr:uid="{D690CE32-4934-48E8-85F5-7FB76AA0750E}"/>
    <cellStyle name="Normal 2 2 8 3 6" xfId="8443" xr:uid="{A9ECC573-EF54-4757-935B-0048D5505DE3}"/>
    <cellStyle name="Normal 2 2 8 3 6 2" xfId="18524" xr:uid="{DF578749-6DDC-421C-A26B-BE5F8D07FF34}"/>
    <cellStyle name="Normal 2 2 8 3 7" xfId="11037" xr:uid="{C14D5F55-57CD-4034-8C9B-046BD141350A}"/>
    <cellStyle name="Normal 2 2 8 3 7 2" xfId="21357" xr:uid="{725D6FB3-4C81-462A-8CEB-397C6A0C58F1}"/>
    <cellStyle name="Normal 2 2 8 3 8" xfId="26423" xr:uid="{4422E94F-EE82-43CF-953C-FBE97B3D3902}"/>
    <cellStyle name="Normal 2 2 8 3 9" xfId="14043" xr:uid="{2166B887-03C4-4369-95B2-9A7F75BCD880}"/>
    <cellStyle name="Normal 2 2 8 4" xfId="1061" xr:uid="{00000000-0005-0000-0000-000025040000}"/>
    <cellStyle name="Normal 2 2 8 4 2" xfId="2331" xr:uid="{00000000-0005-0000-0000-0000D4020000}"/>
    <cellStyle name="Normal 2 2 8 4 2 2" xfId="6002" xr:uid="{00000000-0005-0000-0000-0000790B0000}"/>
    <cellStyle name="Normal 2 2 8 4 2 2 2" xfId="30201" xr:uid="{937082E6-8FAE-4EA1-8C2A-FB6B36233E40}"/>
    <cellStyle name="Normal 2 2 8 4 2 2 3" xfId="20891" xr:uid="{FC676939-E7DC-4652-9034-F505A1D35834}"/>
    <cellStyle name="Normal 2 2 8 4 2 3" xfId="13400" xr:uid="{AF7F2E04-ACC3-4095-B4D3-25C79BF260D6}"/>
    <cellStyle name="Normal 2 2 8 4 2 3 2" xfId="23724" xr:uid="{ED243F5B-61F0-419A-BFC3-8FD7285AFBC7}"/>
    <cellStyle name="Normal 2 2 8 4 2 4" xfId="25184" xr:uid="{2C8A3B64-47C1-4C86-AA81-DE729B6614F5}"/>
    <cellStyle name="Normal 2 2 8 4 2 5" xfId="18058" xr:uid="{6D62C94F-FB17-4649-A799-4ADB0DA5362B}"/>
    <cellStyle name="Normal 2 2 8 4 3" xfId="4613" xr:uid="{00000000-0005-0000-0000-00007A0B0000}"/>
    <cellStyle name="Normal 2 2 8 4 3 2" xfId="28655" xr:uid="{5E9F3C06-4D25-405B-9130-9D4BBA186D50}"/>
    <cellStyle name="Normal 2 2 8 4 3 3" xfId="15692" xr:uid="{ED82D581-07A6-4AB3-8582-0F69B7A4A081}"/>
    <cellStyle name="Normal 2 2 8 4 4" xfId="8444" xr:uid="{4F74061A-8159-4A36-A166-D0F7CEE1D798}"/>
    <cellStyle name="Normal 2 2 8 4 4 2" xfId="18525" xr:uid="{49FC1808-EB6E-4BFF-AA98-F2F19B4A02C5}"/>
    <cellStyle name="Normal 2 2 8 4 5" xfId="11038" xr:uid="{C10BF6E3-64BF-4AAA-96F6-CD012023D306}"/>
    <cellStyle name="Normal 2 2 8 4 5 2" xfId="21358" xr:uid="{C00B2028-0FC3-4FDC-8043-1CA589C05361}"/>
    <cellStyle name="Normal 2 2 8 4 6" xfId="26643" xr:uid="{92A38CE6-3422-49B0-9340-B433646E9623}"/>
    <cellStyle name="Normal 2 2 8 4 7" xfId="15011" xr:uid="{9244FA81-4AA6-4BAE-8329-8D37AEE7DB42}"/>
    <cellStyle name="Normal 2 2 8 5" xfId="2194" xr:uid="{00000000-0005-0000-0000-0000D0020000}"/>
    <cellStyle name="Normal 2 2 8 5 2" xfId="5677" xr:uid="{00000000-0005-0000-0000-00007C0B0000}"/>
    <cellStyle name="Normal 2 2 8 5 2 2" xfId="26649" xr:uid="{11AA8FC4-4226-496A-92BE-7ABE53A21BF6}"/>
    <cellStyle name="Normal 2 2 8 5 2 3" xfId="27465" xr:uid="{49BC1999-64FD-4E2C-9515-B4B7EE91B80B}"/>
    <cellStyle name="Normal 2 2 8 5 2 4" xfId="16834" xr:uid="{E6176687-A7B3-453E-BDF8-32DBC5B87116}"/>
    <cellStyle name="Normal 2 2 8 5 3" xfId="9491" xr:uid="{A1B49F1C-A5D3-45C8-84EE-35E22BB89DB2}"/>
    <cellStyle name="Normal 2 2 8 5 3 2" xfId="29260" xr:uid="{BF0425EA-A5FD-4523-8A88-99C20F9E9FA2}"/>
    <cellStyle name="Normal 2 2 8 5 3 3" xfId="19667" xr:uid="{B023D069-AB06-4897-8825-B69DD1AFC4EC}"/>
    <cellStyle name="Normal 2 2 8 5 4" xfId="12176" xr:uid="{04E95726-9309-4D53-878C-E937A1ADC052}"/>
    <cellStyle name="Normal 2 2 8 5 4 2" xfId="22500" xr:uid="{9AE317B0-2598-40F6-AF91-389F4AB71657}"/>
    <cellStyle name="Normal 2 2 8 5 5" xfId="25922" xr:uid="{A2262368-8E07-4222-9CB5-F1B51B9D6E34}"/>
    <cellStyle name="Normal 2 2 8 5 6" xfId="14714" xr:uid="{B6B8CE66-C0C0-4EB6-A028-1B71FB4A7971}"/>
    <cellStyle name="Normal 2 2 8 6" xfId="3144" xr:uid="{00000000-0005-0000-0000-00007D0B0000}"/>
    <cellStyle name="Normal 2 2 8 6 2" xfId="5091" xr:uid="{00000000-0005-0000-0000-00007E0B0000}"/>
    <cellStyle name="Normal 2 2 8 6 2 2" xfId="28892" xr:uid="{1D453D0B-88E8-4D1C-B575-507632AE63E2}"/>
    <cellStyle name="Normal 2 2 8 6 2 3" xfId="16380" xr:uid="{57AEEC50-BE14-48CC-8C6E-ED0CDAA80255}"/>
    <cellStyle name="Normal 2 2 8 6 3" xfId="9040" xr:uid="{41D4B6DF-7C9C-47C6-9AA7-FA8CD3064F64}"/>
    <cellStyle name="Normal 2 2 8 6 3 2" xfId="19213" xr:uid="{2D08F49D-8DDB-4DC3-869B-08D8D6ED07EC}"/>
    <cellStyle name="Normal 2 2 8 6 4" xfId="11722" xr:uid="{017E13C4-7878-4A71-B7F2-6961973025EE}"/>
    <cellStyle name="Normal 2 2 8 6 4 2" xfId="22046" xr:uid="{A1B88ADA-DD0F-4273-874D-321D4F4B8EBD}"/>
    <cellStyle name="Normal 2 2 8 6 5" xfId="26295" xr:uid="{ECEF045B-9DD2-45C5-92CA-49BE35FCBFD1}"/>
    <cellStyle name="Normal 2 2 8 6 6" xfId="14149" xr:uid="{4775440A-8813-4DCD-B287-8CC86888A99E}"/>
    <cellStyle name="Normal 2 2 8 7" xfId="4451" xr:uid="{00000000-0005-0000-0000-00007F0B0000}"/>
    <cellStyle name="Normal 2 2 8 7 2" xfId="8819" xr:uid="{45938501-B7BF-42EF-9D59-BA3C40C7E662}"/>
    <cellStyle name="Normal 2 2 8 7 2 2" xfId="18969" xr:uid="{F590F9FD-F42C-4E9E-A3A1-C335D5333BB3}"/>
    <cellStyle name="Normal 2 2 8 7 3" xfId="11478" xr:uid="{1308E41A-9737-48C6-813E-B973A20305AE}"/>
    <cellStyle name="Normal 2 2 8 7 3 2" xfId="21802" xr:uid="{C527B293-A52A-4E6C-94CE-177C15C2CEB0}"/>
    <cellStyle name="Normal 2 2 8 7 4" xfId="25734" xr:uid="{4CCA439F-E705-403D-8D66-ED35B3EA4173}"/>
    <cellStyle name="Normal 2 2 8 7 5" xfId="16136" xr:uid="{4EE3170C-D4BA-424B-BF9F-73E06C520EFD}"/>
    <cellStyle name="Normal 2 2 8 8" xfId="7360" xr:uid="{605AAAEB-B5C4-4FA7-ABC6-7B345CF3E533}"/>
    <cellStyle name="Normal 2 2 8 8 2" xfId="10232" xr:uid="{E3B6A3B6-2BCE-4941-BAB4-1D6F7CF59DB7}"/>
    <cellStyle name="Normal 2 2 8 8 2 2" xfId="20414" xr:uid="{F2FB45F3-87F9-4CCB-8608-E6CC48BE0544}"/>
    <cellStyle name="Normal 2 2 8 8 3" xfId="12923" xr:uid="{54768A16-1AE4-4ACD-8F27-145665716AC4}"/>
    <cellStyle name="Normal 2 2 8 8 3 2" xfId="23247" xr:uid="{2C837E54-EFE2-4DF1-BB1E-7ABBD3030320}"/>
    <cellStyle name="Normal 2 2 8 8 4" xfId="17581" xr:uid="{4E0AB714-4A79-4D29-935F-F0F4CD63F969}"/>
    <cellStyle name="Normal 2 2 8 9" xfId="7764" xr:uid="{7AD48174-1A41-44BE-BA3E-22A6E9118458}"/>
    <cellStyle name="Normal 2 2 8 9 2" xfId="15688" xr:uid="{B8029B18-D720-428F-A72C-E5903F2A0F71}"/>
    <cellStyle name="Normal 2 2 9" xfId="1062" xr:uid="{00000000-0005-0000-0000-000026040000}"/>
    <cellStyle name="Normal 2 2 9 10" xfId="8445" xr:uid="{B8FC508D-98D0-44E8-A495-050F6C0F5B5C}"/>
    <cellStyle name="Normal 2 2 9 10 2" xfId="18526" xr:uid="{A95FDFCA-7E1A-4236-9EAD-0F91E84D8EEB}"/>
    <cellStyle name="Normal 2 2 9 11" xfId="11039" xr:uid="{5CD22B33-4E60-4655-AB3B-733DCF227E19}"/>
    <cellStyle name="Normal 2 2 9 11 2" xfId="21359" xr:uid="{7386FC7A-D542-4378-B849-39E918D074DF}"/>
    <cellStyle name="Normal 2 2 9 12" xfId="25424" xr:uid="{822C9643-0EF6-45CC-A90E-E9F199A17DE3}"/>
    <cellStyle name="Normal 2 2 9 13" xfId="13812" xr:uid="{A5480CD0-46C4-40D4-902A-43728DB5C7FB}"/>
    <cellStyle name="Normal 2 2 9 2" xfId="1063" xr:uid="{00000000-0005-0000-0000-000027040000}"/>
    <cellStyle name="Normal 2 2 9 2 10" xfId="11040" xr:uid="{FB0F661A-BB35-48E7-B392-2DDDD72C6CF6}"/>
    <cellStyle name="Normal 2 2 9 2 10 2" xfId="21360" xr:uid="{1B8F319C-083A-4237-B920-016CB5912989}"/>
    <cellStyle name="Normal 2 2 9 2 11" xfId="24996" xr:uid="{854E41DB-8AE4-4B9F-B5CC-7F23BB74CA06}"/>
    <cellStyle name="Normal 2 2 9 2 12" xfId="13886" xr:uid="{8CA45CED-7441-4DB0-9DC7-193706E6C918}"/>
    <cellStyle name="Normal 2 2 9 2 2" xfId="1064" xr:uid="{00000000-0005-0000-0000-000028040000}"/>
    <cellStyle name="Normal 2 2 9 2 2 2" xfId="2657" xr:uid="{00000000-0005-0000-0000-0000D7020000}"/>
    <cellStyle name="Normal 2 2 9 2 2 2 2" xfId="6004" xr:uid="{00000000-0005-0000-0000-0000840B0000}"/>
    <cellStyle name="Normal 2 2 9 2 2 2 2 2" xfId="27421" xr:uid="{00FDC9EA-6991-459D-847E-D3386C6B5E42}"/>
    <cellStyle name="Normal 2 2 9 2 2 2 2 3" xfId="28962" xr:uid="{30ECD7D2-E067-4968-AE92-C8E8E1EC8B17}"/>
    <cellStyle name="Normal 2 2 9 2 2 2 2 4" xfId="17098" xr:uid="{A553E922-1B7E-4F3A-9101-9ED64278C406}"/>
    <cellStyle name="Normal 2 2 9 2 2 2 3" xfId="9755" xr:uid="{79668A58-81F0-417D-BE33-17E9A3FEC2E6}"/>
    <cellStyle name="Normal 2 2 9 2 2 2 3 2" xfId="29849" xr:uid="{DC7240BA-8DC4-4A41-8BD7-3F49E493B072}"/>
    <cellStyle name="Normal 2 2 9 2 2 2 3 3" xfId="19931" xr:uid="{0B89C84D-B5DC-4C2C-9632-99AE9947E2CC}"/>
    <cellStyle name="Normal 2 2 9 2 2 2 4" xfId="12440" xr:uid="{880E6FCA-51B8-4096-AB4B-8A6C81190897}"/>
    <cellStyle name="Normal 2 2 9 2 2 2 4 2" xfId="22764" xr:uid="{0EBA10D9-CB5A-4630-BBB4-1BE37289AE59}"/>
    <cellStyle name="Normal 2 2 9 2 2 2 5" xfId="25026" xr:uid="{4C7C48FC-9513-40B3-BDB0-2E723707904A}"/>
    <cellStyle name="Normal 2 2 9 2 2 2 6" xfId="15013" xr:uid="{29CB5A6D-8A18-470F-878E-628FA076C8E4}"/>
    <cellStyle name="Normal 2 2 9 2 2 3" xfId="3674" xr:uid="{00000000-0005-0000-0000-0000850B0000}"/>
    <cellStyle name="Normal 2 2 9 2 2 3 2" xfId="5434" xr:uid="{00000000-0005-0000-0000-0000860B0000}"/>
    <cellStyle name="Normal 2 2 9 2 2 3 2 2" xfId="30083" xr:uid="{81B15BB3-5CFF-4B40-8ACC-7E38E9C83BF7}"/>
    <cellStyle name="Normal 2 2 9 2 2 3 2 3" xfId="20719" xr:uid="{6BA38594-70C9-4098-8833-1AB0EFFA78FB}"/>
    <cellStyle name="Normal 2 2 9 2 2 3 3" xfId="13228" xr:uid="{C951AA1A-DB95-4C54-8B88-2E0FFBECB724}"/>
    <cellStyle name="Normal 2 2 9 2 2 3 3 2" xfId="23552" xr:uid="{62E08970-373C-419F-8DED-88E6DF43108B}"/>
    <cellStyle name="Normal 2 2 9 2 2 3 4" xfId="24839" xr:uid="{62BF252C-CBFF-4432-9D17-28EFA35E2E37}"/>
    <cellStyle name="Normal 2 2 9 2 2 3 5" xfId="17886" xr:uid="{EA79E49A-635B-4EB7-A69A-EF7BB6440FB8}"/>
    <cellStyle name="Normal 2 2 9 2 2 4" xfId="5009" xr:uid="{00000000-0005-0000-0000-0000870B0000}"/>
    <cellStyle name="Normal 2 2 9 2 2 4 2" xfId="28611" xr:uid="{EA249C9E-D30B-4E1A-A2F7-533DC47ECA70}"/>
    <cellStyle name="Normal 2 2 9 2 2 4 3" xfId="15695" xr:uid="{C40BBB1D-77C6-4CC3-8DB9-858132C9C5A3}"/>
    <cellStyle name="Normal 2 2 9 2 2 5" xfId="8447" xr:uid="{0CC512EF-5A70-4C38-AA53-B1BBD3042308}"/>
    <cellStyle name="Normal 2 2 9 2 2 5 2" xfId="18528" xr:uid="{CF5D81F8-9162-4D83-A026-B388DDCEF45D}"/>
    <cellStyle name="Normal 2 2 9 2 2 6" xfId="11041" xr:uid="{01D89C81-9BAE-441F-8CD7-882C9EF351F8}"/>
    <cellStyle name="Normal 2 2 9 2 2 6 2" xfId="21361" xr:uid="{0E0F2282-D4BB-4E30-BBC1-F5A6AA25E7DF}"/>
    <cellStyle name="Normal 2 2 9 2 2 7" xfId="25992" xr:uid="{575BB499-43C4-4811-B43D-723AE36585F2}"/>
    <cellStyle name="Normal 2 2 9 2 2 8" xfId="14481" xr:uid="{269F5593-8237-4832-BC21-58458A754605}"/>
    <cellStyle name="Normal 2 2 9 2 3" xfId="2444" xr:uid="{00000000-0005-0000-0000-0000D6020000}"/>
    <cellStyle name="Normal 2 2 9 2 3 2" xfId="6005" xr:uid="{00000000-0005-0000-0000-0000890B0000}"/>
    <cellStyle name="Normal 2 2 9 2 3 2 2" xfId="10638" xr:uid="{AB662142-C607-457F-BB9C-1E6ED4B120CF}"/>
    <cellStyle name="Normal 2 2 9 2 3 2 2 2" xfId="30202" xr:uid="{15CF0631-616F-4731-A47F-5526B724C9FD}"/>
    <cellStyle name="Normal 2 2 9 2 3 2 2 3" xfId="20892" xr:uid="{4C485D93-DFF7-4555-9371-CF22DB79D95C}"/>
    <cellStyle name="Normal 2 2 9 2 3 2 3" xfId="13401" xr:uid="{01E66F5F-F7D5-49AD-8423-AC0F6CE946B0}"/>
    <cellStyle name="Normal 2 2 9 2 3 2 3 2" xfId="23725" xr:uid="{96A16A91-A034-41D7-B426-8745320FF500}"/>
    <cellStyle name="Normal 2 2 9 2 3 2 4" xfId="26675" xr:uid="{811FA697-D81E-4740-A251-F91975BEC969}"/>
    <cellStyle name="Normal 2 2 9 2 3 2 5" xfId="18059" xr:uid="{EEB3D345-1618-42E2-A85C-1B6323815100}"/>
    <cellStyle name="Normal 2 2 9 2 3 3" xfId="8203" xr:uid="{86DAFDAD-18D5-4D26-A1B3-72930138E22E}"/>
    <cellStyle name="Normal 2 2 9 2 3 3 2" xfId="29261" xr:uid="{9F5D715F-28E1-4AAB-96AA-F3D09A2558B7}"/>
    <cellStyle name="Normal 2 2 9 2 3 3 3" xfId="17099" xr:uid="{72F81F02-D81C-4263-80F6-B9BFD723CF68}"/>
    <cellStyle name="Normal 2 2 9 2 3 4" xfId="9756" xr:uid="{7404417F-04EF-492C-8C31-D4C8D5850988}"/>
    <cellStyle name="Normal 2 2 9 2 3 4 2" xfId="19932" xr:uid="{B2BB42FB-B14A-4ED0-9C68-E0370EAC46CD}"/>
    <cellStyle name="Normal 2 2 9 2 3 5" xfId="12441" xr:uid="{218A2A52-B99B-4A3B-897E-D0D8C238BA19}"/>
    <cellStyle name="Normal 2 2 9 2 3 5 2" xfId="22765" xr:uid="{B0955615-676B-474D-8E31-A9CC581D49F5}"/>
    <cellStyle name="Normal 2 2 9 2 3 6" xfId="26465" xr:uid="{7A63DF9F-D5C8-42B2-A0DE-7B9592339CAA}"/>
    <cellStyle name="Normal 2 2 9 2 3 7" xfId="15014" xr:uid="{A2E1347A-D00E-4D77-A711-4E0BE16F4847}"/>
    <cellStyle name="Normal 2 2 9 2 4" xfId="4050" xr:uid="{00000000-0005-0000-0000-00008A0B0000}"/>
    <cellStyle name="Normal 2 2 9 2 4 2" xfId="6003" xr:uid="{00000000-0005-0000-0000-00008B0B0000}"/>
    <cellStyle name="Normal 2 2 9 2 4 2 2" xfId="27789" xr:uid="{60455248-0AE2-4BBD-9338-357EB084B875}"/>
    <cellStyle name="Normal 2 2 9 2 4 2 3" xfId="17097" xr:uid="{1CA0EA82-D603-4ED9-AEEE-A1F906528626}"/>
    <cellStyle name="Normal 2 2 9 2 4 3" xfId="9754" xr:uid="{D5F20E99-714F-468D-9029-C79C378732DC}"/>
    <cellStyle name="Normal 2 2 9 2 4 3 2" xfId="19930" xr:uid="{2D49287D-16CF-4EDE-813C-916A6D5B3E98}"/>
    <cellStyle name="Normal 2 2 9 2 4 4" xfId="12439" xr:uid="{1777BB61-A77C-40F1-AF5C-410B3B4C5DFE}"/>
    <cellStyle name="Normal 2 2 9 2 4 4 2" xfId="22763" xr:uid="{BEA41917-6210-43D4-A891-28394332B05A}"/>
    <cellStyle name="Normal 2 2 9 2 4 5" xfId="24872" xr:uid="{AA5DB608-2B24-41BF-83DF-17900669B4F6}"/>
    <cellStyle name="Normal 2 2 9 2 4 6" xfId="15012" xr:uid="{049B09FD-4D0A-4EB0-9A12-19705ABD9ED3}"/>
    <cellStyle name="Normal 2 2 9 2 5" xfId="3579" xr:uid="{00000000-0005-0000-0000-00008C0B0000}"/>
    <cellStyle name="Normal 2 2 9 2 5 2" xfId="5316" xr:uid="{00000000-0005-0000-0000-00008D0B0000}"/>
    <cellStyle name="Normal 2 2 9 2 5 2 2" xfId="29701" xr:uid="{719169A7-21F2-468C-8A5B-9DF98D77CE43}"/>
    <cellStyle name="Normal 2 2 9 2 5 2 3" xfId="16591" xr:uid="{2545BF4E-9067-4339-A7DE-443955A3C256}"/>
    <cellStyle name="Normal 2 2 9 2 5 3" xfId="9251" xr:uid="{DCC23618-E58A-4D79-A2BA-11BC27D9F600}"/>
    <cellStyle name="Normal 2 2 9 2 5 3 2" xfId="19424" xr:uid="{7BE4A16E-EF58-4107-98D7-1A45737718E7}"/>
    <cellStyle name="Normal 2 2 9 2 5 4" xfId="11933" xr:uid="{E0F1E560-F37D-4019-8524-F6955BC95600}"/>
    <cellStyle name="Normal 2 2 9 2 5 4 2" xfId="22257" xr:uid="{30FCEE0A-CEF1-44EB-9A8B-35A0ABF91739}"/>
    <cellStyle name="Normal 2 2 9 2 5 5" xfId="26205" xr:uid="{45242B59-BE88-4C85-8B41-AC8BEA6056EB}"/>
    <cellStyle name="Normal 2 2 9 2 5 6" xfId="14369" xr:uid="{E7464C8B-5A01-4F33-A5A1-5E2E4402EA9C}"/>
    <cellStyle name="Normal 2 2 9 2 6" xfId="4734" xr:uid="{00000000-0005-0000-0000-00008E0B0000}"/>
    <cellStyle name="Normal 2 2 9 2 6 2" xfId="8946" xr:uid="{91F3F721-125C-489C-B406-F81107CDCB88}"/>
    <cellStyle name="Normal 2 2 9 2 6 2 2" xfId="19103" xr:uid="{7A43517A-3FEB-41A1-9E0C-5E1B83ED8538}"/>
    <cellStyle name="Normal 2 2 9 2 6 3" xfId="11612" xr:uid="{CA8609FA-FC51-4253-BD3A-CDE75B722B2D}"/>
    <cellStyle name="Normal 2 2 9 2 6 3 2" xfId="21936" xr:uid="{A757BF5C-493B-4966-822B-B2028B23B61B}"/>
    <cellStyle name="Normal 2 2 9 2 6 4" xfId="26584" xr:uid="{7EC3E03A-BEB7-4CB9-8D49-1F65E4C88167}"/>
    <cellStyle name="Normal 2 2 9 2 6 5" xfId="16270" xr:uid="{F9F4CB5C-566D-4B8A-B068-D28D6BE4DAC5}"/>
    <cellStyle name="Normal 2 2 9 2 7" xfId="7311" xr:uid="{36D479C2-2D68-4DBA-9C99-3AF74D40D164}"/>
    <cellStyle name="Normal 2 2 9 2 7 2" xfId="10144" xr:uid="{B43E5732-0CBB-422F-9CCA-BF02D527F3AC}"/>
    <cellStyle name="Normal 2 2 9 2 7 2 2" xfId="20324" xr:uid="{AA7B7031-622B-4F52-B063-CAA5A50E2762}"/>
    <cellStyle name="Normal 2 2 9 2 7 3" xfId="12833" xr:uid="{3623C6FB-76A6-4B10-ADF5-66C1705D0E5D}"/>
    <cellStyle name="Normal 2 2 9 2 7 3 2" xfId="23157" xr:uid="{DA4484CC-0051-4A22-8B50-2C839C90F61B}"/>
    <cellStyle name="Normal 2 2 9 2 7 4" xfId="17491" xr:uid="{5B8243D2-F1C0-47AB-B6DE-B7999CA717AF}"/>
    <cellStyle name="Normal 2 2 9 2 8" xfId="7768" xr:uid="{D6ED80E4-D8DE-4487-805A-B94E4F067C0C}"/>
    <cellStyle name="Normal 2 2 9 2 8 2" xfId="15694" xr:uid="{33643FA5-60BD-4EDA-A990-E40A37945BC8}"/>
    <cellStyle name="Normal 2 2 9 2 9" xfId="8446" xr:uid="{5DE24329-13D4-4F67-B8C2-744900C94047}"/>
    <cellStyle name="Normal 2 2 9 2 9 2" xfId="18527" xr:uid="{34D0A973-209A-4F7C-9992-10F0981D2218}"/>
    <cellStyle name="Normal 2 2 9 3" xfId="1065" xr:uid="{00000000-0005-0000-0000-000029040000}"/>
    <cellStyle name="Normal 2 2 9 3 2" xfId="2532" xr:uid="{00000000-0005-0000-0000-0000D8020000}"/>
    <cellStyle name="Normal 2 2 9 3 2 2" xfId="6006" xr:uid="{00000000-0005-0000-0000-0000910B0000}"/>
    <cellStyle name="Normal 2 2 9 3 2 2 2" xfId="26466" xr:uid="{ED5F2626-294C-428F-B645-B5BE4036B0CD}"/>
    <cellStyle name="Normal 2 2 9 3 2 2 3" xfId="26889" xr:uid="{89FC569C-4F1C-4923-A65A-D2B7F09B7B83}"/>
    <cellStyle name="Normal 2 2 9 3 2 2 4" xfId="17100" xr:uid="{DC151591-77D4-4503-B2B3-5772C34FB475}"/>
    <cellStyle name="Normal 2 2 9 3 2 3" xfId="9757" xr:uid="{A0A9E72D-4CC4-404F-91C8-695F299315DB}"/>
    <cellStyle name="Normal 2 2 9 3 2 3 2" xfId="29850" xr:uid="{54D5497C-4762-40E9-835A-3D845189CF50}"/>
    <cellStyle name="Normal 2 2 9 3 2 3 3" xfId="19933" xr:uid="{6A4902F8-414F-4A74-97DE-EA0DC4EB61EB}"/>
    <cellStyle name="Normal 2 2 9 3 2 4" xfId="12442" xr:uid="{15FEE176-902F-4434-ABA2-1904289AF6EA}"/>
    <cellStyle name="Normal 2 2 9 3 2 4 2" xfId="22766" xr:uid="{ED305A46-C83D-479D-A062-F4AB22060226}"/>
    <cellStyle name="Normal 2 2 9 3 2 5" xfId="25484" xr:uid="{D81AB475-DBDB-4A4E-BC54-0E4B93F4AC25}"/>
    <cellStyle name="Normal 2 2 9 3 2 6" xfId="15015" xr:uid="{2F0FEA7C-027B-4D20-96A4-B3E9C8E49446}"/>
    <cellStyle name="Normal 2 2 9 3 3" xfId="3673" xr:uid="{00000000-0005-0000-0000-0000920B0000}"/>
    <cellStyle name="Normal 2 2 9 3 3 2" xfId="5433" xr:uid="{00000000-0005-0000-0000-0000930B0000}"/>
    <cellStyle name="Normal 2 2 9 3 3 2 2" xfId="28617" xr:uid="{B0F67DB1-A2C4-49E8-85D9-9B74417CCD9F}"/>
    <cellStyle name="Normal 2 2 9 3 3 2 3" xfId="16672" xr:uid="{5185452D-29FB-43E1-8A54-CEC419225B5E}"/>
    <cellStyle name="Normal 2 2 9 3 3 3" xfId="9332" xr:uid="{6BB8C9F2-B6A6-4A06-BECE-619803695DBE}"/>
    <cellStyle name="Normal 2 2 9 3 3 3 2" xfId="19505" xr:uid="{E07BE6CF-2867-4B9C-B154-BF2D59F914CD}"/>
    <cellStyle name="Normal 2 2 9 3 3 4" xfId="12014" xr:uid="{4B14DE4B-E479-44A5-8E74-EBEE0752B439}"/>
    <cellStyle name="Normal 2 2 9 3 3 4 2" xfId="22338" xr:uid="{DC4E2293-DB23-49AC-B962-9E95B94A4D1F}"/>
    <cellStyle name="Normal 2 2 9 3 3 5" xfId="24744" xr:uid="{66F383CE-275C-4BA1-AE2F-9D9305520F66}"/>
    <cellStyle name="Normal 2 2 9 3 3 6" xfId="14480" xr:uid="{5638B789-D01C-4050-8435-57AAB534D683}"/>
    <cellStyle name="Normal 2 2 9 3 4" xfId="4863" xr:uid="{00000000-0005-0000-0000-0000940B0000}"/>
    <cellStyle name="Normal 2 2 9 3 4 2" xfId="10400" xr:uid="{578C06E9-F84A-4BD4-827F-F6F907FC26EC}"/>
    <cellStyle name="Normal 2 2 9 3 4 2 2" xfId="29998" xr:uid="{ECC579FE-ED1E-4B03-8C57-794E73E1CFAC}"/>
    <cellStyle name="Normal 2 2 9 3 4 2 3" xfId="20582" xr:uid="{E263F978-86EB-4759-8F01-9EC0B940FBCB}"/>
    <cellStyle name="Normal 2 2 9 3 4 3" xfId="13091" xr:uid="{FAE89631-4218-4C23-B1E0-8A3C9ADF7325}"/>
    <cellStyle name="Normal 2 2 9 3 4 3 2" xfId="23415" xr:uid="{69C931ED-9A95-40D9-8001-3ECE4F13E25B}"/>
    <cellStyle name="Normal 2 2 9 3 4 4" xfId="25849" xr:uid="{7E45E529-9A82-46BD-ABFD-6C2A85C49AD0}"/>
    <cellStyle name="Normal 2 2 9 3 4 5" xfId="17749" xr:uid="{EF233BD8-8800-4E2A-91A2-78DF2E3E939F}"/>
    <cellStyle name="Normal 2 2 9 3 5" xfId="7769" xr:uid="{947CC6FF-7EE9-4206-8B69-8A4A45757422}"/>
    <cellStyle name="Normal 2 2 9 3 5 2" xfId="28222" xr:uid="{A6D86B42-7762-43E3-A48A-7B8E518D48B8}"/>
    <cellStyle name="Normal 2 2 9 3 5 3" xfId="15696" xr:uid="{5E144FCD-20A8-4531-B6BD-8078652CD8D5}"/>
    <cellStyle name="Normal 2 2 9 3 6" xfId="8448" xr:uid="{9B77A0A4-9057-4F47-BDB2-2BAA5F8BA26A}"/>
    <cellStyle name="Normal 2 2 9 3 6 2" xfId="18529" xr:uid="{942C0324-C270-4D6E-8833-E574AD91B71A}"/>
    <cellStyle name="Normal 2 2 9 3 7" xfId="11042" xr:uid="{8A2628BF-0D77-42AE-9ACA-22A8CA5D8803}"/>
    <cellStyle name="Normal 2 2 9 3 7 2" xfId="21362" xr:uid="{7FFBC7D9-8784-4CD5-AEFA-15D4A34D2496}"/>
    <cellStyle name="Normal 2 2 9 3 8" xfId="24039" xr:uid="{839686EC-11C0-40FE-9FFD-DE0D3E91A0D8}"/>
    <cellStyle name="Normal 2 2 9 3 9" xfId="14044" xr:uid="{FE5652AE-9E51-4E23-9C40-760875C4F873}"/>
    <cellStyle name="Normal 2 2 9 4" xfId="1066" xr:uid="{00000000-0005-0000-0000-00002A040000}"/>
    <cellStyle name="Normal 2 2 9 4 2" xfId="2332" xr:uid="{00000000-0005-0000-0000-0000D9020000}"/>
    <cellStyle name="Normal 2 2 9 4 2 2" xfId="6007" xr:uid="{00000000-0005-0000-0000-0000970B0000}"/>
    <cellStyle name="Normal 2 2 9 4 2 2 2" xfId="30203" xr:uid="{F53B03F9-747E-4427-9ABB-77FAE151C727}"/>
    <cellStyle name="Normal 2 2 9 4 2 2 3" xfId="20893" xr:uid="{28AA4CC1-7170-467E-89B8-4510A7A72295}"/>
    <cellStyle name="Normal 2 2 9 4 2 3" xfId="13402" xr:uid="{F27AAA18-0221-4FF5-9A75-8500CFD1977C}"/>
    <cellStyle name="Normal 2 2 9 4 2 3 2" xfId="23726" xr:uid="{FBA5F75C-1649-42A5-80AB-30615E980EB9}"/>
    <cellStyle name="Normal 2 2 9 4 2 4" xfId="25674" xr:uid="{3C9AF25A-D046-4C11-B0BE-3D9D840497A0}"/>
    <cellStyle name="Normal 2 2 9 4 2 5" xfId="18060" xr:uid="{31007638-9D8B-4009-AB70-1BF848B21FC2}"/>
    <cellStyle name="Normal 2 2 9 4 3" xfId="4614" xr:uid="{00000000-0005-0000-0000-0000980B0000}"/>
    <cellStyle name="Normal 2 2 9 4 3 2" xfId="28845" xr:uid="{C82754D5-596D-4C24-9AEC-6389D82A0C55}"/>
    <cellStyle name="Normal 2 2 9 4 3 3" xfId="15697" xr:uid="{42163BBB-72E7-4C51-9D44-17F01F310D73}"/>
    <cellStyle name="Normal 2 2 9 4 4" xfId="8449" xr:uid="{EEFDC16B-D678-4F4B-84C3-C7C4940E3ADE}"/>
    <cellStyle name="Normal 2 2 9 4 4 2" xfId="18530" xr:uid="{67EF1954-353C-4578-9B0C-2AA3073AA736}"/>
    <cellStyle name="Normal 2 2 9 4 5" xfId="11043" xr:uid="{A5AD8892-CFDD-47F2-8D6E-7C52935194B6}"/>
    <cellStyle name="Normal 2 2 9 4 5 2" xfId="21363" xr:uid="{5F951B7E-4FC1-47EE-ADC7-DD1A7A7E4120}"/>
    <cellStyle name="Normal 2 2 9 4 6" xfId="25080" xr:uid="{38EA0F08-1AA4-4316-AAB4-73D52F5BB8E2}"/>
    <cellStyle name="Normal 2 2 9 4 7" xfId="15016" xr:uid="{E89D5E07-DBFC-4238-92A3-842361A4BF3D}"/>
    <cellStyle name="Normal 2 2 9 5" xfId="2195" xr:uid="{00000000-0005-0000-0000-0000D5020000}"/>
    <cellStyle name="Normal 2 2 9 5 2" xfId="5678" xr:uid="{00000000-0005-0000-0000-00009A0B0000}"/>
    <cellStyle name="Normal 2 2 9 5 2 2" xfId="26692" xr:uid="{862F0319-9165-4A99-8461-C36511B7FC34}"/>
    <cellStyle name="Normal 2 2 9 5 2 3" xfId="27815" xr:uid="{5AB57D26-C46D-492C-9812-FD0FE0874E75}"/>
    <cellStyle name="Normal 2 2 9 5 2 4" xfId="16835" xr:uid="{FBE88169-C0BB-4398-81CA-887B34DF7FE3}"/>
    <cellStyle name="Normal 2 2 9 5 3" xfId="9492" xr:uid="{504C95B5-FF95-4A13-B8F6-7EA755F197E6}"/>
    <cellStyle name="Normal 2 2 9 5 3 2" xfId="27469" xr:uid="{146FA475-4A9A-4C70-91DF-238EEE9600DA}"/>
    <cellStyle name="Normal 2 2 9 5 3 3" xfId="19668" xr:uid="{0CA936E9-0887-4C04-8D57-84C33DA31A22}"/>
    <cellStyle name="Normal 2 2 9 5 4" xfId="12177" xr:uid="{CA647593-70A8-4BDE-90D8-BA6A2679565F}"/>
    <cellStyle name="Normal 2 2 9 5 4 2" xfId="22501" xr:uid="{6DC432CB-8375-4C6E-9235-2CC93E756880}"/>
    <cellStyle name="Normal 2 2 9 5 5" xfId="25935" xr:uid="{673464C3-850F-4E70-A334-83C8899C791D}"/>
    <cellStyle name="Normal 2 2 9 5 6" xfId="14715" xr:uid="{E189F75E-74D3-4499-9E4D-06AD5AA75C65}"/>
    <cellStyle name="Normal 2 2 9 6" xfId="3220" xr:uid="{00000000-0005-0000-0000-00009B0B0000}"/>
    <cellStyle name="Normal 2 2 9 6 2" xfId="5151" xr:uid="{00000000-0005-0000-0000-00009C0B0000}"/>
    <cellStyle name="Normal 2 2 9 6 2 2" xfId="27296" xr:uid="{EBD9B572-E854-4F53-82FF-C2654657403E}"/>
    <cellStyle name="Normal 2 2 9 6 2 3" xfId="16440" xr:uid="{CA3315A9-9952-4E24-B3B7-E46517801B60}"/>
    <cellStyle name="Normal 2 2 9 6 3" xfId="9100" xr:uid="{4F21AF66-DF21-4241-9C07-45AD4880BF88}"/>
    <cellStyle name="Normal 2 2 9 6 3 2" xfId="19273" xr:uid="{9F83307B-BB48-4078-986E-4BEC1C375D02}"/>
    <cellStyle name="Normal 2 2 9 6 4" xfId="11782" xr:uid="{962CB8D8-883C-4055-953D-994809B63DB1}"/>
    <cellStyle name="Normal 2 2 9 6 4 2" xfId="22106" xr:uid="{3825EB09-8FB8-4378-B30C-EBF650170C89}"/>
    <cellStyle name="Normal 2 2 9 6 5" xfId="24375" xr:uid="{EACB27FC-0E08-482B-94CE-9E8E5F686B30}"/>
    <cellStyle name="Normal 2 2 9 6 6" xfId="14209" xr:uid="{13CCAEFC-2EE9-47EF-8DC8-9AD7A1013E87}"/>
    <cellStyle name="Normal 2 2 9 7" xfId="4452" xr:uid="{00000000-0005-0000-0000-00009D0B0000}"/>
    <cellStyle name="Normal 2 2 9 7 2" xfId="8881" xr:uid="{A49483E8-B0B9-4C60-ABF5-90CCB7A99BEB}"/>
    <cellStyle name="Normal 2 2 9 7 2 2" xfId="19031" xr:uid="{D1A5B267-026D-4100-BB2F-91259D53C9DC}"/>
    <cellStyle name="Normal 2 2 9 7 3" xfId="11540" xr:uid="{3F0EF70A-B686-4DCB-96F2-EEA4941E3A14}"/>
    <cellStyle name="Normal 2 2 9 7 3 2" xfId="21864" xr:uid="{945C88E4-0C33-4117-B37B-533550C3C6C8}"/>
    <cellStyle name="Normal 2 2 9 7 4" xfId="24116" xr:uid="{BA8EFC80-4B2F-4F67-9D53-947661914881}"/>
    <cellStyle name="Normal 2 2 9 7 5" xfId="16198" xr:uid="{CB073DBF-BE2A-4263-BC38-ACC6A7A9FC6B}"/>
    <cellStyle name="Normal 2 2 9 8" xfId="7361" xr:uid="{6640CD01-9F71-45AE-A5F1-1FC4EA4C66A4}"/>
    <cellStyle name="Normal 2 2 9 8 2" xfId="10233" xr:uid="{FD88ABC4-AD97-4910-8446-B6E2A81FC48A}"/>
    <cellStyle name="Normal 2 2 9 8 2 2" xfId="20415" xr:uid="{66B395D0-FFD1-4F8D-AF32-74250153E6BE}"/>
    <cellStyle name="Normal 2 2 9 8 3" xfId="12924" xr:uid="{9272E35C-099B-460A-802D-D42ED2792685}"/>
    <cellStyle name="Normal 2 2 9 8 3 2" xfId="23248" xr:uid="{4F8BAAEA-BF5B-4856-920B-16957C6769AB}"/>
    <cellStyle name="Normal 2 2 9 8 4" xfId="17582" xr:uid="{A5E4A711-A10C-4888-9787-0F96D77574A5}"/>
    <cellStyle name="Normal 2 2 9 9" xfId="7767" xr:uid="{037D96B8-866B-449D-9916-CC951EE30C33}"/>
    <cellStyle name="Normal 2 2 9 9 2" xfId="15693" xr:uid="{6CEEA617-F16E-481F-84CE-3E578727C481}"/>
    <cellStyle name="Normal 2 20" xfId="26622" xr:uid="{82D7C990-319E-49C9-8DA2-B0B268040BDD}"/>
    <cellStyle name="Normal 2 20 2" xfId="26784" xr:uid="{8D4DC51B-53DA-425D-BF90-EDA1FAFC10BA}"/>
    <cellStyle name="Normal 2 20 3" xfId="30772" xr:uid="{6CB582FB-627B-400D-8EBF-AEB18AF633EF}"/>
    <cellStyle name="Normal 2 21" xfId="23971" xr:uid="{F6FD0E26-C670-4547-B88E-159F599812ED}"/>
    <cellStyle name="Normal 2 22" xfId="24842" xr:uid="{D432DC2C-36CF-438B-B14D-2B3F4692AB14}"/>
    <cellStyle name="Normal 2 23" xfId="13706" xr:uid="{C69DDE51-55FD-4FF6-99CB-06200894BD07}"/>
    <cellStyle name="Normal 2 24" xfId="30514" xr:uid="{67A6A0F9-79BD-442D-9269-14678704462B}"/>
    <cellStyle name="Normal 2 3" xfId="1067" xr:uid="{00000000-0005-0000-0000-00002B040000}"/>
    <cellStyle name="Normal 2 3 2" xfId="30516" xr:uid="{C61E92A2-5BA2-495A-AE8F-350FF3EDC7EF}"/>
    <cellStyle name="Normal 2 3 2 2" xfId="30579" xr:uid="{648E88A5-000F-4711-B3CF-C692CD19CBF0}"/>
    <cellStyle name="Normal 2 3 2 3" xfId="30545" xr:uid="{1B1C58D2-ED5C-49BB-BD7D-772F2065EA9B}"/>
    <cellStyle name="Normal 2 4" xfId="1068" xr:uid="{00000000-0005-0000-0000-00002C040000}"/>
    <cellStyle name="Normal 2 4 2" xfId="30518" xr:uid="{045CA5FD-7D37-4052-AF18-EEB408C5251D}"/>
    <cellStyle name="Normal 2 4 3" xfId="30517" xr:uid="{1AC7B8B8-D0AA-4892-A890-64AD7594139C}"/>
    <cellStyle name="Normal 2 5" xfId="1069" xr:uid="{00000000-0005-0000-0000-00002D040000}"/>
    <cellStyle name="Normal 2 5 10" xfId="1070" xr:uid="{00000000-0005-0000-0000-00002E040000}"/>
    <cellStyle name="Normal 2 5 10 2" xfId="2623" xr:uid="{00000000-0005-0000-0000-0000DD020000}"/>
    <cellStyle name="Normal 2 5 10 2 2" xfId="6008" xr:uid="{00000000-0005-0000-0000-0000A30B0000}"/>
    <cellStyle name="Normal 2 5 10 2 2 2" xfId="29683" xr:uid="{6B5491EB-83BB-4C0B-8979-42D1BFF3612C}"/>
    <cellStyle name="Normal 2 5 10 2 2 3" xfId="17101" xr:uid="{6FE9881E-3999-4A0E-B5D1-DCA92B456080}"/>
    <cellStyle name="Normal 2 5 10 2 3" xfId="9758" xr:uid="{1E7C5C57-6CF3-4AF5-88CC-4C362CC89182}"/>
    <cellStyle name="Normal 2 5 10 2 3 2" xfId="19934" xr:uid="{5761302F-2E03-484C-98C4-44A3587CC6A4}"/>
    <cellStyle name="Normal 2 5 10 2 4" xfId="12443" xr:uid="{D8064BCF-0562-42BD-9461-031DDCA373C2}"/>
    <cellStyle name="Normal 2 5 10 2 4 2" xfId="22767" xr:uid="{2E3AA672-4CA9-419D-A5D7-69EE65111E97}"/>
    <cellStyle name="Normal 2 5 10 2 5" xfId="25018" xr:uid="{297E9CFD-DFCC-4AA9-ACAB-3AB07152A571}"/>
    <cellStyle name="Normal 2 5 10 2 6" xfId="15017" xr:uid="{FE2A2AE5-C38C-44EF-B6F4-468EC10BB715}"/>
    <cellStyle name="Normal 2 5 10 3" xfId="4957" xr:uid="{00000000-0005-0000-0000-0000A40B0000}"/>
    <cellStyle name="Normal 2 5 10 3 2" xfId="10352" xr:uid="{E416FE4A-F289-47D2-BAF9-5D217A35F5A3}"/>
    <cellStyle name="Normal 2 5 10 3 2 2" xfId="29969" xr:uid="{93EBEACC-7780-4DC2-B3C8-9D598D44219B}"/>
    <cellStyle name="Normal 2 5 10 3 2 3" xfId="20534" xr:uid="{DC90D0AA-19EC-458A-8A92-4711159E5345}"/>
    <cellStyle name="Normal 2 5 10 3 3" xfId="13043" xr:uid="{2D29BFDE-875E-4895-937F-C858EAD03BF6}"/>
    <cellStyle name="Normal 2 5 10 3 3 2" xfId="23367" xr:uid="{4EB9D4B6-0398-45EE-8AE0-DA47BAD63068}"/>
    <cellStyle name="Normal 2 5 10 3 4" xfId="25350" xr:uid="{A3AE0FA5-F184-4AA4-95A8-5FDB52865936}"/>
    <cellStyle name="Normal 2 5 10 3 5" xfId="17701" xr:uid="{46B06558-4AB7-4035-BFED-66FDBDC860CE}"/>
    <cellStyle name="Normal 2 5 10 4" xfId="7771" xr:uid="{762291A8-B854-4B91-B4DD-FCFE608E1D39}"/>
    <cellStyle name="Normal 2 5 10 4 2" xfId="25244" xr:uid="{26061C9C-FF9C-4592-B9B8-89AA5FD3345A}"/>
    <cellStyle name="Normal 2 5 10 4 3" xfId="28992" xr:uid="{94385B1A-19EC-45B0-BB2F-C36109A25775}"/>
    <cellStyle name="Normal 2 5 10 4 4" xfId="15699" xr:uid="{B4EFF9AF-283C-443D-B99D-2A5EDE024D4F}"/>
    <cellStyle name="Normal 2 5 10 5" xfId="8451" xr:uid="{059157AF-6BED-472E-895E-8D767F582AA6}"/>
    <cellStyle name="Normal 2 5 10 5 2" xfId="27614" xr:uid="{D6E02CBE-8B91-4F3C-A715-E0021BA69AC8}"/>
    <cellStyle name="Normal 2 5 10 5 3" xfId="18532" xr:uid="{55E9EE22-1A8E-42DD-8EC7-273B8E2396A6}"/>
    <cellStyle name="Normal 2 5 10 6" xfId="11045" xr:uid="{750C6FF3-C017-4F7E-9BC1-13923ABC349B}"/>
    <cellStyle name="Normal 2 5 10 6 2" xfId="21365" xr:uid="{F8DD83E8-A326-4A7E-A6DB-2B2F17838A99}"/>
    <cellStyle name="Normal 2 5 10 7" xfId="25405" xr:uid="{FA4070B3-6B46-4789-8473-4762C0B12F82}"/>
    <cellStyle name="Normal 2 5 10 8" xfId="13981" xr:uid="{986DBAF7-8268-4E93-8501-9C11A583CD35}"/>
    <cellStyle name="Normal 2 5 11" xfId="1071" xr:uid="{00000000-0005-0000-0000-00002F040000}"/>
    <cellStyle name="Normal 2 5 11 2" xfId="2299" xr:uid="{00000000-0005-0000-0000-0000DE020000}"/>
    <cellStyle name="Normal 2 5 11 2 2" xfId="5616" xr:uid="{00000000-0005-0000-0000-0000A70B0000}"/>
    <cellStyle name="Normal 2 5 11 2 3" xfId="27803" xr:uid="{1B2F6F1C-4C03-4ECB-806B-A3D633377D2F}"/>
    <cellStyle name="Normal 2 5 11 2 4" xfId="15700" xr:uid="{48D59833-A829-4ACE-8AD9-41D6A6FA729B}"/>
    <cellStyle name="Normal 2 5 11 3" xfId="4551" xr:uid="{00000000-0005-0000-0000-0000A80B0000}"/>
    <cellStyle name="Normal 2 5 11 3 2" xfId="27999" xr:uid="{3EE98666-A985-4E4A-8EB7-0A31284B5292}"/>
    <cellStyle name="Normal 2 5 11 3 3" xfId="18533" xr:uid="{09924B75-877D-4B06-BFD0-845DCEC6F9A5}"/>
    <cellStyle name="Normal 2 5 11 4" xfId="11046" xr:uid="{E8180572-E9AE-4A88-8F2F-918AF3259A58}"/>
    <cellStyle name="Normal 2 5 11 4 2" xfId="21366" xr:uid="{71CAF463-1103-446C-9BF6-DE4B3FD331EB}"/>
    <cellStyle name="Normal 2 5 11 5" xfId="25403" xr:uid="{0ED403B7-0A6E-4EB4-8D04-09C1440159B8}"/>
    <cellStyle name="Normal 2 5 11 6" xfId="14665" xr:uid="{677A6C83-DB0E-48B7-8D1D-1C71D985CF0D}"/>
    <cellStyle name="Normal 2 5 12" xfId="2196" xr:uid="{00000000-0005-0000-0000-0000DC020000}"/>
    <cellStyle name="Normal 2 5 12 2" xfId="5082" xr:uid="{00000000-0005-0000-0000-0000AA0B0000}"/>
    <cellStyle name="Normal 2 5 12 2 2" xfId="27638" xr:uid="{BDAC9BF2-C208-4159-AC78-8353B39CFC9F}"/>
    <cellStyle name="Normal 2 5 12 2 3" xfId="16371" xr:uid="{51143850-737F-40E9-80D4-FEB3C206C767}"/>
    <cellStyle name="Normal 2 5 12 3" xfId="9031" xr:uid="{A07F33A0-F1A5-45AE-8090-128F995BE180}"/>
    <cellStyle name="Normal 2 5 12 3 2" xfId="19204" xr:uid="{CDBFC5E9-A569-45C3-8109-481D28CA70DF}"/>
    <cellStyle name="Normal 2 5 12 4" xfId="11713" xr:uid="{B974FCEA-F7E8-430A-AD61-F070E2A8B5E2}"/>
    <cellStyle name="Normal 2 5 12 4 2" xfId="22037" xr:uid="{7C426ECB-5BE9-4371-AD32-AA5B426C8D96}"/>
    <cellStyle name="Normal 2 5 12 5" xfId="24959" xr:uid="{745C7E3E-F388-4AD0-AEAE-6CFB21041674}"/>
    <cellStyle name="Normal 2 5 12 6" xfId="14139" xr:uid="{62C16E62-A71E-4ED3-9C1E-88EFF297299F}"/>
    <cellStyle name="Normal 2 5 13" xfId="4453" xr:uid="{00000000-0005-0000-0000-0000AB0B0000}"/>
    <cellStyle name="Normal 2 5 13 2" xfId="8785" xr:uid="{E6A6E700-F420-4C88-8999-05BB2F37F631}"/>
    <cellStyle name="Normal 2 5 13 2 2" xfId="27594" xr:uid="{BE354597-5127-4F89-AC40-4EA0A20E1D4C}"/>
    <cellStyle name="Normal 2 5 13 2 3" xfId="18933" xr:uid="{0E50DF82-0A54-4358-B6D7-6C6C16A7FE7C}"/>
    <cellStyle name="Normal 2 5 13 3" xfId="11442" xr:uid="{4683869A-30E2-4B1B-9FED-4A498D170556}"/>
    <cellStyle name="Normal 2 5 13 3 2" xfId="21766" xr:uid="{9A79164E-0D1E-4692-B94C-8E09357AABF7}"/>
    <cellStyle name="Normal 2 5 13 4" xfId="24056" xr:uid="{62780AA2-4B8A-4B89-A912-E306EFA4DE56}"/>
    <cellStyle name="Normal 2 5 13 5" xfId="16100" xr:uid="{72749BA8-9AAF-432D-BCD4-A57D4F1BAF20}"/>
    <cellStyle name="Normal 2 5 14" xfId="7364" xr:uid="{D0E201F8-854D-483C-A6C4-6191BFF3A045}"/>
    <cellStyle name="Normal 2 5 14 2" xfId="10236" xr:uid="{A7B7464C-2C09-4691-AEB2-9B3EE558FBAE}"/>
    <cellStyle name="Normal 2 5 14 2 2" xfId="20418" xr:uid="{D9A58EAE-C66C-4D0E-8B40-48E11C5A05C5}"/>
    <cellStyle name="Normal 2 5 14 3" xfId="12927" xr:uid="{30C93343-D4BB-4105-90A6-2472D05F673D}"/>
    <cellStyle name="Normal 2 5 14 3 2" xfId="23251" xr:uid="{B5251CDA-E249-420B-AF5F-22952546570A}"/>
    <cellStyle name="Normal 2 5 14 4" xfId="29109" xr:uid="{963271D5-E4EB-44C9-89E3-6BC821ADD005}"/>
    <cellStyle name="Normal 2 5 14 5" xfId="17585" xr:uid="{1998E55E-8AF5-4A86-BDAF-073956629146}"/>
    <cellStyle name="Normal 2 5 15" xfId="7770" xr:uid="{93657EF4-D66C-4450-8BD6-6B5F07E90458}"/>
    <cellStyle name="Normal 2 5 15 2" xfId="15698" xr:uid="{5C563B65-D235-4FDE-BEC1-3C83362534FB}"/>
    <cellStyle name="Normal 2 5 16" xfId="8450" xr:uid="{5466E24F-62F4-4ED8-8645-20CC85E91373}"/>
    <cellStyle name="Normal 2 5 16 2" xfId="18531" xr:uid="{F7976C1A-EE00-4816-9F7F-E25B00A03BB9}"/>
    <cellStyle name="Normal 2 5 17" xfId="11044" xr:uid="{2B78D1EC-126D-4816-B17B-0E052CAC6ACF}"/>
    <cellStyle name="Normal 2 5 17 2" xfId="21364" xr:uid="{11EE9ED4-3A29-49E2-8F4E-744388CAE93D}"/>
    <cellStyle name="Normal 2 5 18" xfId="25580" xr:uid="{EE73A1C3-57B1-4C8B-923D-862364227B51}"/>
    <cellStyle name="Normal 2 5 19" xfId="13714" xr:uid="{598A7E43-4EC7-41FB-B317-37F55A295DE5}"/>
    <cellStyle name="Normal 2 5 2" xfId="1072" xr:uid="{00000000-0005-0000-0000-000030040000}"/>
    <cellStyle name="Normal 2 5 2 10" xfId="7772" xr:uid="{83805E69-2FAD-44F9-9D8B-3CCD143BFB17}"/>
    <cellStyle name="Normal 2 5 2 10 2" xfId="15701" xr:uid="{5BC143CA-F74F-45A1-9230-11DED36B1654}"/>
    <cellStyle name="Normal 2 5 2 11" xfId="8452" xr:uid="{43925139-15E7-415C-B7E3-A0027F295F6E}"/>
    <cellStyle name="Normal 2 5 2 11 2" xfId="18534" xr:uid="{9E86CE99-75EE-41CB-8795-3DC2C226E3ED}"/>
    <cellStyle name="Normal 2 5 2 12" xfId="11047" xr:uid="{D7B7E693-43F4-4EA2-8660-906E09832BDB}"/>
    <cellStyle name="Normal 2 5 2 12 2" xfId="21367" xr:uid="{E8E9B03E-3A2A-48ED-8BF6-B19E1C1A9372}"/>
    <cellStyle name="Normal 2 5 2 13" xfId="26271" xr:uid="{5AFE1606-DCE8-420C-9807-6F04A6859C79}"/>
    <cellStyle name="Normal 2 5 2 14" xfId="13740" xr:uid="{FE197F3D-D0E0-4AA7-BDCE-111184BD9636}"/>
    <cellStyle name="Normal 2 5 2 2" xfId="1073" xr:uid="{00000000-0005-0000-0000-000031040000}"/>
    <cellStyle name="Normal 2 5 2 2 10" xfId="8453" xr:uid="{D5D177B8-24B1-4D31-BA01-ADD3F93CFDF6}"/>
    <cellStyle name="Normal 2 5 2 2 10 2" xfId="18535" xr:uid="{9A4E937D-897A-4AC5-BF03-5AB44064E803}"/>
    <cellStyle name="Normal 2 5 2 2 11" xfId="11048" xr:uid="{7AFE9037-387B-410C-B8B2-A8AAEFF0596E}"/>
    <cellStyle name="Normal 2 5 2 2 11 2" xfId="21368" xr:uid="{B33834B9-A074-46E5-91CF-B9F17F7E6B37}"/>
    <cellStyle name="Normal 2 5 2 2 12" xfId="24633" xr:uid="{8B20F0AC-2B1B-46CC-85A5-E948CC14604B}"/>
    <cellStyle name="Normal 2 5 2 2 13" xfId="13800" xr:uid="{1F2EC765-014C-41C1-8CB2-CDB6EC05E1E8}"/>
    <cellStyle name="Normal 2 5 2 2 2" xfId="1074" xr:uid="{00000000-0005-0000-0000-000032040000}"/>
    <cellStyle name="Normal 2 5 2 2 2 10" xfId="14357" xr:uid="{B38D0073-C9E5-4086-9E50-DFE2EB082C53}"/>
    <cellStyle name="Normal 2 5 2 2 2 2" xfId="2658" xr:uid="{00000000-0005-0000-0000-0000E1020000}"/>
    <cellStyle name="Normal 2 5 2 2 2 2 2" xfId="4053" xr:uid="{00000000-0005-0000-0000-0000B00B0000}"/>
    <cellStyle name="Normal 2 5 2 2 2 2 2 2" xfId="6011" xr:uid="{00000000-0005-0000-0000-0000B10B0000}"/>
    <cellStyle name="Normal 2 5 2 2 2 2 2 2 2" xfId="27718" xr:uid="{5796A503-10FD-4EF0-AF96-A124D3B55221}"/>
    <cellStyle name="Normal 2 5 2 2 2 2 2 2 3" xfId="17104" xr:uid="{BF6FF23E-FAFD-4B63-9723-E94F5D3964CB}"/>
    <cellStyle name="Normal 2 5 2 2 2 2 2 3" xfId="9761" xr:uid="{44196C49-AC93-457C-AE7D-1E2FCD136DB9}"/>
    <cellStyle name="Normal 2 5 2 2 2 2 2 3 2" xfId="19937" xr:uid="{E4A6388C-630D-4BDE-9DE6-0D47D8C45868}"/>
    <cellStyle name="Normal 2 5 2 2 2 2 2 4" xfId="12446" xr:uid="{9C93F88A-07D3-4BBF-938E-CC58F929910A}"/>
    <cellStyle name="Normal 2 5 2 2 2 2 2 4 2" xfId="22770" xr:uid="{58BCD4BC-71A0-44A5-AE4C-EA564597AC0A}"/>
    <cellStyle name="Normal 2 5 2 2 2 2 2 5" xfId="25643" xr:uid="{20170674-D959-4EE8-8241-C8942373313E}"/>
    <cellStyle name="Normal 2 5 2 2 2 2 2 6" xfId="15020" xr:uid="{D6ABF9FC-79DF-4DD1-A9C2-9F564A230DCE}"/>
    <cellStyle name="Normal 2 5 2 2 2 2 3" xfId="5438" xr:uid="{00000000-0005-0000-0000-0000B20B0000}"/>
    <cellStyle name="Normal 2 5 2 2 2 2 3 2" xfId="10514" xr:uid="{9527691E-331E-4E27-BF23-63AAC542B0E4}"/>
    <cellStyle name="Normal 2 5 2 2 2 2 3 2 2" xfId="30085" xr:uid="{EB658ABE-3600-4A59-A742-F6F2A966D26D}"/>
    <cellStyle name="Normal 2 5 2 2 2 2 3 2 3" xfId="20721" xr:uid="{7FAD60A6-31AA-4635-9036-60B3FA10FFCD}"/>
    <cellStyle name="Normal 2 5 2 2 2 2 3 3" xfId="13230" xr:uid="{F4DFE4B2-005F-4D7E-877A-4AAB0D4C0D8D}"/>
    <cellStyle name="Normal 2 5 2 2 2 2 3 3 2" xfId="23554" xr:uid="{BFA11DEB-252F-47F6-A396-8D680F52AF59}"/>
    <cellStyle name="Normal 2 5 2 2 2 2 3 4" xfId="25966" xr:uid="{7442776E-9B6D-4497-956D-0BB05013E692}"/>
    <cellStyle name="Normal 2 5 2 2 2 2 3 5" xfId="17888" xr:uid="{9F7E84A5-65CB-4FC2-A4B3-15D265A495CD}"/>
    <cellStyle name="Normal 2 5 2 2 2 2 4" xfId="8121" xr:uid="{BBDEB778-EB19-408F-AAC0-61186CD11CF5}"/>
    <cellStyle name="Normal 2 5 2 2 2 2 4 2" xfId="27326" xr:uid="{5CB9C6CF-6CD9-4B3C-9C1F-CE5ECDC9E6EA}"/>
    <cellStyle name="Normal 2 5 2 2 2 2 4 3" xfId="16676" xr:uid="{3BC6763A-D693-46B7-A564-3FCAEF83729E}"/>
    <cellStyle name="Normal 2 5 2 2 2 2 5" xfId="9336" xr:uid="{C422C49B-9123-4920-ACE5-13002AF8E97D}"/>
    <cellStyle name="Normal 2 5 2 2 2 2 5 2" xfId="19509" xr:uid="{077F8D18-1858-439D-AEE0-32A5EB61DA7B}"/>
    <cellStyle name="Normal 2 5 2 2 2 2 6" xfId="12018" xr:uid="{2BA7D154-B14F-4CDD-97BF-8843A818CEEB}"/>
    <cellStyle name="Normal 2 5 2 2 2 2 6 2" xfId="22342" xr:uid="{A48E411F-6F82-4BCE-8D98-D7E4251CB1F8}"/>
    <cellStyle name="Normal 2 5 2 2 2 2 7" xfId="24258" xr:uid="{EE0D4D50-2C3E-4F5F-97F6-9130F7D057AD}"/>
    <cellStyle name="Normal 2 5 2 2 2 2 8" xfId="14485" xr:uid="{247BFE00-CBA9-49A6-985F-4D33B4BE94A4}"/>
    <cellStyle name="Normal 2 5 2 2 2 3" xfId="4054" xr:uid="{00000000-0005-0000-0000-0000B30B0000}"/>
    <cellStyle name="Normal 2 5 2 2 2 3 2" xfId="6012" xr:uid="{00000000-0005-0000-0000-0000B40B0000}"/>
    <cellStyle name="Normal 2 5 2 2 2 3 2 2" xfId="10639" xr:uid="{215DA5B1-FD58-460B-B5AE-56033C1359BE}"/>
    <cellStyle name="Normal 2 5 2 2 2 3 2 2 2" xfId="20894" xr:uid="{49A0FB71-4C87-47DC-9AF0-6BDA501A8213}"/>
    <cellStyle name="Normal 2 5 2 2 2 3 2 3" xfId="13403" xr:uid="{DF90A74F-962F-4326-9E4C-DAE5B994C938}"/>
    <cellStyle name="Normal 2 5 2 2 2 3 2 3 2" xfId="23727" xr:uid="{E6335F42-8689-4E44-8C24-E0A73176B089}"/>
    <cellStyle name="Normal 2 5 2 2 2 3 2 4" xfId="27039" xr:uid="{AE7C117E-0F9A-4C2E-97E4-EF9690DD829E}"/>
    <cellStyle name="Normal 2 5 2 2 2 3 2 5" xfId="18061" xr:uid="{9EC6CB60-EEBD-49F9-8675-45F9E5EE9B68}"/>
    <cellStyle name="Normal 2 5 2 2 2 3 3" xfId="8204" xr:uid="{F6CA573D-BC8A-471C-A473-163ED1EF2EC6}"/>
    <cellStyle name="Normal 2 5 2 2 2 3 3 2" xfId="17105" xr:uid="{26F182BD-D82C-45A8-ABE6-98639239AD98}"/>
    <cellStyle name="Normal 2 5 2 2 2 3 4" xfId="9762" xr:uid="{56807698-CD3C-4AE8-B2A1-E741F5B0BA08}"/>
    <cellStyle name="Normal 2 5 2 2 2 3 4 2" xfId="19938" xr:uid="{E0E126A9-B253-48B0-8C8D-7B71120AE04A}"/>
    <cellStyle name="Normal 2 5 2 2 2 3 5" xfId="12447" xr:uid="{20E89DFE-9863-4D96-BB08-7006D3B01D89}"/>
    <cellStyle name="Normal 2 5 2 2 2 3 5 2" xfId="22771" xr:uid="{53246677-5E8E-4FA2-A066-3BB7BCD6D186}"/>
    <cellStyle name="Normal 2 5 2 2 2 3 6" xfId="24581" xr:uid="{02B51CB0-0DAF-401C-82BD-2C7BEB7FF588}"/>
    <cellStyle name="Normal 2 5 2 2 2 3 7" xfId="15021" xr:uid="{B9E79044-4EAC-49D8-8A4A-CEC5EC14CAA5}"/>
    <cellStyle name="Normal 2 5 2 2 2 4" xfId="4052" xr:uid="{00000000-0005-0000-0000-0000B50B0000}"/>
    <cellStyle name="Normal 2 5 2 2 2 4 2" xfId="6010" xr:uid="{00000000-0005-0000-0000-0000B60B0000}"/>
    <cellStyle name="Normal 2 5 2 2 2 4 2 2" xfId="28173" xr:uid="{B26C9E51-3875-4350-81F3-D9141B2FCDCC}"/>
    <cellStyle name="Normal 2 5 2 2 2 4 2 3" xfId="17103" xr:uid="{996474F8-1292-4977-BCF4-69E26E216B1B}"/>
    <cellStyle name="Normal 2 5 2 2 2 4 3" xfId="9760" xr:uid="{69D839DD-A2FC-4078-A0C3-09F26770C3FE}"/>
    <cellStyle name="Normal 2 5 2 2 2 4 3 2" xfId="19936" xr:uid="{5F5991AB-49A0-4345-896B-32FA68D81F13}"/>
    <cellStyle name="Normal 2 5 2 2 2 4 4" xfId="12445" xr:uid="{25AD72EA-9BEA-4B57-A5B3-9205E9121496}"/>
    <cellStyle name="Normal 2 5 2 2 2 4 4 2" xfId="22769" xr:uid="{271E4060-0875-4310-ABD4-80B6A7A71C83}"/>
    <cellStyle name="Normal 2 5 2 2 2 4 5" xfId="23902" xr:uid="{E50201CC-B525-490B-A879-C5F84BFBE3B8}"/>
    <cellStyle name="Normal 2 5 2 2 2 4 6" xfId="15019" xr:uid="{D9F0FD01-1549-4B96-A23B-3FC188390A63}"/>
    <cellStyle name="Normal 2 5 2 2 2 5" xfId="3568" xr:uid="{00000000-0005-0000-0000-0000B70B0000}"/>
    <cellStyle name="Normal 2 5 2 2 2 5 2" xfId="5304" xr:uid="{00000000-0005-0000-0000-0000B80B0000}"/>
    <cellStyle name="Normal 2 5 2 2 2 5 2 2" xfId="30052" xr:uid="{FC8EA977-7522-493B-B55E-F4ACF61352A1}"/>
    <cellStyle name="Normal 2 5 2 2 2 5 2 3" xfId="20660" xr:uid="{73EC53A9-1A63-4302-A76C-F134FA49039F}"/>
    <cellStyle name="Normal 2 5 2 2 2 5 3" xfId="13169" xr:uid="{73BAEBA8-4BCA-46A7-BDED-94D51E6BBC65}"/>
    <cellStyle name="Normal 2 5 2 2 2 5 3 2" xfId="23493" xr:uid="{58E880C8-F9B2-4885-BC67-CA25A226DC12}"/>
    <cellStyle name="Normal 2 5 2 2 2 5 4" xfId="25160" xr:uid="{3417D365-B3AF-48D3-BB1A-6EC771E75520}"/>
    <cellStyle name="Normal 2 5 2 2 2 5 5" xfId="17827" xr:uid="{69F840AD-7721-4078-9A2F-49C0C1EBD4D5}"/>
    <cellStyle name="Normal 2 5 2 2 2 6" xfId="5010" xr:uid="{00000000-0005-0000-0000-0000B90B0000}"/>
    <cellStyle name="Normal 2 5 2 2 2 6 2" xfId="29503" xr:uid="{6D15010B-D20E-4654-A22D-445EA1C763A5}"/>
    <cellStyle name="Normal 2 5 2 2 2 6 3" xfId="15703" xr:uid="{9D6A44F6-1BB2-4254-80A2-B3D9EBA85622}"/>
    <cellStyle name="Normal 2 5 2 2 2 7" xfId="8454" xr:uid="{E4257345-8A4C-47F9-9D37-AD7372A13213}"/>
    <cellStyle name="Normal 2 5 2 2 2 7 2" xfId="18536" xr:uid="{AF7B1111-DE05-4B8A-9862-ED4577F78D14}"/>
    <cellStyle name="Normal 2 5 2 2 2 8" xfId="11049" xr:uid="{D654D759-F62A-4038-B9A3-0107DF9B550E}"/>
    <cellStyle name="Normal 2 5 2 2 2 8 2" xfId="21369" xr:uid="{6D76EBFD-0844-42D6-AA92-FFC354ED41D2}"/>
    <cellStyle name="Normal 2 5 2 2 2 9" xfId="25337" xr:uid="{431DC158-DA3C-42BE-A559-0E4EE80B316F}"/>
    <cellStyle name="Normal 2 5 2 2 3" xfId="2493" xr:uid="{00000000-0005-0000-0000-0000E0020000}"/>
    <cellStyle name="Normal 2 5 2 2 3 2" xfId="4055" xr:uid="{00000000-0005-0000-0000-0000BB0B0000}"/>
    <cellStyle name="Normal 2 5 2 2 3 2 2" xfId="6013" xr:uid="{00000000-0005-0000-0000-0000BC0B0000}"/>
    <cellStyle name="Normal 2 5 2 2 3 2 2 2" xfId="28578" xr:uid="{ACF56CC0-7560-485C-8E27-0071F36C58DC}"/>
    <cellStyle name="Normal 2 5 2 2 3 2 2 3" xfId="17106" xr:uid="{4F553346-3D2F-405B-8B60-6748A88D4F55}"/>
    <cellStyle name="Normal 2 5 2 2 3 2 3" xfId="9763" xr:uid="{1BD66E73-0FC2-4DFB-B65F-2DCC048281F9}"/>
    <cellStyle name="Normal 2 5 2 2 3 2 3 2" xfId="19939" xr:uid="{34D3A971-184A-4670-8EBD-47844A12D8BE}"/>
    <cellStyle name="Normal 2 5 2 2 3 2 4" xfId="12448" xr:uid="{5EB0E915-58C5-4D1B-9C88-47996697D8F5}"/>
    <cellStyle name="Normal 2 5 2 2 3 2 4 2" xfId="22772" xr:uid="{E2D0DA80-8664-4E05-BAD7-38FBD6AEBD41}"/>
    <cellStyle name="Normal 2 5 2 2 3 2 5" xfId="25756" xr:uid="{4FABDEC5-C91B-45E9-BFEE-02BD4DFE5430}"/>
    <cellStyle name="Normal 2 5 2 2 3 2 6" xfId="15022" xr:uid="{88FB6BBF-88A3-4335-97A3-FF088888457C}"/>
    <cellStyle name="Normal 2 5 2 2 3 3" xfId="5437" xr:uid="{00000000-0005-0000-0000-0000BD0B0000}"/>
    <cellStyle name="Normal 2 5 2 2 3 3 2" xfId="10513" xr:uid="{AE40E4DC-EA24-488F-9A21-B32DC6286871}"/>
    <cellStyle name="Normal 2 5 2 2 3 3 2 2" xfId="30084" xr:uid="{CFAB2265-6BC1-4521-9A66-C0995DD3D684}"/>
    <cellStyle name="Normal 2 5 2 2 3 3 2 3" xfId="20720" xr:uid="{B6A612EF-1EBF-4809-96F1-386DEE1B5C02}"/>
    <cellStyle name="Normal 2 5 2 2 3 3 3" xfId="13229" xr:uid="{217B1B8B-487A-44DD-8CD4-79FF6CD7712F}"/>
    <cellStyle name="Normal 2 5 2 2 3 3 3 2" xfId="23553" xr:uid="{1A4853E1-A783-468E-86FB-84AB7CFF4B52}"/>
    <cellStyle name="Normal 2 5 2 2 3 3 4" xfId="25856" xr:uid="{07B9ADDD-DCDB-4199-AB72-E30796209EA0}"/>
    <cellStyle name="Normal 2 5 2 2 3 3 5" xfId="17887" xr:uid="{34471511-A3A9-4529-9F8A-B062D67BFC82}"/>
    <cellStyle name="Normal 2 5 2 2 3 4" xfId="8120" xr:uid="{30DFB5CC-0A4F-48E2-88D1-00F33DD39CC5}"/>
    <cellStyle name="Normal 2 5 2 2 3 4 2" xfId="27003" xr:uid="{B19AE834-4E82-4222-AA65-7A080BEDD672}"/>
    <cellStyle name="Normal 2 5 2 2 3 4 3" xfId="16675" xr:uid="{D7AEC237-8B10-4602-A325-71E7911E7F43}"/>
    <cellStyle name="Normal 2 5 2 2 3 5" xfId="9335" xr:uid="{D9D0FC7F-578E-4A62-AD70-CA577A57C90F}"/>
    <cellStyle name="Normal 2 5 2 2 3 5 2" xfId="19508" xr:uid="{BFBBC0D8-90CD-4CBC-BA31-3D847A1D9E83}"/>
    <cellStyle name="Normal 2 5 2 2 3 6" xfId="12017" xr:uid="{4E26F418-22CB-4123-A782-8AA846584E3D}"/>
    <cellStyle name="Normal 2 5 2 2 3 6 2" xfId="22341" xr:uid="{ACACDB09-CBD7-4F4A-BD9B-5065C3131E39}"/>
    <cellStyle name="Normal 2 5 2 2 3 7" xfId="24642" xr:uid="{C665EA2D-B10E-4D6B-953C-D01E630F7C7E}"/>
    <cellStyle name="Normal 2 5 2 2 3 8" xfId="14484" xr:uid="{4DB0C31D-E544-47DA-8E65-AC66AB09D0F7}"/>
    <cellStyle name="Normal 2 5 2 2 4" xfId="4056" xr:uid="{00000000-0005-0000-0000-0000BE0B0000}"/>
    <cellStyle name="Normal 2 5 2 2 4 2" xfId="6014" xr:uid="{00000000-0005-0000-0000-0000BF0B0000}"/>
    <cellStyle name="Normal 2 5 2 2 4 2 2" xfId="10640" xr:uid="{6B84BD12-7004-400A-8E56-EFC6BE2AEC45}"/>
    <cellStyle name="Normal 2 5 2 2 4 2 2 2" xfId="20895" xr:uid="{FE0E1128-B928-4D2F-883C-E48C8C291325}"/>
    <cellStyle name="Normal 2 5 2 2 4 2 3" xfId="13404" xr:uid="{3BF0037B-156C-46CE-9E46-C71CF187FB36}"/>
    <cellStyle name="Normal 2 5 2 2 4 2 3 2" xfId="23728" xr:uid="{89F02257-C338-4408-AD10-89FE8D30B19B}"/>
    <cellStyle name="Normal 2 5 2 2 4 2 4" xfId="29275" xr:uid="{E7EDEBE1-C5C6-4B4F-88C1-AF79F96B3ABB}"/>
    <cellStyle name="Normal 2 5 2 2 4 2 5" xfId="18062" xr:uid="{839FC92F-6A13-4AED-BB2A-190A75698267}"/>
    <cellStyle name="Normal 2 5 2 2 4 3" xfId="8205" xr:uid="{CA38B78B-DDD0-4993-A11D-C1E94DD4309C}"/>
    <cellStyle name="Normal 2 5 2 2 4 3 2" xfId="17107" xr:uid="{B697CA59-4F9E-4E95-B2DB-4F0235994811}"/>
    <cellStyle name="Normal 2 5 2 2 4 4" xfId="9764" xr:uid="{418C5775-3711-46D9-8C2F-1C062E23B934}"/>
    <cellStyle name="Normal 2 5 2 2 4 4 2" xfId="19940" xr:uid="{C2DA3645-C332-45BE-B749-011348E741EB}"/>
    <cellStyle name="Normal 2 5 2 2 4 5" xfId="12449" xr:uid="{4D0B1BEE-18B6-4EAF-8B3E-203CEF43426A}"/>
    <cellStyle name="Normal 2 5 2 2 4 5 2" xfId="22773" xr:uid="{316DAE4F-5C93-44A3-AB7D-4EFBB892B6D5}"/>
    <cellStyle name="Normal 2 5 2 2 4 6" xfId="24994" xr:uid="{48A03A96-C73D-4496-B6B8-0E392AC48BE5}"/>
    <cellStyle name="Normal 2 5 2 2 4 7" xfId="15023" xr:uid="{83F52A74-00B7-42F4-A315-25D7709F63EB}"/>
    <cellStyle name="Normal 2 5 2 2 5" xfId="4051" xr:uid="{00000000-0005-0000-0000-0000C00B0000}"/>
    <cellStyle name="Normal 2 5 2 2 5 2" xfId="6009" xr:uid="{00000000-0005-0000-0000-0000C10B0000}"/>
    <cellStyle name="Normal 2 5 2 2 5 2 2" xfId="28710" xr:uid="{169129AF-A2D3-42FF-972F-4CD4E18DDFAB}"/>
    <cellStyle name="Normal 2 5 2 2 5 2 3" xfId="17102" xr:uid="{0EC7F855-48DB-4EDC-B332-B67F72EF170E}"/>
    <cellStyle name="Normal 2 5 2 2 5 3" xfId="9759" xr:uid="{DF4EDDED-E402-409E-9F95-D7C8A1094083}"/>
    <cellStyle name="Normal 2 5 2 2 5 3 2" xfId="19935" xr:uid="{48210E80-5AEE-4CA9-BE61-E71EDADE1814}"/>
    <cellStyle name="Normal 2 5 2 2 5 4" xfId="12444" xr:uid="{955E4726-6651-479E-8A7F-AEDB752CC97C}"/>
    <cellStyle name="Normal 2 5 2 2 5 4 2" xfId="22768" xr:uid="{522DEF15-EDB4-401B-A8B8-F5E0874C883B}"/>
    <cellStyle name="Normal 2 5 2 2 5 5" xfId="25532" xr:uid="{8A4B14FD-AA6E-446C-B6DE-5598D53BF077}"/>
    <cellStyle name="Normal 2 5 2 2 5 6" xfId="15018" xr:uid="{6E0F58FA-5746-4721-A343-66E5881260D5}"/>
    <cellStyle name="Normal 2 5 2 2 6" xfId="3279" xr:uid="{00000000-0005-0000-0000-0000C20B0000}"/>
    <cellStyle name="Normal 2 5 2 2 6 2" xfId="5201" xr:uid="{00000000-0005-0000-0000-0000C30B0000}"/>
    <cellStyle name="Normal 2 5 2 2 6 2 2" xfId="27577" xr:uid="{A0EFDCA4-32E8-49CB-84E6-7B9D25A8C531}"/>
    <cellStyle name="Normal 2 5 2 2 6 2 3" xfId="16490" xr:uid="{75A4FE81-B189-4312-B92A-D06160966CB1}"/>
    <cellStyle name="Normal 2 5 2 2 6 3" xfId="9150" xr:uid="{9D52E385-5BCB-410D-BB19-7FF38D290D62}"/>
    <cellStyle name="Normal 2 5 2 2 6 3 2" xfId="19323" xr:uid="{547D14B3-6FEE-4B3D-A66C-C02FE185394D}"/>
    <cellStyle name="Normal 2 5 2 2 6 4" xfId="11832" xr:uid="{8A337C43-EB69-4857-8139-32DB5776AE85}"/>
    <cellStyle name="Normal 2 5 2 2 6 4 2" xfId="22156" xr:uid="{A8B88BD9-B5E9-4027-B4E0-26578FD2C469}"/>
    <cellStyle name="Normal 2 5 2 2 6 5" xfId="26136" xr:uid="{C11B18D5-EC17-464D-8EFB-8AE5DFB3F078}"/>
    <cellStyle name="Normal 2 5 2 2 6 6" xfId="14257" xr:uid="{90ABBED3-4D20-4B16-85D8-3232D59F55FA}"/>
    <cellStyle name="Normal 2 5 2 2 7" xfId="4793" xr:uid="{00000000-0005-0000-0000-0000C40B0000}"/>
    <cellStyle name="Normal 2 5 2 2 7 2" xfId="8869" xr:uid="{E689215A-5BF8-4BF1-AE3B-C7256CFD6BFC}"/>
    <cellStyle name="Normal 2 5 2 2 7 2 2" xfId="19019" xr:uid="{5F2B6C34-77C3-4309-BBFE-1280B2E18ED3}"/>
    <cellStyle name="Normal 2 5 2 2 7 3" xfId="11528" xr:uid="{EC7070D7-C871-495E-A56B-E7DF037432AB}"/>
    <cellStyle name="Normal 2 5 2 2 7 3 2" xfId="21852" xr:uid="{20AEC347-910B-47E0-A541-FD58B0C22AEA}"/>
    <cellStyle name="Normal 2 5 2 2 7 4" xfId="25717" xr:uid="{BEDEF303-3E6C-406C-890C-DC6719945ED8}"/>
    <cellStyle name="Normal 2 5 2 2 7 5" xfId="16186" xr:uid="{6870874D-5EC8-4D46-8ED7-1C88D28DD254}"/>
    <cellStyle name="Normal 2 5 2 2 8" xfId="7283" xr:uid="{869B1440-1EFF-48F2-B7AB-94B5DE21BD3B}"/>
    <cellStyle name="Normal 2 5 2 2 8 2" xfId="10099" xr:uid="{8F371BCF-F819-448F-A29D-92070CBCBE01}"/>
    <cellStyle name="Normal 2 5 2 2 8 2 2" xfId="20279" xr:uid="{41C27BD1-4643-4066-9B4B-16FF1BB0AB29}"/>
    <cellStyle name="Normal 2 5 2 2 8 3" xfId="12788" xr:uid="{71837521-0790-4E82-93E4-463244746DD9}"/>
    <cellStyle name="Normal 2 5 2 2 8 3 2" xfId="23112" xr:uid="{32E23A75-07F0-40F4-9F93-3B5F409D177D}"/>
    <cellStyle name="Normal 2 5 2 2 8 4" xfId="17446" xr:uid="{5162FE70-6631-4254-B2FE-D0BCC2029D2D}"/>
    <cellStyle name="Normal 2 5 2 2 9" xfId="7773" xr:uid="{DB0B3A4A-DCF8-4EB6-B7D2-83471FC564E9}"/>
    <cellStyle name="Normal 2 5 2 2 9 2" xfId="15702" xr:uid="{0556554A-AE46-46C0-B9F3-AE552927834A}"/>
    <cellStyle name="Normal 2 5 2 3" xfId="1075" xr:uid="{00000000-0005-0000-0000-000033040000}"/>
    <cellStyle name="Normal 2 5 2 3 10" xfId="11050" xr:uid="{F5AC8243-CBB9-40C2-A059-FA952D9EB4D8}"/>
    <cellStyle name="Normal 2 5 2 3 10 2" xfId="21370" xr:uid="{DCC04F35-953E-41E1-9968-A858554C9CF6}"/>
    <cellStyle name="Normal 2 5 2 3 11" xfId="25686" xr:uid="{54EB539C-0412-4D1B-9523-905EA10EE7AC}"/>
    <cellStyle name="Normal 2 5 2 3 12" xfId="13887" xr:uid="{01446145-7229-4DA5-B259-85D6769A86A2}"/>
    <cellStyle name="Normal 2 5 2 3 2" xfId="2533" xr:uid="{00000000-0005-0000-0000-0000E2020000}"/>
    <cellStyle name="Normal 2 5 2 3 2 2" xfId="4058" xr:uid="{00000000-0005-0000-0000-0000C70B0000}"/>
    <cellStyle name="Normal 2 5 2 3 2 2 2" xfId="6016" xr:uid="{00000000-0005-0000-0000-0000C80B0000}"/>
    <cellStyle name="Normal 2 5 2 3 2 2 2 2" xfId="27226" xr:uid="{D6C91583-F7B7-47CE-B4A6-0220D9AD0C70}"/>
    <cellStyle name="Normal 2 5 2 3 2 2 2 3" xfId="17109" xr:uid="{6F3FBC5A-C870-4A72-998C-9A4DC9520F9D}"/>
    <cellStyle name="Normal 2 5 2 3 2 2 3" xfId="9766" xr:uid="{F38163D6-2D42-4425-9CD6-3AB7F24BBB4E}"/>
    <cellStyle name="Normal 2 5 2 3 2 2 3 2" xfId="19942" xr:uid="{E6008D41-4CAD-4E2A-B990-D59420F3648E}"/>
    <cellStyle name="Normal 2 5 2 3 2 2 4" xfId="12451" xr:uid="{9A1454D2-0ABE-4A4B-86EC-769ED09F451E}"/>
    <cellStyle name="Normal 2 5 2 3 2 2 4 2" xfId="22775" xr:uid="{D99A3808-892B-40A7-8952-5AE31177A14D}"/>
    <cellStyle name="Normal 2 5 2 3 2 2 5" xfId="25826" xr:uid="{92E09A04-CB0D-41D0-AD21-84D8A99C0A1E}"/>
    <cellStyle name="Normal 2 5 2 3 2 2 6" xfId="15025" xr:uid="{DE976925-435C-4379-BE12-7A9EBEB74329}"/>
    <cellStyle name="Normal 2 5 2 3 2 3" xfId="5439" xr:uid="{00000000-0005-0000-0000-0000C90B0000}"/>
    <cellStyle name="Normal 2 5 2 3 2 3 2" xfId="10515" xr:uid="{1964CD21-B835-4A26-8E5F-2E5619CAAEAD}"/>
    <cellStyle name="Normal 2 5 2 3 2 3 2 2" xfId="30086" xr:uid="{AA6C1640-939E-4D5B-A4AF-779B89D57BE1}"/>
    <cellStyle name="Normal 2 5 2 3 2 3 2 3" xfId="20722" xr:uid="{D03BEF6A-D40E-489D-9B86-8AB7CF9BBE2D}"/>
    <cellStyle name="Normal 2 5 2 3 2 3 3" xfId="13231" xr:uid="{08EAAE14-878A-4CFB-B47A-D8A3A40D29FE}"/>
    <cellStyle name="Normal 2 5 2 3 2 3 3 2" xfId="23555" xr:uid="{86EFA262-995A-4603-AEB2-BA166C41C866}"/>
    <cellStyle name="Normal 2 5 2 3 2 3 4" xfId="24546" xr:uid="{7E6BE84D-BF91-4E0A-9003-597626F5BF40}"/>
    <cellStyle name="Normal 2 5 2 3 2 3 5" xfId="17889" xr:uid="{1A000C11-0E08-45D5-97E0-F56228503B37}"/>
    <cellStyle name="Normal 2 5 2 3 2 4" xfId="8122" xr:uid="{701421A5-8F74-47DF-B2B9-CD193A15F305}"/>
    <cellStyle name="Normal 2 5 2 3 2 4 2" xfId="27143" xr:uid="{555027C4-A2F9-44A0-AD6A-23850D50B5AD}"/>
    <cellStyle name="Normal 2 5 2 3 2 4 3" xfId="16677" xr:uid="{BD51F959-85F3-4024-AECC-AC5E97E7C366}"/>
    <cellStyle name="Normal 2 5 2 3 2 5" xfId="9337" xr:uid="{4B91EDFD-0B74-4280-871C-2ACB21EC0006}"/>
    <cellStyle name="Normal 2 5 2 3 2 5 2" xfId="19510" xr:uid="{B975ABA4-D681-466D-9DA9-232FE900B72E}"/>
    <cellStyle name="Normal 2 5 2 3 2 6" xfId="12019" xr:uid="{77920E13-F85A-456A-8AB8-81AEE10E7E29}"/>
    <cellStyle name="Normal 2 5 2 3 2 6 2" xfId="22343" xr:uid="{26E6A046-E534-467D-9B04-3416CBA170AF}"/>
    <cellStyle name="Normal 2 5 2 3 2 7" xfId="25924" xr:uid="{23A811A8-96B7-462A-9807-D3D08443111C}"/>
    <cellStyle name="Normal 2 5 2 3 2 8" xfId="14486" xr:uid="{56201C12-874A-43A7-A5C1-62F29B94C6B9}"/>
    <cellStyle name="Normal 2 5 2 3 3" xfId="4059" xr:uid="{00000000-0005-0000-0000-0000CA0B0000}"/>
    <cellStyle name="Normal 2 5 2 3 3 2" xfId="6017" xr:uid="{00000000-0005-0000-0000-0000CB0B0000}"/>
    <cellStyle name="Normal 2 5 2 3 3 2 2" xfId="10641" xr:uid="{C554E2BA-8D58-4F4A-AEF5-31EEC09A0E90}"/>
    <cellStyle name="Normal 2 5 2 3 3 2 2 2" xfId="30204" xr:uid="{D74860DD-7F41-42E4-AB26-E91D0A792281}"/>
    <cellStyle name="Normal 2 5 2 3 3 2 2 3" xfId="20896" xr:uid="{57DBCEB0-9544-466F-9997-EB4694389EEB}"/>
    <cellStyle name="Normal 2 5 2 3 3 2 3" xfId="13405" xr:uid="{0DD88ABE-91C6-4BA3-9740-0E72E6D261B1}"/>
    <cellStyle name="Normal 2 5 2 3 3 2 3 2" xfId="23729" xr:uid="{841E1AAB-1339-4CC7-B21D-28D4E963A245}"/>
    <cellStyle name="Normal 2 5 2 3 3 2 4" xfId="25835" xr:uid="{CBB3E209-3DA6-4B6B-BACA-243817EBB8FB}"/>
    <cellStyle name="Normal 2 5 2 3 3 2 5" xfId="18063" xr:uid="{4C88DC9E-0837-4FAD-B764-1942D460038B}"/>
    <cellStyle name="Normal 2 5 2 3 3 3" xfId="8206" xr:uid="{58286E74-C738-4653-AFF2-F3D32AF47D0D}"/>
    <cellStyle name="Normal 2 5 2 3 3 3 2" xfId="29632" xr:uid="{CC282DE3-1F27-4C8C-A60C-EB3860F8CE93}"/>
    <cellStyle name="Normal 2 5 2 3 3 3 3" xfId="17110" xr:uid="{C1AAA000-910C-4CA2-8651-A4BF20EA4257}"/>
    <cellStyle name="Normal 2 5 2 3 3 4" xfId="9767" xr:uid="{7AB3B394-8590-4551-9F91-4C95BF696FD2}"/>
    <cellStyle name="Normal 2 5 2 3 3 4 2" xfId="19943" xr:uid="{E182391E-7B42-4AB7-9435-836DE55432C9}"/>
    <cellStyle name="Normal 2 5 2 3 3 5" xfId="12452" xr:uid="{8F43B949-6DD7-4FFC-A187-DEEFD87173B3}"/>
    <cellStyle name="Normal 2 5 2 3 3 5 2" xfId="22776" xr:uid="{1A5B7E0F-6EAE-4816-BBC5-0F43CDD19963}"/>
    <cellStyle name="Normal 2 5 2 3 3 6" xfId="26048" xr:uid="{1D28A7E2-9A39-4AA7-803C-5BB22C644A20}"/>
    <cellStyle name="Normal 2 5 2 3 3 7" xfId="15026" xr:uid="{876AE6CE-3237-49C7-8EEF-ACD28796D69D}"/>
    <cellStyle name="Normal 2 5 2 3 4" xfId="4057" xr:uid="{00000000-0005-0000-0000-0000CC0B0000}"/>
    <cellStyle name="Normal 2 5 2 3 4 2" xfId="6015" xr:uid="{00000000-0005-0000-0000-0000CD0B0000}"/>
    <cellStyle name="Normal 2 5 2 3 4 2 2" xfId="28279" xr:uid="{43592C7D-C136-4651-B219-02E9C6CE126E}"/>
    <cellStyle name="Normal 2 5 2 3 4 2 3" xfId="17108" xr:uid="{C476325C-ACC5-45AF-9E44-E4D597B60D92}"/>
    <cellStyle name="Normal 2 5 2 3 4 3" xfId="9765" xr:uid="{38F566DF-0136-4AA8-A3AD-A95E02A52498}"/>
    <cellStyle name="Normal 2 5 2 3 4 3 2" xfId="19941" xr:uid="{C30E5589-DEF1-4BD8-8A4A-844F185A6D61}"/>
    <cellStyle name="Normal 2 5 2 3 4 4" xfId="12450" xr:uid="{156133FA-29EC-48F9-84C7-20F0EE265015}"/>
    <cellStyle name="Normal 2 5 2 3 4 4 2" xfId="22774" xr:uid="{87FDF404-635F-4668-A145-080695D5B2CD}"/>
    <cellStyle name="Normal 2 5 2 3 4 5" xfId="24787" xr:uid="{1F5B2AE0-6993-4324-8450-6D88A5FB51C0}"/>
    <cellStyle name="Normal 2 5 2 3 4 6" xfId="15024" xr:uid="{C585025F-E587-4801-AE63-14AFCADB18DC}"/>
    <cellStyle name="Normal 2 5 2 3 5" xfId="3323" xr:uid="{00000000-0005-0000-0000-0000CE0B0000}"/>
    <cellStyle name="Normal 2 5 2 3 5 2" xfId="5244" xr:uid="{00000000-0005-0000-0000-0000CF0B0000}"/>
    <cellStyle name="Normal 2 5 2 3 5 2 2" xfId="26939" xr:uid="{CCFCE7A8-E1D4-49B9-B4DA-6839F66DCD0A}"/>
    <cellStyle name="Normal 2 5 2 3 5 2 3" xfId="16533" xr:uid="{E053C529-729A-433C-81CE-BCAD95E4BCDD}"/>
    <cellStyle name="Normal 2 5 2 3 5 3" xfId="9193" xr:uid="{25C14245-C016-480B-BA0F-07D23D657FE9}"/>
    <cellStyle name="Normal 2 5 2 3 5 3 2" xfId="19366" xr:uid="{CC3E4A0E-FA05-4540-991A-478511920389}"/>
    <cellStyle name="Normal 2 5 2 3 5 4" xfId="11875" xr:uid="{ACA13DF2-C26F-4D52-AA05-2DD039E70A60}"/>
    <cellStyle name="Normal 2 5 2 3 5 4 2" xfId="22199" xr:uid="{FD46C8F7-0C37-49FF-8929-AC2525898A54}"/>
    <cellStyle name="Normal 2 5 2 3 5 5" xfId="24517" xr:uid="{83450997-B759-4340-BFC8-9D377C1AFB9F}"/>
    <cellStyle name="Normal 2 5 2 3 5 6" xfId="14297" xr:uid="{0B630BD3-8F30-45CF-8405-ABCFF4F4C3F2}"/>
    <cellStyle name="Normal 2 5 2 3 6" xfId="4864" xr:uid="{00000000-0005-0000-0000-0000D00B0000}"/>
    <cellStyle name="Normal 2 5 2 3 6 2" xfId="8947" xr:uid="{8ACEA5FA-181D-46D9-B811-7DA50520E6C3}"/>
    <cellStyle name="Normal 2 5 2 3 6 2 2" xfId="19104" xr:uid="{D9847C47-8E57-4BD9-975C-42BCB2A83711}"/>
    <cellStyle name="Normal 2 5 2 3 6 3" xfId="11613" xr:uid="{B0846F26-064C-42F6-8F14-A484E316885D}"/>
    <cellStyle name="Normal 2 5 2 3 6 3 2" xfId="21937" xr:uid="{6793082E-0306-4E08-B555-C664C6017A88}"/>
    <cellStyle name="Normal 2 5 2 3 6 4" xfId="24461" xr:uid="{C2F8FEAE-1DD4-4A98-AD32-124FF09FA163}"/>
    <cellStyle name="Normal 2 5 2 3 6 5" xfId="16271" xr:uid="{7E72D392-4C5D-45F4-9EC8-95EE2F0E4E35}"/>
    <cellStyle name="Normal 2 5 2 3 7" xfId="7312" xr:uid="{3BF567DD-6458-4640-B6CE-85F8DA9C90B6}"/>
    <cellStyle name="Normal 2 5 2 3 7 2" xfId="10145" xr:uid="{9BF23B71-3E75-4FA0-A471-8553BCDA56AB}"/>
    <cellStyle name="Normal 2 5 2 3 7 2 2" xfId="20325" xr:uid="{48215770-776B-4744-8BFE-1DDBCF51BE26}"/>
    <cellStyle name="Normal 2 5 2 3 7 3" xfId="12834" xr:uid="{B6D6C343-27F5-4706-8213-5EE252E46047}"/>
    <cellStyle name="Normal 2 5 2 3 7 3 2" xfId="23158" xr:uid="{9343D629-6139-4069-B036-042FB2BCEF93}"/>
    <cellStyle name="Normal 2 5 2 3 7 4" xfId="17492" xr:uid="{368C80F5-36B3-4B96-B313-9D2ED07FCC76}"/>
    <cellStyle name="Normal 2 5 2 3 8" xfId="7774" xr:uid="{86E4896B-02F4-4A0D-B2D7-05EB554BEAB9}"/>
    <cellStyle name="Normal 2 5 2 3 8 2" xfId="15704" xr:uid="{645320AC-82CB-4B4E-B237-9826E3072238}"/>
    <cellStyle name="Normal 2 5 2 3 9" xfId="8455" xr:uid="{791D0237-DA2C-4C06-B887-BEDD888689DA}"/>
    <cellStyle name="Normal 2 5 2 3 9 2" xfId="18537" xr:uid="{20DFA306-53CB-4A92-AE35-B49EA47CA649}"/>
    <cellStyle name="Normal 2 5 2 4" xfId="1076" xr:uid="{00000000-0005-0000-0000-000034040000}"/>
    <cellStyle name="Normal 2 5 2 4 2" xfId="2333" xr:uid="{00000000-0005-0000-0000-0000E3020000}"/>
    <cellStyle name="Normal 2 5 2 4 2 2" xfId="6018" xr:uid="{00000000-0005-0000-0000-0000D30B0000}"/>
    <cellStyle name="Normal 2 5 2 4 2 2 2" xfId="28240" xr:uid="{C2E24C34-5598-4EFE-A8C5-D7218DDD8AEF}"/>
    <cellStyle name="Normal 2 5 2 4 2 2 3" xfId="17111" xr:uid="{0AAC7E63-07C0-4913-9C7D-FC396EBE162B}"/>
    <cellStyle name="Normal 2 5 2 4 2 3" xfId="9768" xr:uid="{B282748A-7124-416A-BFBE-FB24B87A7661}"/>
    <cellStyle name="Normal 2 5 2 4 2 3 2" xfId="19944" xr:uid="{66F41A03-9A6F-4859-828B-0A5B60EF06D3}"/>
    <cellStyle name="Normal 2 5 2 4 2 4" xfId="12453" xr:uid="{4655BFC1-244B-417F-A51E-F7306EDF30D5}"/>
    <cellStyle name="Normal 2 5 2 4 2 4 2" xfId="22777" xr:uid="{1FDE6A01-21C0-49F0-867F-8A8AC39E2B53}"/>
    <cellStyle name="Normal 2 5 2 4 2 5" xfId="24590" xr:uid="{22906EBC-E93A-4784-8011-05FA75502491}"/>
    <cellStyle name="Normal 2 5 2 4 2 6" xfId="15027" xr:uid="{95C15735-AF2C-400D-A0BC-C85D90D4CFA9}"/>
    <cellStyle name="Normal 2 5 2 4 3" xfId="3676" xr:uid="{00000000-0005-0000-0000-0000D40B0000}"/>
    <cellStyle name="Normal 2 5 2 4 3 2" xfId="5436" xr:uid="{00000000-0005-0000-0000-0000D50B0000}"/>
    <cellStyle name="Normal 2 5 2 4 3 2 2" xfId="27916" xr:uid="{DDC1EE71-9499-4DBF-A00F-39709F0E90D7}"/>
    <cellStyle name="Normal 2 5 2 4 3 2 3" xfId="16674" xr:uid="{00902D40-C505-4FC7-80A3-EB6F5E67FA94}"/>
    <cellStyle name="Normal 2 5 2 4 3 3" xfId="9334" xr:uid="{A9C3993F-C7D1-4DBD-8606-F931E2A38807}"/>
    <cellStyle name="Normal 2 5 2 4 3 3 2" xfId="19507" xr:uid="{5DBC6888-BAD6-4EBE-9B97-3E32787A7313}"/>
    <cellStyle name="Normal 2 5 2 4 3 4" xfId="12016" xr:uid="{89E06C49-32C6-4CB4-80FE-449FA18E21A8}"/>
    <cellStyle name="Normal 2 5 2 4 3 4 2" xfId="22340" xr:uid="{D6FB7649-CE1E-4913-BCAE-6A5FDA8E766A}"/>
    <cellStyle name="Normal 2 5 2 4 3 5" xfId="24838" xr:uid="{1A5BCF41-782C-4F7F-81B4-203D1420A5A1}"/>
    <cellStyle name="Normal 2 5 2 4 3 6" xfId="14483" xr:uid="{54053C2E-17F3-4460-8924-DCF77ECE4772}"/>
    <cellStyle name="Normal 2 5 2 4 4" xfId="4615" xr:uid="{00000000-0005-0000-0000-0000D60B0000}"/>
    <cellStyle name="Normal 2 5 2 4 4 2" xfId="10401" xr:uid="{F4AD2ABA-F550-4FBA-B094-5C113ED5EEBE}"/>
    <cellStyle name="Normal 2 5 2 4 4 2 2" xfId="20583" xr:uid="{17670E8C-086D-472C-A3AA-DC258AE14C03}"/>
    <cellStyle name="Normal 2 5 2 4 4 3" xfId="13092" xr:uid="{1F3DBD59-7E26-40B3-ACA7-E8C72608837C}"/>
    <cellStyle name="Normal 2 5 2 4 4 3 2" xfId="23416" xr:uid="{04D40D24-6538-4582-85FE-60AC9A5116FC}"/>
    <cellStyle name="Normal 2 5 2 4 4 4" xfId="26060" xr:uid="{965C5BB8-B38D-428B-915D-14C21F85F91F}"/>
    <cellStyle name="Normal 2 5 2 4 4 5" xfId="17750" xr:uid="{594139FF-561C-4FBE-A9C2-AACBC2B33133}"/>
    <cellStyle name="Normal 2 5 2 4 5" xfId="7775" xr:uid="{5CE2EC71-9D49-464B-B34F-B24DCC3D4C97}"/>
    <cellStyle name="Normal 2 5 2 4 5 2" xfId="15705" xr:uid="{453EB835-3398-464D-9142-08E8231C6B9E}"/>
    <cellStyle name="Normal 2 5 2 4 6" xfId="8456" xr:uid="{C75274C4-CBA7-4ED3-A764-E246AD095BE3}"/>
    <cellStyle name="Normal 2 5 2 4 6 2" xfId="18538" xr:uid="{5ECE4E15-4EDE-4F2A-AEF8-64F04642E28E}"/>
    <cellStyle name="Normal 2 5 2 4 7" xfId="11051" xr:uid="{F88312B2-9011-47D0-B4CA-CA05A4B68A12}"/>
    <cellStyle name="Normal 2 5 2 4 7 2" xfId="21371" xr:uid="{9CC7930C-45F0-4961-96DD-24A02593B484}"/>
    <cellStyle name="Normal 2 5 2 4 8" xfId="25534" xr:uid="{9CF622C4-D424-4E10-9BC0-F30B28EA9997}"/>
    <cellStyle name="Normal 2 5 2 4 9" xfId="14045" xr:uid="{918BF86F-EB38-4599-AD9C-271546580020}"/>
    <cellStyle name="Normal 2 5 2 5" xfId="2197" xr:uid="{00000000-0005-0000-0000-0000DF020000}"/>
    <cellStyle name="Normal 2 5 2 5 2" xfId="6019" xr:uid="{00000000-0005-0000-0000-0000D80B0000}"/>
    <cellStyle name="Normal 2 5 2 5 2 2" xfId="10642" xr:uid="{4B6254E1-DFD7-4D9F-B61B-A057097EDCC8}"/>
    <cellStyle name="Normal 2 5 2 5 2 2 2" xfId="30205" xr:uid="{837D3593-A368-4AC4-B373-BC329AE51B81}"/>
    <cellStyle name="Normal 2 5 2 5 2 2 3" xfId="20897" xr:uid="{4C0CEC31-603C-4A4E-A762-62914B36D641}"/>
    <cellStyle name="Normal 2 5 2 5 2 3" xfId="13406" xr:uid="{FBCE2947-6286-41B7-9FF8-9F6237B7E6A2}"/>
    <cellStyle name="Normal 2 5 2 5 2 3 2" xfId="23730" xr:uid="{86BDE94C-EAFE-41CF-AC6A-D7AB7FBC10D8}"/>
    <cellStyle name="Normal 2 5 2 5 2 4" xfId="26476" xr:uid="{97F4C68C-B266-4DCD-BC66-E3894FB4EB5A}"/>
    <cellStyle name="Normal 2 5 2 5 2 5" xfId="18064" xr:uid="{8C9C1440-6F68-4BBB-B35D-29557DA70F5A}"/>
    <cellStyle name="Normal 2 5 2 5 3" xfId="8207" xr:uid="{B273EB91-4CD6-4605-AF6A-F9C3B8594525}"/>
    <cellStyle name="Normal 2 5 2 5 3 2" xfId="27049" xr:uid="{62EF102E-1CBE-4228-82DF-618D628CB646}"/>
    <cellStyle name="Normal 2 5 2 5 3 3" xfId="17112" xr:uid="{E6DDF03E-6A6F-422C-BACA-A7BC5AD97899}"/>
    <cellStyle name="Normal 2 5 2 5 4" xfId="9769" xr:uid="{0732A07D-93CD-4EE2-BD5D-8A19E0C39DA0}"/>
    <cellStyle name="Normal 2 5 2 5 4 2" xfId="19945" xr:uid="{3A99C60C-AF1D-48AF-8FD9-80AFC5D77EA8}"/>
    <cellStyle name="Normal 2 5 2 5 5" xfId="12454" xr:uid="{90A6E0CE-C305-4DAE-8E9E-B67BE1B4B1B0}"/>
    <cellStyle name="Normal 2 5 2 5 5 2" xfId="22778" xr:uid="{84985F90-1E11-4A69-8FB7-8CFA7D3F6D88}"/>
    <cellStyle name="Normal 2 5 2 5 6" xfId="25840" xr:uid="{EABDA653-110C-4F9C-A02F-0FA931E70ABE}"/>
    <cellStyle name="Normal 2 5 2 5 7" xfId="15028" xr:uid="{A9C29FEE-109B-4E09-BE9B-BCFF8C604ABB}"/>
    <cellStyle name="Normal 2 5 2 6" xfId="3812" xr:uid="{00000000-0005-0000-0000-0000D90B0000}"/>
    <cellStyle name="Normal 2 5 2 6 2" xfId="5679" xr:uid="{00000000-0005-0000-0000-0000DA0B0000}"/>
    <cellStyle name="Normal 2 5 2 6 2 2" xfId="29172" xr:uid="{F10B5369-433B-433F-AD64-B8747A8C30D2}"/>
    <cellStyle name="Normal 2 5 2 6 2 3" xfId="16836" xr:uid="{3AB6C5A0-DF70-4EC6-8662-7366235B85C0}"/>
    <cellStyle name="Normal 2 5 2 6 3" xfId="9493" xr:uid="{80689E72-5AE0-424D-8FAF-409B6C396015}"/>
    <cellStyle name="Normal 2 5 2 6 3 2" xfId="19669" xr:uid="{765ED151-BC9C-44E9-8DBC-D1F8AF10B72A}"/>
    <cellStyle name="Normal 2 5 2 6 4" xfId="12178" xr:uid="{8A324D07-95FE-43F5-9836-18D52015D408}"/>
    <cellStyle name="Normal 2 5 2 6 4 2" xfId="22502" xr:uid="{304AF096-236A-4D27-97E6-A32D6F30579F}"/>
    <cellStyle name="Normal 2 5 2 6 5" xfId="23958" xr:uid="{2117262A-DA88-4298-802C-764F8A4C5375}"/>
    <cellStyle name="Normal 2 5 2 6 6" xfId="14716" xr:uid="{E8CFE3BE-75C0-426F-B30F-97B31B3EB5B3}"/>
    <cellStyle name="Normal 2 5 2 7" xfId="3211" xr:uid="{00000000-0005-0000-0000-0000DB0B0000}"/>
    <cellStyle name="Normal 2 5 2 7 2" xfId="5141" xr:uid="{00000000-0005-0000-0000-0000DC0B0000}"/>
    <cellStyle name="Normal 2 5 2 7 2 2" xfId="27089" xr:uid="{D4B914CF-86B3-4EE0-97DA-0AD13DDF3143}"/>
    <cellStyle name="Normal 2 5 2 7 2 3" xfId="16430" xr:uid="{172F5009-D218-4619-81B6-BE10696533CA}"/>
    <cellStyle name="Normal 2 5 2 7 3" xfId="9090" xr:uid="{BB3BF6D7-351F-4B25-8976-892E2D91EB96}"/>
    <cellStyle name="Normal 2 5 2 7 3 2" xfId="19263" xr:uid="{CB99FA57-8D28-4A89-A474-56945F7774BD}"/>
    <cellStyle name="Normal 2 5 2 7 4" xfId="11772" xr:uid="{0C00EFCA-8A84-483F-BBBA-62604030E6DE}"/>
    <cellStyle name="Normal 2 5 2 7 4 2" xfId="22096" xr:uid="{8D9C8362-6C4A-43FE-9245-A5A91EB4EF5A}"/>
    <cellStyle name="Normal 2 5 2 7 5" xfId="26141" xr:uid="{68C228B7-AF23-45FD-87D2-4694FD52E2B2}"/>
    <cellStyle name="Normal 2 5 2 7 6" xfId="14199" xr:uid="{611936F7-3249-4040-9BB6-7BBF72FF7448}"/>
    <cellStyle name="Normal 2 5 2 8" xfId="4454" xr:uid="{00000000-0005-0000-0000-0000DD0B0000}"/>
    <cellStyle name="Normal 2 5 2 8 2" xfId="8811" xr:uid="{F537326D-756E-47A2-B3AD-FE0EFF241A50}"/>
    <cellStyle name="Normal 2 5 2 8 2 2" xfId="18959" xr:uid="{F5626312-5ED3-4FC9-B5A5-DBDF63951523}"/>
    <cellStyle name="Normal 2 5 2 8 3" xfId="11468" xr:uid="{9A8F9B8D-479D-4EDC-9776-E0BFD3EF1B9F}"/>
    <cellStyle name="Normal 2 5 2 8 3 2" xfId="21792" xr:uid="{E7C047EB-9A88-4778-AAF4-D535CE0D71D4}"/>
    <cellStyle name="Normal 2 5 2 8 4" xfId="23903" xr:uid="{CF264598-8A0F-41BF-B094-FA602EF5E279}"/>
    <cellStyle name="Normal 2 5 2 8 5" xfId="16126" xr:uid="{48B85215-2643-4098-907C-B982DF389363}"/>
    <cellStyle name="Normal 2 5 2 9" xfId="7365" xr:uid="{4E709AD3-4567-427A-9E11-E2B2C935C834}"/>
    <cellStyle name="Normal 2 5 2 9 2" xfId="10237" xr:uid="{76742E90-2F1D-4BF8-B7D9-821C9042CD4F}"/>
    <cellStyle name="Normal 2 5 2 9 2 2" xfId="20419" xr:uid="{4CD5C30A-9D94-489D-BFB7-11E85CB052FD}"/>
    <cellStyle name="Normal 2 5 2 9 3" xfId="12928" xr:uid="{073D0B01-8B92-4333-B935-074EDC64B3F1}"/>
    <cellStyle name="Normal 2 5 2 9 3 2" xfId="23252" xr:uid="{8BFC6BBA-2C6D-44DC-B46F-812EE9D25D3B}"/>
    <cellStyle name="Normal 2 5 2 9 4" xfId="17586" xr:uid="{56E8C0CF-47FD-4A07-8D35-65FF9472179F}"/>
    <cellStyle name="Normal 2 5 3" xfId="1077" xr:uid="{00000000-0005-0000-0000-000035040000}"/>
    <cellStyle name="Normal 2 5 3 10" xfId="7776" xr:uid="{1B803C91-1197-4124-93BF-5C8C2E3DBFBA}"/>
    <cellStyle name="Normal 2 5 3 10 2" xfId="15706" xr:uid="{0C208E28-83C6-44C0-A032-A33ECFFACDD3}"/>
    <cellStyle name="Normal 2 5 3 11" xfId="8457" xr:uid="{2BF1EC42-7086-4A74-AB06-8C15E3BEBAEA}"/>
    <cellStyle name="Normal 2 5 3 11 2" xfId="18539" xr:uid="{077B0FCC-A80C-4E83-B987-1B1560504D76}"/>
    <cellStyle name="Normal 2 5 3 12" xfId="11052" xr:uid="{8450712D-85CF-4FAF-8D0D-A4CF1F6CD914}"/>
    <cellStyle name="Normal 2 5 3 12 2" xfId="21372" xr:uid="{3937A7C0-8366-49D0-A7A0-284101DC3C55}"/>
    <cellStyle name="Normal 2 5 3 13" xfId="24352" xr:uid="{DDF8C563-0333-485B-B6E9-81B07E5FB0E2}"/>
    <cellStyle name="Normal 2 5 3 14" xfId="13774" xr:uid="{0C67F9AF-3F36-46B9-9987-E4D2BF584DF9}"/>
    <cellStyle name="Normal 2 5 3 2" xfId="1078" xr:uid="{00000000-0005-0000-0000-000036040000}"/>
    <cellStyle name="Normal 2 5 3 2 10" xfId="11053" xr:uid="{F7AC8320-1994-4093-A206-880AA0A51E5F}"/>
    <cellStyle name="Normal 2 5 3 2 10 2" xfId="21373" xr:uid="{D1BDC326-A037-458C-B908-5515E9ED50D5}"/>
    <cellStyle name="Normal 2 5 3 2 11" xfId="24569" xr:uid="{57F6C01C-8367-4321-A78A-3FB197503586}"/>
    <cellStyle name="Normal 2 5 3 2 12" xfId="13888" xr:uid="{5BA2B7CC-C37F-4483-9950-2035810EE3E3}"/>
    <cellStyle name="Normal 2 5 3 2 2" xfId="1079" xr:uid="{00000000-0005-0000-0000-000037040000}"/>
    <cellStyle name="Normal 2 5 3 2 2 2" xfId="2659" xr:uid="{00000000-0005-0000-0000-0000E6020000}"/>
    <cellStyle name="Normal 2 5 3 2 2 2 2" xfId="6021" xr:uid="{00000000-0005-0000-0000-0000E20B0000}"/>
    <cellStyle name="Normal 2 5 3 2 2 2 2 2" xfId="27775" xr:uid="{276E0111-CF4C-4F18-B6C6-BEEA8996D57E}"/>
    <cellStyle name="Normal 2 5 3 2 2 2 2 3" xfId="27142" xr:uid="{CA7D76E2-2589-4BF4-AFFC-B0DFAC1D4385}"/>
    <cellStyle name="Normal 2 5 3 2 2 2 2 4" xfId="17114" xr:uid="{898E0F68-FF8D-44F6-974D-2DAB3F16BF7F}"/>
    <cellStyle name="Normal 2 5 3 2 2 2 3" xfId="9771" xr:uid="{1393E802-E174-4805-AAE0-DD4EC9566DD5}"/>
    <cellStyle name="Normal 2 5 3 2 2 2 3 2" xfId="29851" xr:uid="{26EB6AF8-051D-4232-BBB3-E9C380982EC2}"/>
    <cellStyle name="Normal 2 5 3 2 2 2 3 3" xfId="19947" xr:uid="{C3761A91-3B4A-4A7D-B8BE-B9B881841305}"/>
    <cellStyle name="Normal 2 5 3 2 2 2 4" xfId="12456" xr:uid="{7FAB3904-4B6F-4F42-900E-71DB1D83B3A1}"/>
    <cellStyle name="Normal 2 5 3 2 2 2 4 2" xfId="22780" xr:uid="{3EC9481D-6A26-4DF2-90D2-041C367917CA}"/>
    <cellStyle name="Normal 2 5 3 2 2 2 5" xfId="26176" xr:uid="{401B7625-1A23-488E-8F0D-ABD8DD5CD027}"/>
    <cellStyle name="Normal 2 5 3 2 2 2 6" xfId="15030" xr:uid="{1C88F5F7-139B-4BB9-9519-59F9AA448593}"/>
    <cellStyle name="Normal 2 5 3 2 2 3" xfId="3678" xr:uid="{00000000-0005-0000-0000-0000E30B0000}"/>
    <cellStyle name="Normal 2 5 3 2 2 3 2" xfId="5441" xr:uid="{00000000-0005-0000-0000-0000E40B0000}"/>
    <cellStyle name="Normal 2 5 3 2 2 3 2 2" xfId="30088" xr:uid="{96848C12-C4C1-4A93-8A5B-37ED0FCA90FF}"/>
    <cellStyle name="Normal 2 5 3 2 2 3 2 3" xfId="20724" xr:uid="{8FD035E7-F831-49F3-B92C-68EB1CF483EF}"/>
    <cellStyle name="Normal 2 5 3 2 2 3 3" xfId="13233" xr:uid="{CFDF6F1C-1150-43C6-BE5C-D2651CDB2C30}"/>
    <cellStyle name="Normal 2 5 3 2 2 3 3 2" xfId="23557" xr:uid="{8755DDFC-21F2-496C-A2AC-41EE56835E9F}"/>
    <cellStyle name="Normal 2 5 3 2 2 3 4" xfId="26083" xr:uid="{9715855B-E68E-4D48-84E8-99A320015A26}"/>
    <cellStyle name="Normal 2 5 3 2 2 3 5" xfId="17891" xr:uid="{29EEBDFC-609B-4BB6-862A-28673570B0E3}"/>
    <cellStyle name="Normal 2 5 3 2 2 4" xfId="5011" xr:uid="{00000000-0005-0000-0000-0000E50B0000}"/>
    <cellStyle name="Normal 2 5 3 2 2 4 2" xfId="27948" xr:uid="{D6B393F7-0706-46AC-962D-72518E74102B}"/>
    <cellStyle name="Normal 2 5 3 2 2 4 3" xfId="15708" xr:uid="{E5D4D089-8567-4ADE-9993-A7405556BA1E}"/>
    <cellStyle name="Normal 2 5 3 2 2 5" xfId="8459" xr:uid="{1B349E04-2E56-4315-8436-B14EA41A19F5}"/>
    <cellStyle name="Normal 2 5 3 2 2 5 2" xfId="18541" xr:uid="{C8B6D27D-537D-47A7-98AA-A6A87DBED4C6}"/>
    <cellStyle name="Normal 2 5 3 2 2 6" xfId="11054" xr:uid="{6EA547E0-71A9-4593-BCF0-F3298E16865D}"/>
    <cellStyle name="Normal 2 5 3 2 2 6 2" xfId="21374" xr:uid="{FB3F7407-8579-47B6-B571-F4598F6A0C48}"/>
    <cellStyle name="Normal 2 5 3 2 2 7" xfId="25012" xr:uid="{11EFC756-FF9A-43FD-8D43-3E4384AEE158}"/>
    <cellStyle name="Normal 2 5 3 2 2 8" xfId="14488" xr:uid="{BE1A49DF-0CF9-4E70-B3B0-F274C43F47DA}"/>
    <cellStyle name="Normal 2 5 3 2 3" xfId="2479" xr:uid="{00000000-0005-0000-0000-0000E5020000}"/>
    <cellStyle name="Normal 2 5 3 2 3 2" xfId="6022" xr:uid="{00000000-0005-0000-0000-0000E70B0000}"/>
    <cellStyle name="Normal 2 5 3 2 3 2 2" xfId="10643" xr:uid="{2D16C163-D430-49DB-992A-38D95C271CA5}"/>
    <cellStyle name="Normal 2 5 3 2 3 2 2 2" xfId="30206" xr:uid="{731677A4-D17D-4528-9FD7-A2B08F96AEDC}"/>
    <cellStyle name="Normal 2 5 3 2 3 2 2 3" xfId="20898" xr:uid="{DCAA6EAE-2534-4497-96A5-0EC0E3F79FFE}"/>
    <cellStyle name="Normal 2 5 3 2 3 2 3" xfId="13407" xr:uid="{6E8BC01D-F1DA-4591-A7E9-ED59F7291B92}"/>
    <cellStyle name="Normal 2 5 3 2 3 2 3 2" xfId="23731" xr:uid="{DBB7F6AA-14C6-4606-8A05-7C25D3901EE4}"/>
    <cellStyle name="Normal 2 5 3 2 3 2 4" xfId="24074" xr:uid="{42FF5929-64E9-4C02-815F-37937F78DFC4}"/>
    <cellStyle name="Normal 2 5 3 2 3 2 5" xfId="18065" xr:uid="{4D04C978-379E-491E-B6BE-959B6F68B8D6}"/>
    <cellStyle name="Normal 2 5 3 2 3 3" xfId="8208" xr:uid="{AF46B5BE-82CD-4A72-8679-4C5910B945D5}"/>
    <cellStyle name="Normal 2 5 3 2 3 3 2" xfId="29608" xr:uid="{C59DBE35-C521-4A16-8AD5-ED47C1CD649D}"/>
    <cellStyle name="Normal 2 5 3 2 3 3 3" xfId="17115" xr:uid="{EC1E1313-BAAE-4D5C-81B4-5CFE0D5908D3}"/>
    <cellStyle name="Normal 2 5 3 2 3 4" xfId="9772" xr:uid="{04C0EAFD-A006-45BC-B7CB-C4DF8ABF6AB6}"/>
    <cellStyle name="Normal 2 5 3 2 3 4 2" xfId="19948" xr:uid="{95BCCD2C-2EFC-48EF-BAC1-62620CAC979D}"/>
    <cellStyle name="Normal 2 5 3 2 3 5" xfId="12457" xr:uid="{65D79539-E13D-4121-9149-A622222169F4}"/>
    <cellStyle name="Normal 2 5 3 2 3 5 2" xfId="22781" xr:uid="{7B497937-580E-4A9F-86C0-642D2A60DCAB}"/>
    <cellStyle name="Normal 2 5 3 2 3 6" xfId="25443" xr:uid="{500FAE50-40C2-417C-B7D4-65BF6D7A1404}"/>
    <cellStyle name="Normal 2 5 3 2 3 7" xfId="15031" xr:uid="{1AE775EC-8A62-4F99-BF67-779677263A02}"/>
    <cellStyle name="Normal 2 5 3 2 4" xfId="4060" xr:uid="{00000000-0005-0000-0000-0000E80B0000}"/>
    <cellStyle name="Normal 2 5 3 2 4 2" xfId="6020" xr:uid="{00000000-0005-0000-0000-0000E90B0000}"/>
    <cellStyle name="Normal 2 5 3 2 4 2 2" xfId="29672" xr:uid="{661211F8-E20C-467B-A3FD-9B655231A06E}"/>
    <cellStyle name="Normal 2 5 3 2 4 2 3" xfId="17113" xr:uid="{A9F7B9D9-A389-487A-BB2C-7620B1A086A7}"/>
    <cellStyle name="Normal 2 5 3 2 4 3" xfId="9770" xr:uid="{190B77A1-A130-41DF-A28A-9D248AD0962A}"/>
    <cellStyle name="Normal 2 5 3 2 4 3 2" xfId="19946" xr:uid="{5925D299-084A-4FBE-B9B4-17A0111219F9}"/>
    <cellStyle name="Normal 2 5 3 2 4 4" xfId="12455" xr:uid="{C71F9B65-5811-4E44-9D58-1FA2F73AE616}"/>
    <cellStyle name="Normal 2 5 3 2 4 4 2" xfId="22779" xr:uid="{28D6A49E-E504-43FD-BAEA-0E241F969AF4}"/>
    <cellStyle name="Normal 2 5 3 2 4 5" xfId="25677" xr:uid="{3DF7AE83-5F17-45B6-8F8B-EBF9C7EE1EC4}"/>
    <cellStyle name="Normal 2 5 3 2 4 6" xfId="15029" xr:uid="{13DE68B3-12A0-4232-8B3B-6CFFE2D5D90F}"/>
    <cellStyle name="Normal 2 5 3 2 5" xfId="3248" xr:uid="{00000000-0005-0000-0000-0000EA0B0000}"/>
    <cellStyle name="Normal 2 5 3 2 5 2" xfId="5175" xr:uid="{00000000-0005-0000-0000-0000EB0B0000}"/>
    <cellStyle name="Normal 2 5 3 2 5 2 2" xfId="27199" xr:uid="{BD08650F-5F57-4905-90C9-A3C0958FDE95}"/>
    <cellStyle name="Normal 2 5 3 2 5 2 3" xfId="16464" xr:uid="{F97124C2-9211-467A-A5A1-F61D35DA0E9A}"/>
    <cellStyle name="Normal 2 5 3 2 5 3" xfId="9124" xr:uid="{267227EE-A898-4D68-8468-F642B5F221B7}"/>
    <cellStyle name="Normal 2 5 3 2 5 3 2" xfId="19297" xr:uid="{80CFDE38-63F7-46CF-B5F1-88EE07A3444D}"/>
    <cellStyle name="Normal 2 5 3 2 5 4" xfId="11806" xr:uid="{D78D15F3-41AB-41AB-9053-38719EC5936B}"/>
    <cellStyle name="Normal 2 5 3 2 5 4 2" xfId="22130" xr:uid="{D2964F1D-49AF-4DCC-8104-1E7A2492E999}"/>
    <cellStyle name="Normal 2 5 3 2 5 5" xfId="24392" xr:uid="{9EAFADF8-ED1D-4FC9-827D-93476292DA41}"/>
    <cellStyle name="Normal 2 5 3 2 5 6" xfId="14231" xr:uid="{BEA70557-C423-4C6D-9DA8-7C1FBD70B3B3}"/>
    <cellStyle name="Normal 2 5 3 2 6" xfId="4776" xr:uid="{00000000-0005-0000-0000-0000EC0B0000}"/>
    <cellStyle name="Normal 2 5 3 2 6 2" xfId="8948" xr:uid="{379CD4FB-79CF-4575-883B-11F5DDE2345C}"/>
    <cellStyle name="Normal 2 5 3 2 6 2 2" xfId="19105" xr:uid="{B34F18B4-297C-42B3-8283-85E04F018E4C}"/>
    <cellStyle name="Normal 2 5 3 2 6 3" xfId="11614" xr:uid="{CD00E710-54CA-4B35-A0E0-95CD0F41D03E}"/>
    <cellStyle name="Normal 2 5 3 2 6 3 2" xfId="21938" xr:uid="{E1586250-333C-4BEC-9F5C-2C53F72CC8BD}"/>
    <cellStyle name="Normal 2 5 3 2 6 4" xfId="26660" xr:uid="{AB3B9274-4811-492B-A878-DEB6098CF6EE}"/>
    <cellStyle name="Normal 2 5 3 2 6 5" xfId="16272" xr:uid="{E969CDBB-ECC7-4657-92FC-FC9736EF2AFA}"/>
    <cellStyle name="Normal 2 5 3 2 7" xfId="7313" xr:uid="{7D9B7F87-A1EE-4385-9B64-586ED05A8338}"/>
    <cellStyle name="Normal 2 5 3 2 7 2" xfId="10146" xr:uid="{B314FD91-1E5C-40E7-9073-0FD648E5251F}"/>
    <cellStyle name="Normal 2 5 3 2 7 2 2" xfId="20326" xr:uid="{129C4B3D-AFD6-4A69-AF8E-62FCDDBF29A1}"/>
    <cellStyle name="Normal 2 5 3 2 7 3" xfId="12835" xr:uid="{7E6F721C-D87B-4DB9-A6EF-B468CE79DFA2}"/>
    <cellStyle name="Normal 2 5 3 2 7 3 2" xfId="23159" xr:uid="{6F15FC93-134F-462D-9E52-A9B4B391ACEE}"/>
    <cellStyle name="Normal 2 5 3 2 7 4" xfId="17493" xr:uid="{0EADD983-5BD4-4444-8FDE-2AC0C08294DC}"/>
    <cellStyle name="Normal 2 5 3 2 8" xfId="7777" xr:uid="{FA2B5258-87CD-4674-887F-2DBA15031B0A}"/>
    <cellStyle name="Normal 2 5 3 2 8 2" xfId="15707" xr:uid="{3064CA7A-A06B-405D-9CB4-D7EAD7DA2116}"/>
    <cellStyle name="Normal 2 5 3 2 9" xfId="8458" xr:uid="{B18EE903-F496-4DE6-A771-7457D7D0C0D4}"/>
    <cellStyle name="Normal 2 5 3 2 9 2" xfId="18540" xr:uid="{349CD7BA-B3C6-4635-B2F8-83367A0F20AE}"/>
    <cellStyle name="Normal 2 5 3 3" xfId="1080" xr:uid="{00000000-0005-0000-0000-000038040000}"/>
    <cellStyle name="Normal 2 5 3 3 10" xfId="24281" xr:uid="{F4B9EB6D-406C-420A-8EF3-621B3A58F1BC}"/>
    <cellStyle name="Normal 2 5 3 3 11" xfId="14046" xr:uid="{F5D4F89E-3510-40A2-ADA1-DC7AB44CC96E}"/>
    <cellStyle name="Normal 2 5 3 3 2" xfId="2534" xr:uid="{00000000-0005-0000-0000-0000E7020000}"/>
    <cellStyle name="Normal 2 5 3 3 2 2" xfId="4062" xr:uid="{00000000-0005-0000-0000-0000EF0B0000}"/>
    <cellStyle name="Normal 2 5 3 3 2 2 2" xfId="6024" xr:uid="{00000000-0005-0000-0000-0000F00B0000}"/>
    <cellStyle name="Normal 2 5 3 3 2 2 2 2" xfId="29300" xr:uid="{94FC6BCA-E659-4359-8F49-5EE23FDCE726}"/>
    <cellStyle name="Normal 2 5 3 3 2 2 2 3" xfId="17117" xr:uid="{9E687DF3-C096-4A31-9C59-61DB45590464}"/>
    <cellStyle name="Normal 2 5 3 3 2 2 3" xfId="9774" xr:uid="{F7D9C92A-B4C4-46A7-8E58-E0EB4D696ECD}"/>
    <cellStyle name="Normal 2 5 3 3 2 2 3 2" xfId="19950" xr:uid="{CC9303A1-0DC3-4EE0-87A5-6BCC02885189}"/>
    <cellStyle name="Normal 2 5 3 3 2 2 4" xfId="12459" xr:uid="{144701C0-8A05-42E0-B584-2379F6A7B5C8}"/>
    <cellStyle name="Normal 2 5 3 3 2 2 4 2" xfId="22783" xr:uid="{FB1E64BB-F902-421A-89E2-EF977886FCA2}"/>
    <cellStyle name="Normal 2 5 3 3 2 2 5" xfId="24175" xr:uid="{3D9D9368-E548-48F4-87E2-C42C8CA3C4C8}"/>
    <cellStyle name="Normal 2 5 3 3 2 2 6" xfId="15033" xr:uid="{F0E4A13E-8D60-472A-97F5-79F47ADD4DC8}"/>
    <cellStyle name="Normal 2 5 3 3 2 3" xfId="5442" xr:uid="{00000000-0005-0000-0000-0000F10B0000}"/>
    <cellStyle name="Normal 2 5 3 3 2 3 2" xfId="10516" xr:uid="{C441C7FC-D9AA-4B94-91D6-AF58AED9DC6E}"/>
    <cellStyle name="Normal 2 5 3 3 2 3 2 2" xfId="30089" xr:uid="{84B604D0-9741-42A7-97D5-6CF6515C60A6}"/>
    <cellStyle name="Normal 2 5 3 3 2 3 2 3" xfId="20725" xr:uid="{837E4166-4ACD-48F0-BDFC-029C555842AE}"/>
    <cellStyle name="Normal 2 5 3 3 2 3 3" xfId="13234" xr:uid="{E285B81B-5DD3-4836-AEA7-FB31399C7B72}"/>
    <cellStyle name="Normal 2 5 3 3 2 3 3 2" xfId="23558" xr:uid="{A1BFD7ED-60FA-4B09-A42F-59613FA1B514}"/>
    <cellStyle name="Normal 2 5 3 3 2 3 4" xfId="24785" xr:uid="{DA6E58AB-07F9-4B7C-9297-03B69057AEED}"/>
    <cellStyle name="Normal 2 5 3 3 2 3 5" xfId="17892" xr:uid="{31378B54-E8C0-4002-9B2B-53FFAE03C275}"/>
    <cellStyle name="Normal 2 5 3 3 2 4" xfId="8123" xr:uid="{41FE6A51-A6F1-4FF9-984E-AE386119C69E}"/>
    <cellStyle name="Normal 2 5 3 3 2 4 2" xfId="29108" xr:uid="{33E52FB2-4A00-4400-A5A6-BF8296E36887}"/>
    <cellStyle name="Normal 2 5 3 3 2 4 3" xfId="16678" xr:uid="{6E852AB8-31CE-442A-AF15-9CDC8AE37F3D}"/>
    <cellStyle name="Normal 2 5 3 3 2 5" xfId="9338" xr:uid="{E6047211-C6CF-46A2-B9C3-051CA842FAAC}"/>
    <cellStyle name="Normal 2 5 3 3 2 5 2" xfId="19511" xr:uid="{9133D47E-ED75-445D-910D-0728C08AC4FD}"/>
    <cellStyle name="Normal 2 5 3 3 2 6" xfId="12020" xr:uid="{3EBCC52C-1503-43F5-9CFF-D7E6B2D35AF2}"/>
    <cellStyle name="Normal 2 5 3 3 2 6 2" xfId="22344" xr:uid="{CFC2D5ED-2296-4E27-8C18-D947ECB9EBCD}"/>
    <cellStyle name="Normal 2 5 3 3 2 7" xfId="26316" xr:uid="{8022CE62-5FB9-471F-BCC5-11A325713F92}"/>
    <cellStyle name="Normal 2 5 3 3 2 8" xfId="14489" xr:uid="{72C4A024-12CC-4F95-9DE7-A0984D63069C}"/>
    <cellStyle name="Normal 2 5 3 3 3" xfId="4063" xr:uid="{00000000-0005-0000-0000-0000F20B0000}"/>
    <cellStyle name="Normal 2 5 3 3 3 2" xfId="6025" xr:uid="{00000000-0005-0000-0000-0000F30B0000}"/>
    <cellStyle name="Normal 2 5 3 3 3 2 2" xfId="10644" xr:uid="{040F8CDA-A038-47BF-9EF2-D8EEC0D74E9A}"/>
    <cellStyle name="Normal 2 5 3 3 3 2 2 2" xfId="30207" xr:uid="{2F3A8903-6F2A-43D8-9EA6-D36E60D2D3DB}"/>
    <cellStyle name="Normal 2 5 3 3 3 2 2 3" xfId="20899" xr:uid="{332C4751-6B66-4052-A512-DEEA63C3FB41}"/>
    <cellStyle name="Normal 2 5 3 3 3 2 3" xfId="13408" xr:uid="{F40B39E4-DC07-45A2-915B-D5CFAB7239DD}"/>
    <cellStyle name="Normal 2 5 3 3 3 2 3 2" xfId="23732" xr:uid="{E4430ADC-CFAE-4117-8959-FCF5F3EB0258}"/>
    <cellStyle name="Normal 2 5 3 3 3 2 4" xfId="26661" xr:uid="{A43153F6-3061-43DE-BFA3-56ADDC25AD3B}"/>
    <cellStyle name="Normal 2 5 3 3 3 2 5" xfId="18066" xr:uid="{9464DF5A-3D81-4977-BEA5-EB60869D8F81}"/>
    <cellStyle name="Normal 2 5 3 3 3 3" xfId="8209" xr:uid="{95C71152-C801-4B46-AC10-154AD2A340BE}"/>
    <cellStyle name="Normal 2 5 3 3 3 3 2" xfId="26917" xr:uid="{23520A89-9AC4-4F85-BB33-CE56C639993D}"/>
    <cellStyle name="Normal 2 5 3 3 3 3 3" xfId="17118" xr:uid="{AC84336D-A13C-4B50-AA30-1C41FECC4139}"/>
    <cellStyle name="Normal 2 5 3 3 3 4" xfId="9775" xr:uid="{6D8639C2-DF3E-46CA-B84A-0F3B320AC3CB}"/>
    <cellStyle name="Normal 2 5 3 3 3 4 2" xfId="19951" xr:uid="{D67BFAEF-C1C9-41EE-98F9-BCA0B59DEC7F}"/>
    <cellStyle name="Normal 2 5 3 3 3 5" xfId="12460" xr:uid="{8BA0E658-4005-4E1D-AED4-AE316B29C373}"/>
    <cellStyle name="Normal 2 5 3 3 3 5 2" xfId="22784" xr:uid="{5BA81BAA-C3CB-4152-AECA-0F0EC2AE11F2}"/>
    <cellStyle name="Normal 2 5 3 3 3 6" xfId="24360" xr:uid="{EEA7E134-BD5F-4008-BAA9-8B65E1C69F8D}"/>
    <cellStyle name="Normal 2 5 3 3 3 7" xfId="15034" xr:uid="{66E4D414-FBF4-40B1-A7DC-8565291600DB}"/>
    <cellStyle name="Normal 2 5 3 3 4" xfId="4061" xr:uid="{00000000-0005-0000-0000-0000F40B0000}"/>
    <cellStyle name="Normal 2 5 3 3 4 2" xfId="6023" xr:uid="{00000000-0005-0000-0000-0000F50B0000}"/>
    <cellStyle name="Normal 2 5 3 3 4 2 2" xfId="27490" xr:uid="{BFB10970-63CD-49C7-8F23-5A17555A31BE}"/>
    <cellStyle name="Normal 2 5 3 3 4 2 3" xfId="17116" xr:uid="{C9AB456D-6EA9-425F-A261-DDE2BBE26AD5}"/>
    <cellStyle name="Normal 2 5 3 3 4 3" xfId="9773" xr:uid="{AF997BC5-F9C4-4AD6-B3EC-C670B8055760}"/>
    <cellStyle name="Normal 2 5 3 3 4 3 2" xfId="19949" xr:uid="{72CDA867-8CDA-4E8E-84A0-5E0EC097F1AB}"/>
    <cellStyle name="Normal 2 5 3 3 4 4" xfId="12458" xr:uid="{FF30D38C-4FE0-408A-8CC9-B325A6AA44CF}"/>
    <cellStyle name="Normal 2 5 3 3 4 4 2" xfId="22782" xr:uid="{BF925F32-1C13-4AED-B083-E905EC7A3B1F}"/>
    <cellStyle name="Normal 2 5 3 3 4 5" xfId="26451" xr:uid="{47A40014-D09F-4593-A204-450A4542920F}"/>
    <cellStyle name="Normal 2 5 3 3 4 6" xfId="15032" xr:uid="{5C1D1DBF-3AC5-44A3-83C7-04FFF25D9D87}"/>
    <cellStyle name="Normal 2 5 3 3 5" xfId="3369" xr:uid="{00000000-0005-0000-0000-0000F60B0000}"/>
    <cellStyle name="Normal 2 5 3 3 5 2" xfId="5278" xr:uid="{00000000-0005-0000-0000-0000F70B0000}"/>
    <cellStyle name="Normal 2 5 3 3 5 2 2" xfId="28100" xr:uid="{FAFC34F8-C985-49B6-95C2-08292D575A87}"/>
    <cellStyle name="Normal 2 5 3 3 5 2 3" xfId="16567" xr:uid="{96F4B39A-11B4-4A29-9A69-5863CA96E2F3}"/>
    <cellStyle name="Normal 2 5 3 3 5 3" xfId="9227" xr:uid="{9DAF5CD2-BC23-4CAD-972A-E60C4586F25C}"/>
    <cellStyle name="Normal 2 5 3 3 5 3 2" xfId="19400" xr:uid="{8E142F50-FAF6-478F-9B92-B2E1E44E7352}"/>
    <cellStyle name="Normal 2 5 3 3 5 4" xfId="11909" xr:uid="{6DABC990-0541-41CC-B843-AFBFFBA1D8F8}"/>
    <cellStyle name="Normal 2 5 3 3 5 4 2" xfId="22233" xr:uid="{EC8BF9A3-B1DD-4632-BBE4-1455AA475CDD}"/>
    <cellStyle name="Normal 2 5 3 3 5 5" xfId="25175" xr:uid="{D6E101C5-FAAC-4FDE-953B-376D6414AEBA}"/>
    <cellStyle name="Normal 2 5 3 3 5 6" xfId="14331" xr:uid="{0A14C4E4-BC14-4AEC-B2BB-32F611E4409F}"/>
    <cellStyle name="Normal 2 5 3 3 6" xfId="4865" xr:uid="{00000000-0005-0000-0000-0000F80B0000}"/>
    <cellStyle name="Normal 2 5 3 3 6 2" xfId="10402" xr:uid="{099DD98B-035F-4731-AE43-243F8CFA3369}"/>
    <cellStyle name="Normal 2 5 3 3 6 2 2" xfId="20584" xr:uid="{71E87AB9-A812-4115-B6CC-880B518B79B3}"/>
    <cellStyle name="Normal 2 5 3 3 6 3" xfId="13093" xr:uid="{2383634A-ABC0-4F50-AC76-D70B02F9291D}"/>
    <cellStyle name="Normal 2 5 3 3 6 3 2" xfId="23417" xr:uid="{41FAFF61-9B66-48DB-99C6-142DAC9594EB}"/>
    <cellStyle name="Normal 2 5 3 3 6 4" xfId="24480" xr:uid="{A39FA7A7-E1B3-4212-9EA4-2487B3E90EA0}"/>
    <cellStyle name="Normal 2 5 3 3 6 5" xfId="17751" xr:uid="{C9839A73-F6F8-421C-A840-C10D9EE10C3E}"/>
    <cellStyle name="Normal 2 5 3 3 7" xfId="7778" xr:uid="{F022F0E2-D59D-4EFA-998A-E274065A7CDF}"/>
    <cellStyle name="Normal 2 5 3 3 7 2" xfId="15709" xr:uid="{A654CC8E-849D-45A4-A8C0-557B8ACF663B}"/>
    <cellStyle name="Normal 2 5 3 3 8" xfId="8460" xr:uid="{A86B552C-2431-4B93-AC6F-12CDD9C4D5FA}"/>
    <cellStyle name="Normal 2 5 3 3 8 2" xfId="18542" xr:uid="{2CDE8BC1-A393-4391-83C3-FD5FBF859B59}"/>
    <cellStyle name="Normal 2 5 3 3 9" xfId="11055" xr:uid="{916B83DB-3F56-492E-8C05-E1AE64828A39}"/>
    <cellStyle name="Normal 2 5 3 3 9 2" xfId="21375" xr:uid="{CCED04A9-6518-4757-AE63-6CF6F53E28D4}"/>
    <cellStyle name="Normal 2 5 3 4" xfId="1081" xr:uid="{00000000-0005-0000-0000-000039040000}"/>
    <cellStyle name="Normal 2 5 3 4 2" xfId="2334" xr:uid="{00000000-0005-0000-0000-0000E8020000}"/>
    <cellStyle name="Normal 2 5 3 4 2 2" xfId="6026" xr:uid="{00000000-0005-0000-0000-0000FB0B0000}"/>
    <cellStyle name="Normal 2 5 3 4 2 2 2" xfId="29326" xr:uid="{024EF5E8-31B9-46A7-95A5-6E06C2CFBB9F}"/>
    <cellStyle name="Normal 2 5 3 4 2 2 3" xfId="17119" xr:uid="{6806B968-8E74-4D71-88F2-4568FB53F25B}"/>
    <cellStyle name="Normal 2 5 3 4 2 3" xfId="9776" xr:uid="{BEE0AD26-C73A-4258-AB44-9784820DACB5}"/>
    <cellStyle name="Normal 2 5 3 4 2 3 2" xfId="19952" xr:uid="{78742E04-A89F-4485-93FB-99B82BEDDA84}"/>
    <cellStyle name="Normal 2 5 3 4 2 4" xfId="12461" xr:uid="{D2BCFB16-49A5-491F-861F-FB79892EE787}"/>
    <cellStyle name="Normal 2 5 3 4 2 4 2" xfId="22785" xr:uid="{3EBD48F3-8AF9-4B40-B4C3-4F601BD45DCF}"/>
    <cellStyle name="Normal 2 5 3 4 2 5" xfId="24003" xr:uid="{905C22B2-ED08-44A9-B30A-B0BC569DEC08}"/>
    <cellStyle name="Normal 2 5 3 4 2 6" xfId="15035" xr:uid="{0D77B6E7-C5E8-40EA-833F-9DA63127AFB3}"/>
    <cellStyle name="Normal 2 5 3 4 3" xfId="3677" xr:uid="{00000000-0005-0000-0000-0000FC0B0000}"/>
    <cellStyle name="Normal 2 5 3 4 3 2" xfId="5440" xr:uid="{00000000-0005-0000-0000-0000FD0B0000}"/>
    <cellStyle name="Normal 2 5 3 4 3 2 2" xfId="30087" xr:uid="{638A2B4C-714E-40FD-A4B1-6832A575A500}"/>
    <cellStyle name="Normal 2 5 3 4 3 2 3" xfId="20723" xr:uid="{29246D04-6250-47E1-B38C-5358895DC9CD}"/>
    <cellStyle name="Normal 2 5 3 4 3 3" xfId="13232" xr:uid="{C9D35483-A9C8-44BB-B672-D6F3956A8B07}"/>
    <cellStyle name="Normal 2 5 3 4 3 3 2" xfId="23556" xr:uid="{661D10CA-2C7F-468D-A1A9-05A92C5E25B1}"/>
    <cellStyle name="Normal 2 5 3 4 3 4" xfId="24522" xr:uid="{6C1AA443-9A14-4E45-9261-B0DF4A456BC2}"/>
    <cellStyle name="Normal 2 5 3 4 3 5" xfId="17890" xr:uid="{E7FBDF97-D2CC-4D25-BD5E-CF9E11F71DCD}"/>
    <cellStyle name="Normal 2 5 3 4 4" xfId="4616" xr:uid="{00000000-0005-0000-0000-0000FE0B0000}"/>
    <cellStyle name="Normal 2 5 3 4 4 2" xfId="28520" xr:uid="{5D7ABC13-41E2-4877-9902-939DB9F4090E}"/>
    <cellStyle name="Normal 2 5 3 4 4 3" xfId="15710" xr:uid="{6924D70F-225B-4532-A1FA-A0E4A55FFEE5}"/>
    <cellStyle name="Normal 2 5 3 4 5" xfId="8461" xr:uid="{33E6CAE7-C9C5-4A28-B9D0-2C21421F134D}"/>
    <cellStyle name="Normal 2 5 3 4 5 2" xfId="18543" xr:uid="{B99ED925-4733-4C80-8338-598BD59CBF30}"/>
    <cellStyle name="Normal 2 5 3 4 6" xfId="11056" xr:uid="{B1C8C7F9-A4F6-4164-AD6C-A0A9E1425EA0}"/>
    <cellStyle name="Normal 2 5 3 4 6 2" xfId="21376" xr:uid="{81980A39-697A-4E22-BF6C-6054D86F3A92}"/>
    <cellStyle name="Normal 2 5 3 4 7" xfId="24134" xr:uid="{3564FBA1-8F73-4282-9E2A-1FF35336606C}"/>
    <cellStyle name="Normal 2 5 3 4 8" xfId="14487" xr:uid="{FCE7EE78-728E-499C-8BEF-0DC1DEB81787}"/>
    <cellStyle name="Normal 2 5 3 5" xfId="2198" xr:uid="{00000000-0005-0000-0000-0000E4020000}"/>
    <cellStyle name="Normal 2 5 3 5 2" xfId="6027" xr:uid="{00000000-0005-0000-0000-0000000C0000}"/>
    <cellStyle name="Normal 2 5 3 5 2 2" xfId="10645" xr:uid="{CA009F49-4B9B-4715-B2BA-2E28566A0F3C}"/>
    <cellStyle name="Normal 2 5 3 5 2 2 2" xfId="30208" xr:uid="{82863D86-ADBF-4CBF-8222-78244FD144B8}"/>
    <cellStyle name="Normal 2 5 3 5 2 2 3" xfId="20900" xr:uid="{004A894C-C9BD-4784-B0D4-A90BBBA8C13A}"/>
    <cellStyle name="Normal 2 5 3 5 2 3" xfId="13409" xr:uid="{9F59EE2B-60BA-4CD3-BCCE-E07D3585B1C2}"/>
    <cellStyle name="Normal 2 5 3 5 2 3 2" xfId="23733" xr:uid="{D50343A1-012C-42C1-A5C2-33D41E5796F1}"/>
    <cellStyle name="Normal 2 5 3 5 2 4" xfId="26177" xr:uid="{AC431CAA-083C-47BA-9D26-AD2390530FEA}"/>
    <cellStyle name="Normal 2 5 3 5 2 5" xfId="18067" xr:uid="{9ED3059F-BD6D-4F8C-956B-E7962ABD5A8B}"/>
    <cellStyle name="Normal 2 5 3 5 3" xfId="8210" xr:uid="{BEE19C61-5B4A-402A-97AD-96BDC69A5B30}"/>
    <cellStyle name="Normal 2 5 3 5 3 2" xfId="27830" xr:uid="{F4BE0E52-A254-4A8B-A982-0E96C044F6EF}"/>
    <cellStyle name="Normal 2 5 3 5 3 3" xfId="17120" xr:uid="{C8E0F007-D48F-4EAE-9C26-CC7533E018C5}"/>
    <cellStyle name="Normal 2 5 3 5 4" xfId="9777" xr:uid="{B7A5B3D5-68B3-4D4A-99B1-69A7D098C768}"/>
    <cellStyle name="Normal 2 5 3 5 4 2" xfId="19953" xr:uid="{B871E20D-FBAB-44B5-8BE9-257A5B291742}"/>
    <cellStyle name="Normal 2 5 3 5 5" xfId="12462" xr:uid="{3556A0FF-019E-498E-AA80-EE50054A6602}"/>
    <cellStyle name="Normal 2 5 3 5 5 2" xfId="22786" xr:uid="{8241CC66-71E9-4BDB-9767-ADC37E9EBC01}"/>
    <cellStyle name="Normal 2 5 3 5 6" xfId="25027" xr:uid="{7F1B2BA1-A377-4B94-AA37-DA2EC1BD820D}"/>
    <cellStyle name="Normal 2 5 3 5 7" xfId="15036" xr:uid="{3CE13ADF-5044-478B-A589-3C92634027A8}"/>
    <cellStyle name="Normal 2 5 3 6" xfId="3813" xr:uid="{00000000-0005-0000-0000-0000010C0000}"/>
    <cellStyle name="Normal 2 5 3 6 2" xfId="5680" xr:uid="{00000000-0005-0000-0000-0000020C0000}"/>
    <cellStyle name="Normal 2 5 3 6 2 2" xfId="29663" xr:uid="{B3E7B6BE-601C-435D-9D9B-C2754AFD3E5A}"/>
    <cellStyle name="Normal 2 5 3 6 2 3" xfId="16837" xr:uid="{CD0DA8F7-C01B-4C0C-A5C5-F792FB3E69B6}"/>
    <cellStyle name="Normal 2 5 3 6 3" xfId="9494" xr:uid="{EE6982AF-6728-411E-B192-2B6518A0E933}"/>
    <cellStyle name="Normal 2 5 3 6 3 2" xfId="19670" xr:uid="{0987FDDC-5F8E-456C-A6C9-6E684430F392}"/>
    <cellStyle name="Normal 2 5 3 6 4" xfId="12179" xr:uid="{75042147-483F-411E-8FD0-FF949E95F2EC}"/>
    <cellStyle name="Normal 2 5 3 6 4 2" xfId="22503" xr:uid="{C0E6747D-B90B-4371-8759-AA54509D84F1}"/>
    <cellStyle name="Normal 2 5 3 6 5" xfId="26325" xr:uid="{DD9BE870-1BA4-4DB1-92AD-42F1E00FC788}"/>
    <cellStyle name="Normal 2 5 3 6 6" xfId="14717" xr:uid="{7495E596-257E-4FF6-B63B-5FAF8BE2E7A2}"/>
    <cellStyle name="Normal 2 5 3 7" xfId="3176" xr:uid="{00000000-0005-0000-0000-0000030C0000}"/>
    <cellStyle name="Normal 2 5 3 7 2" xfId="5115" xr:uid="{00000000-0005-0000-0000-0000040C0000}"/>
    <cellStyle name="Normal 2 5 3 7 2 2" xfId="29451" xr:uid="{EAFE2C6E-5761-4423-830E-4621C0F4055E}"/>
    <cellStyle name="Normal 2 5 3 7 2 3" xfId="16404" xr:uid="{AF1A8232-C2B2-42F9-83C5-8B338F5B4687}"/>
    <cellStyle name="Normal 2 5 3 7 3" xfId="9064" xr:uid="{3B6CAB89-E05D-4763-AC30-D55E6A604901}"/>
    <cellStyle name="Normal 2 5 3 7 3 2" xfId="19237" xr:uid="{32AB79A9-696D-4CC7-9797-904F7134667D}"/>
    <cellStyle name="Normal 2 5 3 7 4" xfId="11746" xr:uid="{E1AFD868-733E-44FD-85FD-AB756F96FD85}"/>
    <cellStyle name="Normal 2 5 3 7 4 2" xfId="22070" xr:uid="{82FDDFA4-093A-46E8-8954-6B40F5DF7DCA}"/>
    <cellStyle name="Normal 2 5 3 7 5" xfId="25284" xr:uid="{DF8F2B76-378B-4B42-878B-7619778C08A7}"/>
    <cellStyle name="Normal 2 5 3 7 6" xfId="14173" xr:uid="{15956C8A-82CF-486E-A8FE-049935D78087}"/>
    <cellStyle name="Normal 2 5 3 8" xfId="4455" xr:uid="{00000000-0005-0000-0000-0000050C0000}"/>
    <cellStyle name="Normal 2 5 3 8 2" xfId="8843" xr:uid="{8E97899F-5E33-4EEA-AFC2-6DDDB5DD19BD}"/>
    <cellStyle name="Normal 2 5 3 8 2 2" xfId="18993" xr:uid="{DE73E420-A859-463B-940A-A2A4B04C3472}"/>
    <cellStyle name="Normal 2 5 3 8 3" xfId="11502" xr:uid="{E8BF9730-1B4E-48E9-A61C-C0BD3084F399}"/>
    <cellStyle name="Normal 2 5 3 8 3 2" xfId="21826" xr:uid="{57319D8C-BEA0-45FD-8D47-939BF95D4C7D}"/>
    <cellStyle name="Normal 2 5 3 8 4" xfId="25347" xr:uid="{63822733-7FE0-478F-B3BE-464EB883C5F2}"/>
    <cellStyle name="Normal 2 5 3 8 5" xfId="16160" xr:uid="{2D9A9577-1BD6-4186-B5E1-9644D1667C82}"/>
    <cellStyle name="Normal 2 5 3 9" xfId="7366" xr:uid="{958F2553-2247-4DE7-B740-B332BE01B3D3}"/>
    <cellStyle name="Normal 2 5 3 9 2" xfId="10238" xr:uid="{1977A202-30C0-4F1D-B693-34A84B516306}"/>
    <cellStyle name="Normal 2 5 3 9 2 2" xfId="20420" xr:uid="{F0383666-78D6-46C2-8579-E67B4578035D}"/>
    <cellStyle name="Normal 2 5 3 9 3" xfId="12929" xr:uid="{5A6625BB-B6C2-4468-AA30-D273F83BCD53}"/>
    <cellStyle name="Normal 2 5 3 9 3 2" xfId="23253" xr:uid="{2F938100-E60D-46DC-8EE3-95DBD78CC374}"/>
    <cellStyle name="Normal 2 5 3 9 4" xfId="17587" xr:uid="{F6EFE8DC-A74A-43E1-8D22-E1F9B7CA6F65}"/>
    <cellStyle name="Normal 2 5 4" xfId="1082" xr:uid="{00000000-0005-0000-0000-00003A040000}"/>
    <cellStyle name="Normal 2 5 4 10" xfId="8462" xr:uid="{0C2BAF51-65FF-4362-B292-B62B84750DF0}"/>
    <cellStyle name="Normal 2 5 4 10 2" xfId="18544" xr:uid="{7ABFD575-CA45-4083-86CA-5C48424075BA}"/>
    <cellStyle name="Normal 2 5 4 11" xfId="11057" xr:uid="{5D9A30C5-99C3-4A11-BD55-898C0BB40E59}"/>
    <cellStyle name="Normal 2 5 4 11 2" xfId="21377" xr:uid="{2549DE07-A473-4D39-B4DB-989EE816B695}"/>
    <cellStyle name="Normal 2 5 4 12" xfId="26027" xr:uid="{0837A1A3-D91A-4164-ABC7-E15CA273EEC2}"/>
    <cellStyle name="Normal 2 5 4 13" xfId="13757" xr:uid="{8F0ED51D-16CB-4057-8682-C09CF6AB7144}"/>
    <cellStyle name="Normal 2 5 4 2" xfId="1083" xr:uid="{00000000-0005-0000-0000-00003B040000}"/>
    <cellStyle name="Normal 2 5 4 2 10" xfId="11058" xr:uid="{3977FD15-D7A3-4665-BB0D-B6D9FA0578E6}"/>
    <cellStyle name="Normal 2 5 4 2 10 2" xfId="21378" xr:uid="{16B8C7E5-2148-4954-BD2F-BA47CD044D9C}"/>
    <cellStyle name="Normal 2 5 4 2 11" xfId="24677" xr:uid="{939F43FE-E7FE-4F58-B8FB-878C28A92947}"/>
    <cellStyle name="Normal 2 5 4 2 12" xfId="13889" xr:uid="{36F95C6D-F2B6-4A9F-A7B1-AA1214FA9F2F}"/>
    <cellStyle name="Normal 2 5 4 2 2" xfId="1084" xr:uid="{00000000-0005-0000-0000-00003C040000}"/>
    <cellStyle name="Normal 2 5 4 2 2 2" xfId="2660" xr:uid="{00000000-0005-0000-0000-0000EB020000}"/>
    <cellStyle name="Normal 2 5 4 2 2 2 2" xfId="6029" xr:uid="{00000000-0005-0000-0000-00000A0C0000}"/>
    <cellStyle name="Normal 2 5 4 2 2 2 2 2" xfId="26992" xr:uid="{8AB55987-5727-4261-8D1D-5D2ADD3B5245}"/>
    <cellStyle name="Normal 2 5 4 2 2 2 2 3" xfId="27657" xr:uid="{D368D44E-4B72-4740-852D-51B5C8F71144}"/>
    <cellStyle name="Normal 2 5 4 2 2 2 2 4" xfId="17122" xr:uid="{94A711CE-4B39-4223-84CF-BF54701A2D80}"/>
    <cellStyle name="Normal 2 5 4 2 2 2 3" xfId="9779" xr:uid="{9B831B4F-49CF-4EC4-B2DF-7AA54F0E08F5}"/>
    <cellStyle name="Normal 2 5 4 2 2 2 3 2" xfId="29852" xr:uid="{C85F86C3-B97B-4E39-94BF-07AF2BE90917}"/>
    <cellStyle name="Normal 2 5 4 2 2 2 3 3" xfId="19955" xr:uid="{DB05354E-C9E3-4098-892E-571ECAC1737D}"/>
    <cellStyle name="Normal 2 5 4 2 2 2 4" xfId="12464" xr:uid="{394A6C79-F22B-49E0-B854-155F5019884B}"/>
    <cellStyle name="Normal 2 5 4 2 2 2 4 2" xfId="22788" xr:uid="{240465BF-2A17-4F25-A489-1078289057DC}"/>
    <cellStyle name="Normal 2 5 4 2 2 2 5" xfId="26058" xr:uid="{E2A27699-006D-40BA-A10E-AF0D8CE752EF}"/>
    <cellStyle name="Normal 2 5 4 2 2 2 6" xfId="15038" xr:uid="{C7D2DDAB-FD05-42F0-875A-4CA5EF6F09C5}"/>
    <cellStyle name="Normal 2 5 4 2 2 3" xfId="3680" xr:uid="{00000000-0005-0000-0000-00000B0C0000}"/>
    <cellStyle name="Normal 2 5 4 2 2 3 2" xfId="5444" xr:uid="{00000000-0005-0000-0000-00000C0C0000}"/>
    <cellStyle name="Normal 2 5 4 2 2 3 2 2" xfId="30090" xr:uid="{03627BE3-CB00-466E-8D0A-9C885589EDA5}"/>
    <cellStyle name="Normal 2 5 4 2 2 3 2 3" xfId="20726" xr:uid="{23334674-2F97-4BB7-AF6B-59304D04E2EF}"/>
    <cellStyle name="Normal 2 5 4 2 2 3 3" xfId="13235" xr:uid="{26DEE8BD-A57C-4402-88E6-B034AFE9D896}"/>
    <cellStyle name="Normal 2 5 4 2 2 3 3 2" xfId="23559" xr:uid="{82EBAEC2-7238-4A3D-BB1D-689D8F209C12}"/>
    <cellStyle name="Normal 2 5 4 2 2 3 4" xfId="24604" xr:uid="{5DE5C97C-C2B6-4785-9520-96498A1E9ACB}"/>
    <cellStyle name="Normal 2 5 4 2 2 3 5" xfId="17893" xr:uid="{94B8F9BE-AE2D-4BE9-AA18-4F47D44E148E}"/>
    <cellStyle name="Normal 2 5 4 2 2 4" xfId="5012" xr:uid="{00000000-0005-0000-0000-00000D0C0000}"/>
    <cellStyle name="Normal 2 5 4 2 2 4 2" xfId="29550" xr:uid="{2B3397A3-0F1E-4571-B768-650403F66F0F}"/>
    <cellStyle name="Normal 2 5 4 2 2 4 3" xfId="15713" xr:uid="{C6325E20-7128-4B45-BE45-C316D6DB5CCA}"/>
    <cellStyle name="Normal 2 5 4 2 2 5" xfId="8464" xr:uid="{9CAC3962-452E-44C3-9FB7-88B23573A2E9}"/>
    <cellStyle name="Normal 2 5 4 2 2 5 2" xfId="18546" xr:uid="{BB59BA86-29E4-478A-84F9-4A001795A08D}"/>
    <cellStyle name="Normal 2 5 4 2 2 6" xfId="11059" xr:uid="{7628E5D9-4989-4B68-8741-FAA5AF726D09}"/>
    <cellStyle name="Normal 2 5 4 2 2 6 2" xfId="21379" xr:uid="{C9A9716A-7F8D-4A2C-88C5-EC83FC0255C8}"/>
    <cellStyle name="Normal 2 5 4 2 2 7" xfId="26626" xr:uid="{100AEAE9-8EE4-4456-8938-184865772226}"/>
    <cellStyle name="Normal 2 5 4 2 2 8" xfId="14491" xr:uid="{8E07E31E-64F8-4D00-AA8B-EF35996901D2}"/>
    <cellStyle name="Normal 2 5 4 2 3" xfId="2464" xr:uid="{00000000-0005-0000-0000-0000EA020000}"/>
    <cellStyle name="Normal 2 5 4 2 3 2" xfId="6030" xr:uid="{00000000-0005-0000-0000-00000F0C0000}"/>
    <cellStyle name="Normal 2 5 4 2 3 2 2" xfId="10646" xr:uid="{EC2A1EC5-A039-4087-94A9-34D86A33AB71}"/>
    <cellStyle name="Normal 2 5 4 2 3 2 2 2" xfId="30209" xr:uid="{90759EAA-7795-457C-8B8E-95D9A2BA5443}"/>
    <cellStyle name="Normal 2 5 4 2 3 2 2 3" xfId="20901" xr:uid="{676D70DD-0E80-414B-9674-C293C0EF2207}"/>
    <cellStyle name="Normal 2 5 4 2 3 2 3" xfId="13410" xr:uid="{3BF65116-4DC7-461A-8512-CA2B2CD08F30}"/>
    <cellStyle name="Normal 2 5 4 2 3 2 3 2" xfId="23734" xr:uid="{99EE990A-23D3-4584-A3A6-D2C4E8765CA0}"/>
    <cellStyle name="Normal 2 5 4 2 3 2 4" xfId="24448" xr:uid="{87F9F654-F76A-448C-9FD6-E0C79EDD44C4}"/>
    <cellStyle name="Normal 2 5 4 2 3 2 5" xfId="18068" xr:uid="{C216F42C-6DBA-4310-BE8E-DA1277E5EAE2}"/>
    <cellStyle name="Normal 2 5 4 2 3 3" xfId="8211" xr:uid="{DE3815B4-462E-467A-A096-3A975AB1141A}"/>
    <cellStyle name="Normal 2 5 4 2 3 3 2" xfId="28311" xr:uid="{0505FC58-BA9F-4595-A00A-8EF93CB2DD8E}"/>
    <cellStyle name="Normal 2 5 4 2 3 3 3" xfId="17123" xr:uid="{98A0CDDB-99BE-4D01-BBFD-04239FDFE98C}"/>
    <cellStyle name="Normal 2 5 4 2 3 4" xfId="9780" xr:uid="{E0A67ADB-A93E-42A1-A201-50AACD07A602}"/>
    <cellStyle name="Normal 2 5 4 2 3 4 2" xfId="19956" xr:uid="{AE286B89-874A-42FF-89AB-973F86D7EB55}"/>
    <cellStyle name="Normal 2 5 4 2 3 5" xfId="12465" xr:uid="{D8DEF570-F021-4003-8EC7-7E51916AC68D}"/>
    <cellStyle name="Normal 2 5 4 2 3 5 2" xfId="22789" xr:uid="{716B2EA0-40C8-4858-A10E-89563C06DC60}"/>
    <cellStyle name="Normal 2 5 4 2 3 6" xfId="24250" xr:uid="{B937B61B-71DD-43B9-A1CC-41F66AEDC4B1}"/>
    <cellStyle name="Normal 2 5 4 2 3 7" xfId="15039" xr:uid="{E624BEC7-AA2A-4B89-BB0D-ADD356FC4BA4}"/>
    <cellStyle name="Normal 2 5 4 2 4" xfId="4064" xr:uid="{00000000-0005-0000-0000-0000100C0000}"/>
    <cellStyle name="Normal 2 5 4 2 4 2" xfId="6028" xr:uid="{00000000-0005-0000-0000-0000110C0000}"/>
    <cellStyle name="Normal 2 5 4 2 4 2 2" xfId="27749" xr:uid="{D659CAA4-5880-4915-82A5-2932E66D3A4C}"/>
    <cellStyle name="Normal 2 5 4 2 4 2 3" xfId="17121" xr:uid="{8BC457A6-B0DA-40FA-8932-DBCCF9BE2063}"/>
    <cellStyle name="Normal 2 5 4 2 4 3" xfId="9778" xr:uid="{3388A49C-A504-40EC-A790-10D6BBCA5003}"/>
    <cellStyle name="Normal 2 5 4 2 4 3 2" xfId="19954" xr:uid="{157D560C-751C-4C7C-9359-28E2AC57DA0A}"/>
    <cellStyle name="Normal 2 5 4 2 4 4" xfId="12463" xr:uid="{97F83406-3E74-4EAD-B3B3-E3D5FB2162CF}"/>
    <cellStyle name="Normal 2 5 4 2 4 4 2" xfId="22787" xr:uid="{B88C8ABC-C579-4DCD-BE36-B59E3BBE1E9F}"/>
    <cellStyle name="Normal 2 5 4 2 4 5" xfId="24140" xr:uid="{A0C5D36E-72AB-4280-B764-742FB265AE9A}"/>
    <cellStyle name="Normal 2 5 4 2 4 6" xfId="15037" xr:uid="{9079FCDB-E044-4761-B5CF-4B900365F158}"/>
    <cellStyle name="Normal 2 5 4 2 5" xfId="3345" xr:uid="{00000000-0005-0000-0000-0000120C0000}"/>
    <cellStyle name="Normal 2 5 4 2 5 2" xfId="5261" xr:uid="{00000000-0005-0000-0000-0000130C0000}"/>
    <cellStyle name="Normal 2 5 4 2 5 2 2" xfId="28067" xr:uid="{766708BF-4990-4A0E-930B-27975EAC2A32}"/>
    <cellStyle name="Normal 2 5 4 2 5 2 3" xfId="16550" xr:uid="{0BFF58B2-F82F-47F9-B862-77B71DA96642}"/>
    <cellStyle name="Normal 2 5 4 2 5 3" xfId="9210" xr:uid="{C1BA221A-22DB-43C5-A192-B2CED90E0A51}"/>
    <cellStyle name="Normal 2 5 4 2 5 3 2" xfId="19383" xr:uid="{40E96B37-AEC9-4B42-BAAC-6B5793E89F93}"/>
    <cellStyle name="Normal 2 5 4 2 5 4" xfId="11892" xr:uid="{662797D8-67E1-48F2-BDFB-9E5E7FB94391}"/>
    <cellStyle name="Normal 2 5 4 2 5 4 2" xfId="22216" xr:uid="{2D746B9A-CFA0-43CA-99FE-0B11D2E789EF}"/>
    <cellStyle name="Normal 2 5 4 2 5 5" xfId="26168" xr:uid="{6B520513-3A14-4EE6-A3A9-D8F835621296}"/>
    <cellStyle name="Normal 2 5 4 2 5 6" xfId="14314" xr:uid="{5B5B790D-938C-418E-B5C2-C2EEF8428772}"/>
    <cellStyle name="Normal 2 5 4 2 6" xfId="4759" xr:uid="{00000000-0005-0000-0000-0000140C0000}"/>
    <cellStyle name="Normal 2 5 4 2 6 2" xfId="8949" xr:uid="{DFD7D473-6140-4940-83A6-5052B74D5DF1}"/>
    <cellStyle name="Normal 2 5 4 2 6 2 2" xfId="19106" xr:uid="{A9783F8C-DFE9-4A97-A785-9D7FE85F6CBC}"/>
    <cellStyle name="Normal 2 5 4 2 6 3" xfId="11615" xr:uid="{15314411-F881-4DE6-83D7-D5A9EDCF2936}"/>
    <cellStyle name="Normal 2 5 4 2 6 3 2" xfId="21939" xr:uid="{66BC2238-FFC3-428B-991B-D6B18D1EDE0E}"/>
    <cellStyle name="Normal 2 5 4 2 6 4" xfId="24740" xr:uid="{FF3EBAA3-BA29-463C-A360-092EFD8976E1}"/>
    <cellStyle name="Normal 2 5 4 2 6 5" xfId="16273" xr:uid="{2304B50B-25B3-460E-84A4-E33E5D93AD61}"/>
    <cellStyle name="Normal 2 5 4 2 7" xfId="7314" xr:uid="{C053D508-D9F2-4800-9E02-B4B9EF7C4469}"/>
    <cellStyle name="Normal 2 5 4 2 7 2" xfId="10147" xr:uid="{B21AB6B8-F141-4DD4-A03E-5C341ECAF132}"/>
    <cellStyle name="Normal 2 5 4 2 7 2 2" xfId="20327" xr:uid="{2F0933F3-E11F-4E8C-85CF-055DEE2E96BC}"/>
    <cellStyle name="Normal 2 5 4 2 7 3" xfId="12836" xr:uid="{A6E3F1E4-7376-4288-962D-E7F40E8B862D}"/>
    <cellStyle name="Normal 2 5 4 2 7 3 2" xfId="23160" xr:uid="{0B5E817E-73F7-4407-839B-4C91D8AF1979}"/>
    <cellStyle name="Normal 2 5 4 2 7 4" xfId="17494" xr:uid="{CBBD60CF-0E41-4DDD-942C-71FBD3A52CC8}"/>
    <cellStyle name="Normal 2 5 4 2 8" xfId="7780" xr:uid="{C981C2B2-E40B-404C-ACC8-E2A772B19322}"/>
    <cellStyle name="Normal 2 5 4 2 8 2" xfId="15712" xr:uid="{081AF5EF-9A99-4D18-95D7-5F3509CB7AF5}"/>
    <cellStyle name="Normal 2 5 4 2 9" xfId="8463" xr:uid="{80F449B9-9423-40AA-A253-2E5ECCAD8DD0}"/>
    <cellStyle name="Normal 2 5 4 2 9 2" xfId="18545" xr:uid="{C70924D4-4C2D-4E98-9716-09FC6515958D}"/>
    <cellStyle name="Normal 2 5 4 3" xfId="1085" xr:uid="{00000000-0005-0000-0000-00003D040000}"/>
    <cellStyle name="Normal 2 5 4 3 2" xfId="2535" xr:uid="{00000000-0005-0000-0000-0000EC020000}"/>
    <cellStyle name="Normal 2 5 4 3 2 2" xfId="6031" xr:uid="{00000000-0005-0000-0000-0000170C0000}"/>
    <cellStyle name="Normal 2 5 4 3 2 2 2" xfId="26793" xr:uid="{670B29EE-5BC9-408E-A8CF-2C971D3C1ABE}"/>
    <cellStyle name="Normal 2 5 4 3 2 2 3" xfId="27355" xr:uid="{8D06EC24-3D0C-43EC-833C-A64EC4F7AD5A}"/>
    <cellStyle name="Normal 2 5 4 3 2 2 4" xfId="17124" xr:uid="{9194FE88-904C-4650-932C-E86C83DECD22}"/>
    <cellStyle name="Normal 2 5 4 3 2 3" xfId="9781" xr:uid="{63B3E55F-54A9-470A-8C87-0E5BE65ACC02}"/>
    <cellStyle name="Normal 2 5 4 3 2 3 2" xfId="29853" xr:uid="{F5CAC5AA-7C6C-4D80-8BE8-46CA488B343E}"/>
    <cellStyle name="Normal 2 5 4 3 2 3 3" xfId="19957" xr:uid="{BF5D4243-A61E-46F2-AF7A-8026089E925E}"/>
    <cellStyle name="Normal 2 5 4 3 2 4" xfId="12466" xr:uid="{577383F1-E24D-4C8E-B8E4-425E897174E1}"/>
    <cellStyle name="Normal 2 5 4 3 2 4 2" xfId="22790" xr:uid="{80DDE8D5-06B8-40EC-8C25-E0FBADBDC883}"/>
    <cellStyle name="Normal 2 5 4 3 2 5" xfId="25638" xr:uid="{691E0C07-F821-491B-A9D7-A776CC3845D4}"/>
    <cellStyle name="Normal 2 5 4 3 2 6" xfId="15040" xr:uid="{6728B4CF-A23D-4887-AC6E-9F279A09FFBD}"/>
    <cellStyle name="Normal 2 5 4 3 3" xfId="3679" xr:uid="{00000000-0005-0000-0000-0000180C0000}"/>
    <cellStyle name="Normal 2 5 4 3 3 2" xfId="5443" xr:uid="{00000000-0005-0000-0000-0000190C0000}"/>
    <cellStyle name="Normal 2 5 4 3 3 2 2" xfId="28013" xr:uid="{EDC76C43-D731-4392-ADB7-785F89983068}"/>
    <cellStyle name="Normal 2 5 4 3 3 2 3" xfId="16679" xr:uid="{E8E32A14-B21D-41FB-A602-82E7B20AE31F}"/>
    <cellStyle name="Normal 2 5 4 3 3 3" xfId="9339" xr:uid="{1D5B7BA2-A817-4237-A0E8-451AB8FA759B}"/>
    <cellStyle name="Normal 2 5 4 3 3 3 2" xfId="19512" xr:uid="{A1916086-C21D-4348-856A-91212C30FA33}"/>
    <cellStyle name="Normal 2 5 4 3 3 4" xfId="12021" xr:uid="{FF3C6CAC-92D2-4465-9CE5-EAFEDD0757F4}"/>
    <cellStyle name="Normal 2 5 4 3 3 4 2" xfId="22345" xr:uid="{C33BCF5C-5EBD-46E3-B075-76FAF455664F}"/>
    <cellStyle name="Normal 2 5 4 3 3 5" xfId="26220" xr:uid="{F017BD74-C0E6-49A6-BCED-D0720D2DF6E5}"/>
    <cellStyle name="Normal 2 5 4 3 3 6" xfId="14490" xr:uid="{9A5B34D8-E644-4070-9A5C-ADFC17B8D63F}"/>
    <cellStyle name="Normal 2 5 4 3 4" xfId="4866" xr:uid="{00000000-0005-0000-0000-00001A0C0000}"/>
    <cellStyle name="Normal 2 5 4 3 4 2" xfId="10403" xr:uid="{741534BA-13EB-4EDA-9328-91FC882C3650}"/>
    <cellStyle name="Normal 2 5 4 3 4 2 2" xfId="29999" xr:uid="{84E0AD82-2161-4A2C-9AC9-BEB62FF03CE3}"/>
    <cellStyle name="Normal 2 5 4 3 4 2 3" xfId="20585" xr:uid="{0E3E80F4-C0B4-4B58-940D-C61DD8B465DE}"/>
    <cellStyle name="Normal 2 5 4 3 4 3" xfId="13094" xr:uid="{45BFFC62-A201-4D20-997B-3B79BB037D20}"/>
    <cellStyle name="Normal 2 5 4 3 4 3 2" xfId="23418" xr:uid="{997DFEDB-F923-41A4-9571-C92BD6C7E99E}"/>
    <cellStyle name="Normal 2 5 4 3 4 4" xfId="24028" xr:uid="{B98AB9C7-5694-4AD9-B5E1-D7B5380B028C}"/>
    <cellStyle name="Normal 2 5 4 3 4 5" xfId="17752" xr:uid="{667CC47F-1EEE-4F04-8A54-467B2030E5A8}"/>
    <cellStyle name="Normal 2 5 4 3 5" xfId="7781" xr:uid="{7CBC0B5A-9E5E-41FB-9567-8BA6A5F5C5D0}"/>
    <cellStyle name="Normal 2 5 4 3 5 2" xfId="27090" xr:uid="{701CFFBF-BFB9-406B-B888-18CD92381AA4}"/>
    <cellStyle name="Normal 2 5 4 3 5 3" xfId="15714" xr:uid="{8DD0CCD6-A694-4351-AAFA-0C796251A2CB}"/>
    <cellStyle name="Normal 2 5 4 3 6" xfId="8465" xr:uid="{A2B2D7FB-D391-4B2E-8308-2DFD08C63F2C}"/>
    <cellStyle name="Normal 2 5 4 3 6 2" xfId="18547" xr:uid="{6604133F-6AEF-409D-9C29-DF6C3C55A9A8}"/>
    <cellStyle name="Normal 2 5 4 3 7" xfId="11060" xr:uid="{5A5E053C-DA1E-4732-A2A4-4E58B8933510}"/>
    <cellStyle name="Normal 2 5 4 3 7 2" xfId="21380" xr:uid="{4C32040E-3777-402F-B926-A3947412A020}"/>
    <cellStyle name="Normal 2 5 4 3 8" xfId="24718" xr:uid="{D270ADAB-38CC-4BFC-BE7D-5752A73885D1}"/>
    <cellStyle name="Normal 2 5 4 3 9" xfId="14047" xr:uid="{0933CB01-C591-4A39-BA94-FA2FB24826B3}"/>
    <cellStyle name="Normal 2 5 4 4" xfId="1086" xr:uid="{00000000-0005-0000-0000-00003E040000}"/>
    <cellStyle name="Normal 2 5 4 4 2" xfId="2335" xr:uid="{00000000-0005-0000-0000-0000ED020000}"/>
    <cellStyle name="Normal 2 5 4 4 2 2" xfId="6032" xr:uid="{00000000-0005-0000-0000-00001D0C0000}"/>
    <cellStyle name="Normal 2 5 4 4 2 2 2" xfId="30210" xr:uid="{6141E8CA-D852-4805-94CD-0B0F65402D92}"/>
    <cellStyle name="Normal 2 5 4 4 2 2 3" xfId="20902" xr:uid="{62E7A5C4-28FE-4192-800B-82ECB9FC348B}"/>
    <cellStyle name="Normal 2 5 4 4 2 3" xfId="13411" xr:uid="{A1C7F5C6-245B-42AD-BCEF-D69D8E9E7AA8}"/>
    <cellStyle name="Normal 2 5 4 4 2 3 2" xfId="23735" xr:uid="{80EE2369-DBC8-4748-BD9A-DFB73998DB81}"/>
    <cellStyle name="Normal 2 5 4 4 2 4" xfId="26345" xr:uid="{5FDF7B01-E358-402B-BF4E-9BE86CB84E31}"/>
    <cellStyle name="Normal 2 5 4 4 2 5" xfId="18069" xr:uid="{1626A742-5370-43BF-A253-133403EA226F}"/>
    <cellStyle name="Normal 2 5 4 4 3" xfId="4617" xr:uid="{00000000-0005-0000-0000-00001E0C0000}"/>
    <cellStyle name="Normal 2 5 4 4 3 2" xfId="28372" xr:uid="{A29C5774-02B9-4B79-897E-08F1948609FC}"/>
    <cellStyle name="Normal 2 5 4 4 3 3" xfId="15715" xr:uid="{2D7AEF6D-B849-425C-A715-A2624EC6B54A}"/>
    <cellStyle name="Normal 2 5 4 4 4" xfId="8466" xr:uid="{93CB2E3F-81D1-47E6-9445-753A51C521A5}"/>
    <cellStyle name="Normal 2 5 4 4 4 2" xfId="18548" xr:uid="{B4A1BFA7-072D-485B-A853-2E80337F5B95}"/>
    <cellStyle name="Normal 2 5 4 4 5" xfId="11061" xr:uid="{77FF048E-6E09-4C75-B10B-C8D72990D6DF}"/>
    <cellStyle name="Normal 2 5 4 4 5 2" xfId="21381" xr:uid="{CB91423B-7A6D-407D-A37D-007326F9BCAF}"/>
    <cellStyle name="Normal 2 5 4 4 6" xfId="26398" xr:uid="{B40E66EA-3205-46B1-BB03-4453EF5D4ED6}"/>
    <cellStyle name="Normal 2 5 4 4 7" xfId="15041" xr:uid="{8B7E4684-4305-43DB-97C1-22022AA8B095}"/>
    <cellStyle name="Normal 2 5 4 5" xfId="2199" xr:uid="{00000000-0005-0000-0000-0000E9020000}"/>
    <cellStyle name="Normal 2 5 4 5 2" xfId="5681" xr:uid="{00000000-0005-0000-0000-0000200C0000}"/>
    <cellStyle name="Normal 2 5 4 5 2 2" xfId="26759" xr:uid="{9A2ACAA3-39FF-4035-AACD-BD20C1CBB039}"/>
    <cellStyle name="Normal 2 5 4 5 2 3" xfId="29128" xr:uid="{A24AF402-633C-4CF5-9008-F3AAA85D04DC}"/>
    <cellStyle name="Normal 2 5 4 5 2 4" xfId="16838" xr:uid="{FE145493-DDF8-45A7-83AE-B8409A05B9D4}"/>
    <cellStyle name="Normal 2 5 4 5 3" xfId="9495" xr:uid="{5EC4EDEA-2D3D-4D0D-AB1B-059C26D0F07B}"/>
    <cellStyle name="Normal 2 5 4 5 3 2" xfId="28559" xr:uid="{DD59B058-9C3D-49F8-B6CF-4744A14D025D}"/>
    <cellStyle name="Normal 2 5 4 5 3 3" xfId="19671" xr:uid="{FDD4807C-43B6-457D-AA69-69FD9461AA95}"/>
    <cellStyle name="Normal 2 5 4 5 4" xfId="12180" xr:uid="{AABFC2EB-1C2B-4DFB-825C-B4B60A3D7202}"/>
    <cellStyle name="Normal 2 5 4 5 4 2" xfId="22504" xr:uid="{CD695F46-6BF8-431A-AF93-1F782F75E5B1}"/>
    <cellStyle name="Normal 2 5 4 5 5" xfId="26116" xr:uid="{C0AA93C5-8E04-4C69-8576-35C8EFC41BA6}"/>
    <cellStyle name="Normal 2 5 4 5 6" xfId="14718" xr:uid="{5D80FFF3-98C6-498D-8E64-9A97D6B991F3}"/>
    <cellStyle name="Normal 2 5 4 6" xfId="3152" xr:uid="{00000000-0005-0000-0000-0000210C0000}"/>
    <cellStyle name="Normal 2 5 4 6 2" xfId="5098" xr:uid="{00000000-0005-0000-0000-0000220C0000}"/>
    <cellStyle name="Normal 2 5 4 6 2 2" xfId="27730" xr:uid="{8C206711-A65D-4CFF-9A83-447D568F5277}"/>
    <cellStyle name="Normal 2 5 4 6 2 3" xfId="16387" xr:uid="{C9658A15-FD18-49AC-958F-093470902BBA}"/>
    <cellStyle name="Normal 2 5 4 6 3" xfId="9047" xr:uid="{CB5A73E4-E93A-4C40-A99D-7260C6449565}"/>
    <cellStyle name="Normal 2 5 4 6 3 2" xfId="19220" xr:uid="{A74972D3-1A76-4514-9603-AC063E1D039E}"/>
    <cellStyle name="Normal 2 5 4 6 4" xfId="11729" xr:uid="{A018943A-F4E7-4559-92D2-728284671CD9}"/>
    <cellStyle name="Normal 2 5 4 6 4 2" xfId="22053" xr:uid="{6D108F4F-579A-4B20-80FF-C23C5C6D5A96}"/>
    <cellStyle name="Normal 2 5 4 6 5" xfId="24198" xr:uid="{07C11311-C08A-4842-9E94-96DFCA5DBD65}"/>
    <cellStyle name="Normal 2 5 4 6 6" xfId="14156" xr:uid="{F859C746-620D-40F1-909D-DD061ECF10D8}"/>
    <cellStyle name="Normal 2 5 4 7" xfId="4456" xr:uid="{00000000-0005-0000-0000-0000230C0000}"/>
    <cellStyle name="Normal 2 5 4 7 2" xfId="8826" xr:uid="{EE967595-4982-4A12-8747-DE0D9DF9BD1B}"/>
    <cellStyle name="Normal 2 5 4 7 2 2" xfId="18976" xr:uid="{FF419941-0881-4EBE-905F-DFA530EB189A}"/>
    <cellStyle name="Normal 2 5 4 7 3" xfId="11485" xr:uid="{0D4E486D-8EC2-413D-8A4E-344A7FD9083E}"/>
    <cellStyle name="Normal 2 5 4 7 3 2" xfId="21809" xr:uid="{51ED6806-27FC-42B3-9363-6D7065ADE313}"/>
    <cellStyle name="Normal 2 5 4 7 4" xfId="24774" xr:uid="{2160298F-3E52-455D-94B4-3920A58E4E18}"/>
    <cellStyle name="Normal 2 5 4 7 5" xfId="16143" xr:uid="{DEE315AA-1E32-4D6E-ADD6-6F355B679CC2}"/>
    <cellStyle name="Normal 2 5 4 8" xfId="7367" xr:uid="{6CE3B5D5-7C96-4803-889C-616665A71C06}"/>
    <cellStyle name="Normal 2 5 4 8 2" xfId="10239" xr:uid="{9E1B3352-EF0F-4A2D-8F1D-DDDD015AD483}"/>
    <cellStyle name="Normal 2 5 4 8 2 2" xfId="20421" xr:uid="{09BE99D8-34D7-4F27-A8F4-2C1E4E48D491}"/>
    <cellStyle name="Normal 2 5 4 8 3" xfId="12930" xr:uid="{3FF767CC-B289-4D95-A85D-1FD09E5E6884}"/>
    <cellStyle name="Normal 2 5 4 8 3 2" xfId="23254" xr:uid="{30556F8A-7137-4687-8419-A40D7892E3FE}"/>
    <cellStyle name="Normal 2 5 4 8 4" xfId="17588" xr:uid="{A25CBD21-0308-424F-B166-408BAF0BF315}"/>
    <cellStyle name="Normal 2 5 4 9" xfId="7779" xr:uid="{F9191D65-EE56-4B98-BE8D-628DFC597687}"/>
    <cellStyle name="Normal 2 5 4 9 2" xfId="15711" xr:uid="{789530EC-31E5-4A01-9A93-BE031DFAAFDD}"/>
    <cellStyle name="Normal 2 5 5" xfId="1087" xr:uid="{00000000-0005-0000-0000-00003F040000}"/>
    <cellStyle name="Normal 2 5 5 10" xfId="11062" xr:uid="{4987E604-7EC6-4CEE-9B3E-8A8C1CA6413A}"/>
    <cellStyle name="Normal 2 5 5 10 2" xfId="21382" xr:uid="{686F68AA-6334-4F02-9182-A14683222E85}"/>
    <cellStyle name="Normal 2 5 5 11" xfId="24892" xr:uid="{6FCC7382-ECEE-43A1-8226-0F7299D5F2A0}"/>
    <cellStyle name="Normal 2 5 5 12" xfId="13890" xr:uid="{9AC1BDAA-82AD-4A31-8AEB-26C1AD7CC98C}"/>
    <cellStyle name="Normal 2 5 5 2" xfId="1088" xr:uid="{00000000-0005-0000-0000-000040040000}"/>
    <cellStyle name="Normal 2 5 5 2 2" xfId="1089" xr:uid="{00000000-0005-0000-0000-000041040000}"/>
    <cellStyle name="Normal 2 5 5 2 2 2" xfId="2661" xr:uid="{00000000-0005-0000-0000-0000F0020000}"/>
    <cellStyle name="Normal 2 5 5 2 2 2 2" xfId="6033" xr:uid="{00000000-0005-0000-0000-0000280C0000}"/>
    <cellStyle name="Normal 2 5 5 2 2 2 3" xfId="28073" xr:uid="{9EEAACAB-0B5E-4D91-9B31-D0EB945AADDF}"/>
    <cellStyle name="Normal 2 5 5 2 2 2 4" xfId="15718" xr:uid="{E6E5EA42-7D12-4CE2-915B-279BC3159D0A}"/>
    <cellStyle name="Normal 2 5 5 2 2 3" xfId="5013" xr:uid="{00000000-0005-0000-0000-0000290C0000}"/>
    <cellStyle name="Normal 2 5 5 2 2 3 2" xfId="28585" xr:uid="{54314188-E90F-4F6A-8F49-3A177AC3A667}"/>
    <cellStyle name="Normal 2 5 5 2 2 3 3" xfId="29600" xr:uid="{22AF6611-3B6C-43DD-9D7D-1F8A5F2D3E43}"/>
    <cellStyle name="Normal 2 5 5 2 2 3 4" xfId="18551" xr:uid="{8A9E2EC6-1CE2-4850-8C14-ACFA644F92DE}"/>
    <cellStyle name="Normal 2 5 5 2 2 4" xfId="11064" xr:uid="{AC994510-A24F-4D7D-B939-080F2BBDF93C}"/>
    <cellStyle name="Normal 2 5 5 2 2 4 2" xfId="30363" xr:uid="{4DCAE50C-DC29-49F7-B132-73D462734E3C}"/>
    <cellStyle name="Normal 2 5 5 2 2 4 3" xfId="21384" xr:uid="{2BC7579E-8EEE-4735-96BE-75E0514704A5}"/>
    <cellStyle name="Normal 2 5 5 2 2 5" xfId="25896" xr:uid="{D2A0E578-49D5-4B8C-B0B0-92E43A9669E8}"/>
    <cellStyle name="Normal 2 5 5 2 2 6" xfId="15042" xr:uid="{984B5C8E-C1C4-4668-B300-C8FF67536C3D}"/>
    <cellStyle name="Normal 2 5 5 2 3" xfId="2449" xr:uid="{00000000-0005-0000-0000-0000EF020000}"/>
    <cellStyle name="Normal 2 5 5 2 3 2" xfId="5445" xr:uid="{00000000-0005-0000-0000-00002B0C0000}"/>
    <cellStyle name="Normal 2 5 5 2 3 2 2" xfId="28929" xr:uid="{783D6810-E458-4284-A3CC-4458E7DC5553}"/>
    <cellStyle name="Normal 2 5 5 2 3 2 3" xfId="16680" xr:uid="{67437BB9-CC6F-49DA-BF0B-3AD5702F6EAE}"/>
    <cellStyle name="Normal 2 5 5 2 3 3" xfId="9340" xr:uid="{F409383A-74DB-4525-8F80-EF67048D181F}"/>
    <cellStyle name="Normal 2 5 5 2 3 3 2" xfId="19513" xr:uid="{8CF0CFB9-54FA-4F5E-B95F-FA05013FAE74}"/>
    <cellStyle name="Normal 2 5 5 2 3 4" xfId="12022" xr:uid="{7F174EF2-AFA2-4932-98F6-5AC245CE62CE}"/>
    <cellStyle name="Normal 2 5 5 2 3 4 2" xfId="22346" xr:uid="{82998A6D-EF21-42EC-A5C0-34EA6BD1754B}"/>
    <cellStyle name="Normal 2 5 5 2 3 5" xfId="26030" xr:uid="{7A7A9EE2-25B0-4184-A32E-6518B957151E}"/>
    <cellStyle name="Normal 2 5 5 2 3 6" xfId="14492" xr:uid="{4E17D268-D591-435C-A54E-E0F581038E0F}"/>
    <cellStyle name="Normal 2 5 5 2 4" xfId="4741" xr:uid="{00000000-0005-0000-0000-00002C0C0000}"/>
    <cellStyle name="Normal 2 5 5 2 4 2" xfId="10404" xr:uid="{326A2384-7B3B-4807-AC70-504677511EC7}"/>
    <cellStyle name="Normal 2 5 5 2 4 2 2" xfId="30000" xr:uid="{9D24AD77-6E39-4CFA-99A0-E94736EA1770}"/>
    <cellStyle name="Normal 2 5 5 2 4 2 3" xfId="20586" xr:uid="{A45D0C77-9A87-4392-895A-6FED0B5CCBD0}"/>
    <cellStyle name="Normal 2 5 5 2 4 3" xfId="13095" xr:uid="{5ACBA95B-BD7C-4410-9581-F1F4D2443795}"/>
    <cellStyle name="Normal 2 5 5 2 4 3 2" xfId="23419" xr:uid="{3A7E8F55-A297-41ED-9D34-1350E5DAB17C}"/>
    <cellStyle name="Normal 2 5 5 2 4 4" xfId="25482" xr:uid="{1D02FB1D-3425-4255-A738-3099B5888EAC}"/>
    <cellStyle name="Normal 2 5 5 2 4 5" xfId="17753" xr:uid="{CE1F8DEA-C6AA-4973-ABB3-E27A21AB9190}"/>
    <cellStyle name="Normal 2 5 5 2 5" xfId="7783" xr:uid="{0C2C1201-70BF-4901-8493-9786DB633D28}"/>
    <cellStyle name="Normal 2 5 5 2 5 2" xfId="27242" xr:uid="{0861A0EB-E51E-4F7B-BC1B-7C592F3473F3}"/>
    <cellStyle name="Normal 2 5 5 2 5 3" xfId="15717" xr:uid="{1D3B5838-2FCE-40F5-8E19-4174F2699293}"/>
    <cellStyle name="Normal 2 5 5 2 6" xfId="8468" xr:uid="{5191C990-27AB-464C-8F14-C607776F731C}"/>
    <cellStyle name="Normal 2 5 5 2 6 2" xfId="18550" xr:uid="{5400243E-C920-4021-AE59-D10D63CF69DA}"/>
    <cellStyle name="Normal 2 5 5 2 7" xfId="11063" xr:uid="{852D7311-8F40-4D70-95DD-9B8B28BABC81}"/>
    <cellStyle name="Normal 2 5 5 2 7 2" xfId="21383" xr:uid="{492291B0-5DAA-4191-B061-2052B2EB7730}"/>
    <cellStyle name="Normal 2 5 5 2 8" xfId="24483" xr:uid="{3BFCE5CD-5218-4028-84C3-B72AF5093BC2}"/>
    <cellStyle name="Normal 2 5 5 2 9" xfId="14048" xr:uid="{A4EEF808-E87E-46B1-B163-EA76E82EA014}"/>
    <cellStyle name="Normal 2 5 5 3" xfId="1090" xr:uid="{00000000-0005-0000-0000-000042040000}"/>
    <cellStyle name="Normal 2 5 5 3 2" xfId="2536" xr:uid="{00000000-0005-0000-0000-0000F1020000}"/>
    <cellStyle name="Normal 2 5 5 3 2 2" xfId="6034" xr:uid="{00000000-0005-0000-0000-00002F0C0000}"/>
    <cellStyle name="Normal 2 5 5 3 2 2 2" xfId="30211" xr:uid="{BFD17E30-1C83-4992-8FBB-CA2CC33FD8FD}"/>
    <cellStyle name="Normal 2 5 5 3 2 2 3" xfId="20903" xr:uid="{AB4612AD-828B-42FC-83DB-5A88BDD4FCDF}"/>
    <cellStyle name="Normal 2 5 5 3 2 3" xfId="13412" xr:uid="{5879D520-32C0-4D56-81F5-019ED84074A7}"/>
    <cellStyle name="Normal 2 5 5 3 2 3 2" xfId="23736" xr:uid="{C64E686C-03E7-46CE-988C-37EA008E5982}"/>
    <cellStyle name="Normal 2 5 5 3 2 4" xfId="26712" xr:uid="{DD77BF22-1A86-4485-9DEA-B0A743A828F5}"/>
    <cellStyle name="Normal 2 5 5 3 2 5" xfId="18070" xr:uid="{B7143542-F7E8-4515-86CF-0D8A8372BF70}"/>
    <cellStyle name="Normal 2 5 5 3 3" xfId="4867" xr:uid="{00000000-0005-0000-0000-0000300C0000}"/>
    <cellStyle name="Normal 2 5 5 3 3 2" xfId="25305" xr:uid="{ACA4EB4A-A095-440E-A7D1-53132A9E3115}"/>
    <cellStyle name="Normal 2 5 5 3 3 3" xfId="29668" xr:uid="{5F6EA880-F8AE-4A49-8BA1-054409546BE2}"/>
    <cellStyle name="Normal 2 5 5 3 3 4" xfId="15719" xr:uid="{AB641939-918A-44DC-B2FF-47F023311827}"/>
    <cellStyle name="Normal 2 5 5 3 4" xfId="8469" xr:uid="{23541804-C0EB-4332-B60F-E5287093BA95}"/>
    <cellStyle name="Normal 2 5 5 3 4 2" xfId="25727" xr:uid="{4894A951-7485-4B74-A715-B2B3DE2CD806}"/>
    <cellStyle name="Normal 2 5 5 3 4 3" xfId="27114" xr:uid="{937999D8-2FEF-4563-973F-8A1D90F06E13}"/>
    <cellStyle name="Normal 2 5 5 3 4 4" xfId="18552" xr:uid="{30FF5609-9F92-4311-BE26-FC370AD2250D}"/>
    <cellStyle name="Normal 2 5 5 3 5" xfId="11065" xr:uid="{39419C3A-51E3-4821-9E8A-C1D3B953DDDE}"/>
    <cellStyle name="Normal 2 5 5 3 5 2" xfId="30364" xr:uid="{C097C606-B347-450E-BAC7-1A6A65A8D9A6}"/>
    <cellStyle name="Normal 2 5 5 3 5 3" xfId="21385" xr:uid="{5E9FF347-9314-4F0E-8DB6-553531D35B6C}"/>
    <cellStyle name="Normal 2 5 5 3 6" xfId="25277" xr:uid="{CC4C4EB9-6945-4BB2-9C41-970AE4ED78F5}"/>
    <cellStyle name="Normal 2 5 5 3 7" xfId="15043" xr:uid="{C6AAF3FE-0DB0-4214-9CA9-A14A84BE8241}"/>
    <cellStyle name="Normal 2 5 5 4" xfId="1091" xr:uid="{00000000-0005-0000-0000-000043040000}"/>
    <cellStyle name="Normal 2 5 5 4 2" xfId="2336" xr:uid="{00000000-0005-0000-0000-0000F2020000}"/>
    <cellStyle name="Normal 2 5 5 4 2 2" xfId="5682" xr:uid="{00000000-0005-0000-0000-0000330C0000}"/>
    <cellStyle name="Normal 2 5 5 4 2 3" xfId="29612" xr:uid="{EB412C57-90AD-40F8-90DC-74FE395E150A}"/>
    <cellStyle name="Normal 2 5 5 4 2 4" xfId="15720" xr:uid="{A01F7D2C-64CB-413F-A021-A3FECABF7C12}"/>
    <cellStyle name="Normal 2 5 5 4 3" xfId="4618" xr:uid="{00000000-0005-0000-0000-0000340C0000}"/>
    <cellStyle name="Normal 2 5 5 4 3 2" xfId="28480" xr:uid="{50D52601-A0A1-4E17-89C8-A19B60C4D23F}"/>
    <cellStyle name="Normal 2 5 5 4 3 3" xfId="18553" xr:uid="{E6EED95D-5DDE-4CD7-8DBF-7AC14345CE07}"/>
    <cellStyle name="Normal 2 5 5 4 4" xfId="11066" xr:uid="{D8A1C756-617C-434B-92E0-13686415239E}"/>
    <cellStyle name="Normal 2 5 5 4 4 2" xfId="21386" xr:uid="{AD4C3840-F4BF-4910-AC60-41379D27EF01}"/>
    <cellStyle name="Normal 2 5 5 4 5" xfId="25802" xr:uid="{DFCB198E-E3CC-4A31-82E2-073EE02E220B}"/>
    <cellStyle name="Normal 2 5 5 4 6" xfId="14719" xr:uid="{2614B39D-8238-4B01-AE4A-F461DBF031D4}"/>
    <cellStyle name="Normal 2 5 5 5" xfId="2200" xr:uid="{00000000-0005-0000-0000-0000EE020000}"/>
    <cellStyle name="Normal 2 5 5 5 2" xfId="5158" xr:uid="{00000000-0005-0000-0000-0000360C0000}"/>
    <cellStyle name="Normal 2 5 5 5 2 2" xfId="28126" xr:uid="{6C7C0A67-BB32-4FA2-9FD0-F0A0A0F184D2}"/>
    <cellStyle name="Normal 2 5 5 5 2 3" xfId="16447" xr:uid="{B2AAB174-517C-4131-9A52-F408A5F9FBC8}"/>
    <cellStyle name="Normal 2 5 5 5 3" xfId="9107" xr:uid="{18C3477C-A4E0-4607-87A6-2375485108E3}"/>
    <cellStyle name="Normal 2 5 5 5 3 2" xfId="19280" xr:uid="{40E39D45-9089-4A4C-9598-5B7922A610E2}"/>
    <cellStyle name="Normal 2 5 5 5 4" xfId="11789" xr:uid="{39A57F3D-4CA7-43D4-8847-A7B29857B8DC}"/>
    <cellStyle name="Normal 2 5 5 5 4 2" xfId="22113" xr:uid="{E7F1919B-4363-4708-ACEB-2CB85957BECE}"/>
    <cellStyle name="Normal 2 5 5 5 5" xfId="26115" xr:uid="{D3A862BF-06C9-47B3-AEDF-9B98BC4B91ED}"/>
    <cellStyle name="Normal 2 5 5 5 6" xfId="14214" xr:uid="{E17B041F-E92A-4270-9902-1EFE9AA26EAE}"/>
    <cellStyle name="Normal 2 5 5 6" xfId="4457" xr:uid="{00000000-0005-0000-0000-0000370C0000}"/>
    <cellStyle name="Normal 2 5 5 6 2" xfId="8950" xr:uid="{4D3A08CA-3BFD-46E7-B05A-6681405DB2CF}"/>
    <cellStyle name="Normal 2 5 5 6 2 2" xfId="29634" xr:uid="{3194FF17-446C-4C0D-B79B-545A3088B2AF}"/>
    <cellStyle name="Normal 2 5 5 6 2 3" xfId="19107" xr:uid="{ADEF343C-9F38-49BC-8479-CA06A2477F0A}"/>
    <cellStyle name="Normal 2 5 5 6 3" xfId="11616" xr:uid="{AC2EEEB0-CAF6-48AF-B167-BF27133953D4}"/>
    <cellStyle name="Normal 2 5 5 6 3 2" xfId="21940" xr:uid="{22438793-26E7-4BF9-9FEE-1B9BDF5B1312}"/>
    <cellStyle name="Normal 2 5 5 6 4" xfId="24747" xr:uid="{45FECC96-167D-42C1-B311-159C92953B63}"/>
    <cellStyle name="Normal 2 5 5 6 5" xfId="16274" xr:uid="{94C77FB0-F936-411B-A48B-D1A88074461C}"/>
    <cellStyle name="Normal 2 5 5 7" xfId="7368" xr:uid="{BD26159F-866E-485B-9EAA-1355F309453D}"/>
    <cellStyle name="Normal 2 5 5 7 2" xfId="10240" xr:uid="{DEEFFEDA-FF6A-41A4-AEAD-B40B2A5FF018}"/>
    <cellStyle name="Normal 2 5 5 7 2 2" xfId="20422" xr:uid="{54C4CB50-12A6-48F6-A4F8-5527ED9D1281}"/>
    <cellStyle name="Normal 2 5 5 7 3" xfId="12931" xr:uid="{92741992-A23C-4D22-816A-BC95245801CC}"/>
    <cellStyle name="Normal 2 5 5 7 3 2" xfId="23255" xr:uid="{2A6EB48D-0E0B-4AC6-A4C4-C8BDD9AE1E6D}"/>
    <cellStyle name="Normal 2 5 5 7 4" xfId="28642" xr:uid="{46B291BC-7785-4C06-AB30-79286FC9505B}"/>
    <cellStyle name="Normal 2 5 5 7 5" xfId="17589" xr:uid="{B20F392A-3D2D-4E61-80AF-A3BB526F749E}"/>
    <cellStyle name="Normal 2 5 5 8" xfId="7782" xr:uid="{CFCABA2F-9082-46D2-A852-88280E866E5F}"/>
    <cellStyle name="Normal 2 5 5 8 2" xfId="15716" xr:uid="{698591DF-76F8-4D80-93FE-CBA1FFC7A831}"/>
    <cellStyle name="Normal 2 5 5 9" xfId="8467" xr:uid="{5923048D-8B14-4F72-A5D7-492C4B81927F}"/>
    <cellStyle name="Normal 2 5 5 9 2" xfId="18549" xr:uid="{295AA617-29F4-409F-AE4C-125117FD76C5}"/>
    <cellStyle name="Normal 2 5 6" xfId="1092" xr:uid="{00000000-0005-0000-0000-000044040000}"/>
    <cellStyle name="Normal 2 5 6 10" xfId="11067" xr:uid="{C1EE8A2C-AA08-4042-BD2B-E9F303A92886}"/>
    <cellStyle name="Normal 2 5 6 10 2" xfId="21387" xr:uid="{C75F0C1C-594E-4B7B-8689-618314147681}"/>
    <cellStyle name="Normal 2 5 6 11" xfId="25637" xr:uid="{C7670080-62CE-42F6-975C-A31348229B57}"/>
    <cellStyle name="Normal 2 5 6 12" xfId="13891" xr:uid="{E7640467-8582-4655-ADA1-E591094BE305}"/>
    <cellStyle name="Normal 2 5 6 2" xfId="1093" xr:uid="{00000000-0005-0000-0000-000045040000}"/>
    <cellStyle name="Normal 2 5 6 2 2" xfId="1094" xr:uid="{00000000-0005-0000-0000-000046040000}"/>
    <cellStyle name="Normal 2 5 6 2 2 2" xfId="2662" xr:uid="{00000000-0005-0000-0000-0000F5020000}"/>
    <cellStyle name="Normal 2 5 6 2 2 2 2" xfId="6035" xr:uid="{00000000-0005-0000-0000-00003C0C0000}"/>
    <cellStyle name="Normal 2 5 6 2 2 2 3" xfId="27680" xr:uid="{C67EBB1E-37DD-47A9-8062-519B2DB57D2D}"/>
    <cellStyle name="Normal 2 5 6 2 2 2 4" xfId="15723" xr:uid="{6EE4BD49-F81B-457A-BCC2-9677F1744D50}"/>
    <cellStyle name="Normal 2 5 6 2 2 3" xfId="5014" xr:uid="{00000000-0005-0000-0000-00003D0C0000}"/>
    <cellStyle name="Normal 2 5 6 2 2 3 2" xfId="28586" xr:uid="{9C3125A7-C0F4-48AA-AF99-2B409F21555D}"/>
    <cellStyle name="Normal 2 5 6 2 2 3 3" xfId="28080" xr:uid="{35FD5ADB-1183-49D1-9F91-96E8618BDDCB}"/>
    <cellStyle name="Normal 2 5 6 2 2 3 4" xfId="18556" xr:uid="{9A8198A0-3A46-45A7-A6C9-74EA7B8F498A}"/>
    <cellStyle name="Normal 2 5 6 2 2 4" xfId="11069" xr:uid="{CE8E3E03-0863-4B50-995D-ADA6CCE6294E}"/>
    <cellStyle name="Normal 2 5 6 2 2 4 2" xfId="30365" xr:uid="{84C8D367-A245-49C6-B1CA-7DCF517BF8F6}"/>
    <cellStyle name="Normal 2 5 6 2 2 4 3" xfId="21389" xr:uid="{2B872250-EF60-49FB-8A8E-9DE2DC22D218}"/>
    <cellStyle name="Normal 2 5 6 2 2 5" xfId="24964" xr:uid="{5980B9ED-697F-4E6B-AFA3-5558BEDB79E5}"/>
    <cellStyle name="Normal 2 5 6 2 2 6" xfId="15044" xr:uid="{724C5DF5-5E81-49E6-9140-C0F838AB0616}"/>
    <cellStyle name="Normal 2 5 6 2 3" xfId="2434" xr:uid="{00000000-0005-0000-0000-0000F4020000}"/>
    <cellStyle name="Normal 2 5 6 2 3 2" xfId="5446" xr:uid="{00000000-0005-0000-0000-00003F0C0000}"/>
    <cellStyle name="Normal 2 5 6 2 3 2 2" xfId="27075" xr:uid="{2A0D6C1D-D9C6-48E9-AC18-C82DC453B4FC}"/>
    <cellStyle name="Normal 2 5 6 2 3 2 3" xfId="16681" xr:uid="{92C633C9-0936-444C-8419-AEA413C16AE1}"/>
    <cellStyle name="Normal 2 5 6 2 3 3" xfId="9341" xr:uid="{2F0D511D-63EB-4E69-B9A9-65766E558BFD}"/>
    <cellStyle name="Normal 2 5 6 2 3 3 2" xfId="19514" xr:uid="{082423AF-F874-4315-998B-209171B17703}"/>
    <cellStyle name="Normal 2 5 6 2 3 4" xfId="12023" xr:uid="{1CBC2069-B10E-4AE8-B996-BD6565293EB2}"/>
    <cellStyle name="Normal 2 5 6 2 3 4 2" xfId="22347" xr:uid="{1B533DD2-E035-496E-B6E9-146DBAC455E8}"/>
    <cellStyle name="Normal 2 5 6 2 3 5" xfId="25666" xr:uid="{1B6E6534-4487-4441-9961-702AB84372E4}"/>
    <cellStyle name="Normal 2 5 6 2 3 6" xfId="14493" xr:uid="{68191979-0FEA-403C-AE8A-2F791F20C97F}"/>
    <cellStyle name="Normal 2 5 6 2 4" xfId="4723" xr:uid="{00000000-0005-0000-0000-0000400C0000}"/>
    <cellStyle name="Normal 2 5 6 2 4 2" xfId="10405" xr:uid="{361F3B1B-CF3A-4838-A7F7-2422ACCF0181}"/>
    <cellStyle name="Normal 2 5 6 2 4 2 2" xfId="30001" xr:uid="{C33F27AB-F81B-48B4-9D8C-630C0F66185A}"/>
    <cellStyle name="Normal 2 5 6 2 4 2 3" xfId="20587" xr:uid="{876C0AC7-B96C-4BAE-86B3-4FAE8B86594A}"/>
    <cellStyle name="Normal 2 5 6 2 4 3" xfId="13096" xr:uid="{D62A395D-3D47-45D5-9F2E-1B95594BCFAA}"/>
    <cellStyle name="Normal 2 5 6 2 4 3 2" xfId="23420" xr:uid="{083544BB-6EF6-475A-BE52-56CA25CD678F}"/>
    <cellStyle name="Normal 2 5 6 2 4 4" xfId="25306" xr:uid="{D3912884-C68B-444D-BDA9-45AE6F702FE9}"/>
    <cellStyle name="Normal 2 5 6 2 4 5" xfId="17754" xr:uid="{C8D4E3AB-08B1-420D-94D1-D93CD6E7621B}"/>
    <cellStyle name="Normal 2 5 6 2 5" xfId="7785" xr:uid="{0810E48B-2C59-473F-8CDD-9987C4F70812}"/>
    <cellStyle name="Normal 2 5 6 2 5 2" xfId="28225" xr:uid="{068A9FF2-B11E-4C69-A446-7DF72C661DDA}"/>
    <cellStyle name="Normal 2 5 6 2 5 3" xfId="15722" xr:uid="{76C7A25F-4739-4612-BC02-35C76EECD34E}"/>
    <cellStyle name="Normal 2 5 6 2 6" xfId="8471" xr:uid="{399B5111-A931-4274-88A3-D9FEEF3F28F1}"/>
    <cellStyle name="Normal 2 5 6 2 6 2" xfId="18555" xr:uid="{1EBAA62E-649B-41DE-BE84-284DCC3E08C5}"/>
    <cellStyle name="Normal 2 5 6 2 7" xfId="11068" xr:uid="{AF8A5935-D428-425C-8692-B8E96859921E}"/>
    <cellStyle name="Normal 2 5 6 2 7 2" xfId="21388" xr:uid="{E308A7F7-641F-47F3-B63C-2DCDC65DCA10}"/>
    <cellStyle name="Normal 2 5 6 2 8" xfId="26613" xr:uid="{4BC2D03B-9CA6-4A96-A224-82E04260EFD9}"/>
    <cellStyle name="Normal 2 5 6 2 9" xfId="14049" xr:uid="{24A77537-29C0-416C-9EE4-533DFF7727A4}"/>
    <cellStyle name="Normal 2 5 6 3" xfId="1095" xr:uid="{00000000-0005-0000-0000-000047040000}"/>
    <cellStyle name="Normal 2 5 6 3 2" xfId="2537" xr:uid="{00000000-0005-0000-0000-0000F6020000}"/>
    <cellStyle name="Normal 2 5 6 3 2 2" xfId="6036" xr:uid="{00000000-0005-0000-0000-0000430C0000}"/>
    <cellStyle name="Normal 2 5 6 3 2 2 2" xfId="30212" xr:uid="{D6B74E4C-27A0-4D83-9A66-60747BDFA48C}"/>
    <cellStyle name="Normal 2 5 6 3 2 2 3" xfId="20904" xr:uid="{93C49FCE-51AD-4D3C-852A-083003BE64D0}"/>
    <cellStyle name="Normal 2 5 6 3 2 3" xfId="13413" xr:uid="{44ADEF00-9331-4E79-A0D5-A06E70DB2BB7}"/>
    <cellStyle name="Normal 2 5 6 3 2 3 2" xfId="23737" xr:uid="{C4BAB2DA-2BC2-44D2-BEB3-1496EB0058D6}"/>
    <cellStyle name="Normal 2 5 6 3 2 4" xfId="26217" xr:uid="{B32A1EC7-EA2E-45CE-9927-CE2833ADE25C}"/>
    <cellStyle name="Normal 2 5 6 3 2 5" xfId="18071" xr:uid="{264C0438-371C-46B7-BA5A-0F6B5820F153}"/>
    <cellStyle name="Normal 2 5 6 3 3" xfId="4868" xr:uid="{00000000-0005-0000-0000-0000440C0000}"/>
    <cellStyle name="Normal 2 5 6 3 3 2" xfId="27806" xr:uid="{3A2C8A16-6C9F-4266-9398-973362F8BC5F}"/>
    <cellStyle name="Normal 2 5 6 3 3 3" xfId="28733" xr:uid="{35549216-76A9-4378-8984-0850E6A1CB64}"/>
    <cellStyle name="Normal 2 5 6 3 3 4" xfId="15724" xr:uid="{8BE72B34-5CE8-4FF6-96E8-715521A148CF}"/>
    <cellStyle name="Normal 2 5 6 3 4" xfId="8472" xr:uid="{53B279FC-F97E-40D1-9203-DA73B7B3E789}"/>
    <cellStyle name="Normal 2 5 6 3 4 2" xfId="28878" xr:uid="{1B370F14-9E28-4696-9655-FFCE88411BD2}"/>
    <cellStyle name="Normal 2 5 6 3 4 3" xfId="29543" xr:uid="{01E6EAA6-836F-49D0-B91E-B87F95D154C0}"/>
    <cellStyle name="Normal 2 5 6 3 4 4" xfId="18557" xr:uid="{BEE888E7-3F75-464C-A4F0-CC148FC6F6DF}"/>
    <cellStyle name="Normal 2 5 6 3 5" xfId="11070" xr:uid="{46FEEF18-48F8-4A3C-843B-A47D001C6BB0}"/>
    <cellStyle name="Normal 2 5 6 3 5 2" xfId="30366" xr:uid="{532FB374-A882-4026-8DDA-DF8264FC41F9}"/>
    <cellStyle name="Normal 2 5 6 3 5 3" xfId="21390" xr:uid="{E422BAEA-29BB-450A-94EE-2633EED2BE13}"/>
    <cellStyle name="Normal 2 5 6 3 6" xfId="25577" xr:uid="{E137DE40-78C7-4083-A5DB-8F05B992284F}"/>
    <cellStyle name="Normal 2 5 6 3 7" xfId="15045" xr:uid="{E398D263-BDBA-4A53-9304-8A91F4F8A1DB}"/>
    <cellStyle name="Normal 2 5 6 4" xfId="1096" xr:uid="{00000000-0005-0000-0000-000048040000}"/>
    <cellStyle name="Normal 2 5 6 4 2" xfId="2337" xr:uid="{00000000-0005-0000-0000-0000F7020000}"/>
    <cellStyle name="Normal 2 5 6 4 2 2" xfId="5683" xr:uid="{00000000-0005-0000-0000-0000470C0000}"/>
    <cellStyle name="Normal 2 5 6 4 2 3" xfId="28737" xr:uid="{BF325A71-E549-45C6-B868-F6DBE6B2892F}"/>
    <cellStyle name="Normal 2 5 6 4 2 4" xfId="15725" xr:uid="{4042460B-408D-4F99-9956-19A0E8A2106D}"/>
    <cellStyle name="Normal 2 5 6 4 3" xfId="4619" xr:uid="{00000000-0005-0000-0000-0000480C0000}"/>
    <cellStyle name="Normal 2 5 6 4 3 2" xfId="28792" xr:uid="{6B9CC50D-427D-4F53-8FEC-1B777FCE8254}"/>
    <cellStyle name="Normal 2 5 6 4 3 3" xfId="18558" xr:uid="{CC4BC400-1244-4796-817D-179874AA648A}"/>
    <cellStyle name="Normal 2 5 6 4 4" xfId="11071" xr:uid="{38FAF866-2A3A-40B5-B115-BCA51CCB722B}"/>
    <cellStyle name="Normal 2 5 6 4 4 2" xfId="21391" xr:uid="{FED5401F-346E-4C4B-8BFB-193220ED6D38}"/>
    <cellStyle name="Normal 2 5 6 4 5" xfId="25790" xr:uid="{50DF2883-26F8-47E0-A0DA-8C23F1F9B9F5}"/>
    <cellStyle name="Normal 2 5 6 4 6" xfId="14720" xr:uid="{C7EA2E1B-E05D-443E-9B7C-C8698B217928}"/>
    <cellStyle name="Normal 2 5 6 5" xfId="2201" xr:uid="{00000000-0005-0000-0000-0000F3020000}"/>
    <cellStyle name="Normal 2 5 6 5 2" xfId="5218" xr:uid="{00000000-0005-0000-0000-00004A0C0000}"/>
    <cellStyle name="Normal 2 5 6 5 2 2" xfId="27442" xr:uid="{66D18E6E-FF42-43CF-ABBF-1715EA1E8439}"/>
    <cellStyle name="Normal 2 5 6 5 2 3" xfId="16507" xr:uid="{0A61BEA8-40F8-46B2-B2F8-92C1B688EECF}"/>
    <cellStyle name="Normal 2 5 6 5 3" xfId="9167" xr:uid="{B0C8769F-1259-4167-A90A-391CB8FC540C}"/>
    <cellStyle name="Normal 2 5 6 5 3 2" xfId="19340" xr:uid="{58B8521F-7B00-45FC-A6A4-FD45EDE9DDC6}"/>
    <cellStyle name="Normal 2 5 6 5 4" xfId="11849" xr:uid="{C8251A7B-2A1C-44E4-8F55-F4D10A56A4E9}"/>
    <cellStyle name="Normal 2 5 6 5 4 2" xfId="22173" xr:uid="{DAC718A2-B442-4D59-B92B-4C8EDDA1E953}"/>
    <cellStyle name="Normal 2 5 6 5 5" xfId="26455" xr:uid="{3176C0FB-64A2-475D-914B-13A6546743EF}"/>
    <cellStyle name="Normal 2 5 6 5 6" xfId="14273" xr:uid="{A6DAFD4F-CE04-4E18-B461-BABF31A5B7DD}"/>
    <cellStyle name="Normal 2 5 6 6" xfId="4458" xr:uid="{00000000-0005-0000-0000-00004B0C0000}"/>
    <cellStyle name="Normal 2 5 6 6 2" xfId="8951" xr:uid="{07A5DC2E-7C27-4B83-8624-B7E274234D14}"/>
    <cellStyle name="Normal 2 5 6 6 2 2" xfId="28145" xr:uid="{FB6B0EAB-CC96-4D08-9893-77005CC51A1E}"/>
    <cellStyle name="Normal 2 5 6 6 2 3" xfId="19108" xr:uid="{A1A048DB-8748-4B54-9E63-9CA3BC4A7220}"/>
    <cellStyle name="Normal 2 5 6 6 3" xfId="11617" xr:uid="{C0A3FB73-55A0-4A8C-B074-DA01EBE4B0E5}"/>
    <cellStyle name="Normal 2 5 6 6 3 2" xfId="21941" xr:uid="{562008A2-9200-4D3D-A0FF-28FBE3DEF53E}"/>
    <cellStyle name="Normal 2 5 6 6 4" xfId="25034" xr:uid="{6172F9C8-E4E4-4D5D-A844-B40A728DD439}"/>
    <cellStyle name="Normal 2 5 6 6 5" xfId="16275" xr:uid="{72DCBC39-2604-47B9-8369-F18EFF13D4B9}"/>
    <cellStyle name="Normal 2 5 6 7" xfId="7369" xr:uid="{80F67D35-F65F-48BB-A499-9B956687B6A3}"/>
    <cellStyle name="Normal 2 5 6 7 2" xfId="10241" xr:uid="{2A9798BC-E2ED-474F-827C-34E24F3F42E6}"/>
    <cellStyle name="Normal 2 5 6 7 2 2" xfId="20423" xr:uid="{F020C3BB-08EA-46A6-8C29-6FECA94F9BFA}"/>
    <cellStyle name="Normal 2 5 6 7 3" xfId="12932" xr:uid="{BFD78611-C69E-4156-A38D-F9D44F94AA09}"/>
    <cellStyle name="Normal 2 5 6 7 3 2" xfId="23256" xr:uid="{13D87E14-B7BA-4EE5-AA86-9FAAF9F282BB}"/>
    <cellStyle name="Normal 2 5 6 7 4" xfId="27668" xr:uid="{596938B2-1840-47C6-BA4C-8C851E5560A7}"/>
    <cellStyle name="Normal 2 5 6 7 5" xfId="17590" xr:uid="{087F86B6-C844-4435-953A-9B1648D7F76C}"/>
    <cellStyle name="Normal 2 5 6 8" xfId="7784" xr:uid="{30E9273F-6F67-4376-A3D6-D11A2C3189CF}"/>
    <cellStyle name="Normal 2 5 6 8 2" xfId="15721" xr:uid="{A7260086-161D-4276-A389-DC67B4E7A518}"/>
    <cellStyle name="Normal 2 5 6 9" xfId="8470" xr:uid="{CA7C06ED-B2B8-42E8-AF3F-57D8DA41EDE5}"/>
    <cellStyle name="Normal 2 5 6 9 2" xfId="18554" xr:uid="{09DCBB7E-ACC3-447A-9009-3FD270C1C937}"/>
    <cellStyle name="Normal 2 5 7" xfId="1097" xr:uid="{00000000-0005-0000-0000-000049040000}"/>
    <cellStyle name="Normal 2 5 7 10" xfId="13892" xr:uid="{B5CA5B0D-5D7B-4DE2-93C8-4898B119AA4E}"/>
    <cellStyle name="Normal 2 5 7 2" xfId="1098" xr:uid="{00000000-0005-0000-0000-00004A040000}"/>
    <cellStyle name="Normal 2 5 7 2 2" xfId="2538" xr:uid="{00000000-0005-0000-0000-0000F9020000}"/>
    <cellStyle name="Normal 2 5 7 2 2 2" xfId="5684" xr:uid="{00000000-0005-0000-0000-00004F0C0000}"/>
    <cellStyle name="Normal 2 5 7 2 2 2 2" xfId="28802" xr:uid="{55A305EB-3E79-460C-9D0E-D23114B3A6A8}"/>
    <cellStyle name="Normal 2 5 7 2 2 2 3" xfId="28500" xr:uid="{8BE22807-C70B-4411-8618-9A5E03D6B7CD}"/>
    <cellStyle name="Normal 2 5 7 2 2 2 4" xfId="16839" xr:uid="{D9E41777-5A22-4833-A62C-98337BEE4F85}"/>
    <cellStyle name="Normal 2 5 7 2 2 3" xfId="9496" xr:uid="{8D88673D-7D11-491C-810E-614AD676BE09}"/>
    <cellStyle name="Normal 2 5 7 2 2 3 2" xfId="27158" xr:uid="{24103960-B67B-4B9A-BA90-5D14788DB499}"/>
    <cellStyle name="Normal 2 5 7 2 2 3 3" xfId="19672" xr:uid="{14B12711-A3BE-42B8-A7E5-F0063BE87A02}"/>
    <cellStyle name="Normal 2 5 7 2 2 4" xfId="12181" xr:uid="{E767FA7B-3A50-4A85-913C-9758284F6032}"/>
    <cellStyle name="Normal 2 5 7 2 2 4 2" xfId="22505" xr:uid="{70BB465E-A97D-4323-AFD5-435F99B36958}"/>
    <cellStyle name="Normal 2 5 7 2 2 5" xfId="24705" xr:uid="{A8157BA4-58A5-4741-A7F7-86E8998C2F7F}"/>
    <cellStyle name="Normal 2 5 7 2 2 6" xfId="14721" xr:uid="{D33CF8CB-B4BE-472F-A13E-786BD63BA247}"/>
    <cellStyle name="Normal 2 5 7 2 3" xfId="4869" xr:uid="{00000000-0005-0000-0000-0000500C0000}"/>
    <cellStyle name="Normal 2 5 7 2 3 2" xfId="25257" xr:uid="{3CB2D2BB-C0DD-4673-9CCB-4BE902F07EED}"/>
    <cellStyle name="Normal 2 5 7 2 3 3" xfId="28956" xr:uid="{379C180E-5A6E-4840-A073-BF78AC0DEE0E}"/>
    <cellStyle name="Normal 2 5 7 2 3 4" xfId="15727" xr:uid="{F5955555-A7E5-49A5-8DAC-C4B1787EF75F}"/>
    <cellStyle name="Normal 2 5 7 2 4" xfId="8474" xr:uid="{1C548557-384C-4914-86D9-8F1F16E5F609}"/>
    <cellStyle name="Normal 2 5 7 2 4 2" xfId="28123" xr:uid="{23B26536-945A-469B-AC71-0B8AE33FA06F}"/>
    <cellStyle name="Normal 2 5 7 2 4 3" xfId="27325" xr:uid="{1CAFFFDD-30C0-47F1-994D-0283148B1FC3}"/>
    <cellStyle name="Normal 2 5 7 2 4 4" xfId="18560" xr:uid="{34DA2E46-5277-4D4C-A4FC-5EA70784B097}"/>
    <cellStyle name="Normal 2 5 7 2 5" xfId="11073" xr:uid="{0528575C-9C95-4329-80DA-48DAFD6FCC28}"/>
    <cellStyle name="Normal 2 5 7 2 5 2" xfId="30367" xr:uid="{62D0411B-974C-48C3-808D-A8094C0C7E48}"/>
    <cellStyle name="Normal 2 5 7 2 5 3" xfId="21393" xr:uid="{81F753D0-60BB-4C3A-8A65-6E7C3F63E752}"/>
    <cellStyle name="Normal 2 5 7 2 6" xfId="25930" xr:uid="{6F6FFD42-16DD-493C-B27F-5E3617827127}"/>
    <cellStyle name="Normal 2 5 7 2 7" xfId="14050" xr:uid="{35ACA603-B716-4E20-9454-E505826DB55A}"/>
    <cellStyle name="Normal 2 5 7 3" xfId="1099" xr:uid="{00000000-0005-0000-0000-00004B040000}"/>
    <cellStyle name="Normal 2 5 7 3 2" xfId="2338" xr:uid="{00000000-0005-0000-0000-0000FA020000}"/>
    <cellStyle name="Normal 2 5 7 3 2 2" xfId="6403" xr:uid="{00000000-0005-0000-0000-0000530C0000}"/>
    <cellStyle name="Normal 2 5 7 3 2 3" xfId="27713" xr:uid="{B5AA7841-0B43-438D-B0BA-F29B4A553215}"/>
    <cellStyle name="Normal 2 5 7 3 2 4" xfId="15728" xr:uid="{66C8F916-F1FE-496A-8B05-9552FA1FAFA9}"/>
    <cellStyle name="Normal 2 5 7 3 3" xfId="4620" xr:uid="{00000000-0005-0000-0000-0000540C0000}"/>
    <cellStyle name="Normal 2 5 7 3 3 2" xfId="28891" xr:uid="{986C3CAE-2795-414B-8E26-BB916073C6B7}"/>
    <cellStyle name="Normal 2 5 7 3 3 3" xfId="28932" xr:uid="{4E3E0C15-8EFA-44CE-9970-C6E9632CF1C6}"/>
    <cellStyle name="Normal 2 5 7 3 3 4" xfId="18561" xr:uid="{39C4FBAD-B5F5-4DB8-9037-CEF68278F518}"/>
    <cellStyle name="Normal 2 5 7 3 4" xfId="11074" xr:uid="{74DD3E97-D956-4D92-9305-02F4F068B8B0}"/>
    <cellStyle name="Normal 2 5 7 3 4 2" xfId="30368" xr:uid="{30F8FB5A-D177-4924-A125-05543175CA73}"/>
    <cellStyle name="Normal 2 5 7 3 4 3" xfId="21394" xr:uid="{322EACED-0BE3-4ADD-AA16-1AFEEC23AF5E}"/>
    <cellStyle name="Normal 2 5 7 3 5" xfId="25862" xr:uid="{CD331F84-C63E-480A-B413-E781F573B6F4}"/>
    <cellStyle name="Normal 2 5 7 3 6" xfId="14494" xr:uid="{2A50335C-4E7D-4E06-82BB-54B55B7EEF72}"/>
    <cellStyle name="Normal 2 5 7 4" xfId="2202" xr:uid="{00000000-0005-0000-0000-0000F8020000}"/>
    <cellStyle name="Normal 2 5 7 4 2" xfId="5447" xr:uid="{00000000-0005-0000-0000-0000560C0000}"/>
    <cellStyle name="Normal 2 5 7 4 2 2" xfId="29708" xr:uid="{6DC1028C-BA20-4A50-88C7-FC88723B1D20}"/>
    <cellStyle name="Normal 2 5 7 4 2 3" xfId="19109" xr:uid="{9F05A79C-08CD-4BD3-A48A-A9312BEFA9C9}"/>
    <cellStyle name="Normal 2 5 7 4 3" xfId="11618" xr:uid="{D022D7E4-2600-4341-A2A7-2029C6CBE2C5}"/>
    <cellStyle name="Normal 2 5 7 4 3 2" xfId="21942" xr:uid="{FA69A777-E4F3-4084-8643-B894D963A39E}"/>
    <cellStyle name="Normal 2 5 7 4 4" xfId="24322" xr:uid="{453AFCDE-8FCB-4050-8F7D-C00120721C29}"/>
    <cellStyle name="Normal 2 5 7 4 5" xfId="16276" xr:uid="{9884D2A7-A0F2-4787-B3E1-02F5C43CF502}"/>
    <cellStyle name="Normal 2 5 7 5" xfId="4459" xr:uid="{00000000-0005-0000-0000-0000570C0000}"/>
    <cellStyle name="Normal 2 5 7 5 2" xfId="10242" xr:uid="{DC61DB27-E91F-453F-9B4A-0617038FDE95}"/>
    <cellStyle name="Normal 2 5 7 5 2 2" xfId="29945" xr:uid="{E27794C1-8CA1-4EDD-8311-3125F9F8F484}"/>
    <cellStyle name="Normal 2 5 7 5 2 3" xfId="20424" xr:uid="{7FE42F63-9477-42CF-A339-B1D776117FAA}"/>
    <cellStyle name="Normal 2 5 7 5 3" xfId="12933" xr:uid="{FA0A1CD1-AB39-4D0C-B1DA-FE270C826BDF}"/>
    <cellStyle name="Normal 2 5 7 5 3 2" xfId="23257" xr:uid="{76A32AF5-5530-49D4-A98E-E4B9024ABAFF}"/>
    <cellStyle name="Normal 2 5 7 5 4" xfId="24285" xr:uid="{929EF8F4-F35E-4589-882F-704BE41AD817}"/>
    <cellStyle name="Normal 2 5 7 5 5" xfId="17591" xr:uid="{DCD87A52-3933-422F-A625-F2FE3D446E9C}"/>
    <cellStyle name="Normal 2 5 7 6" xfId="7786" xr:uid="{5F2B92C2-DC34-4982-99A5-F4BA8F82751B}"/>
    <cellStyle name="Normal 2 5 7 6 2" xfId="28581" xr:uid="{42B4B13F-E4A9-431F-B466-198850869365}"/>
    <cellStyle name="Normal 2 5 7 6 3" xfId="27895" xr:uid="{776806F9-AFFB-4D55-88A1-9CBF58F068C1}"/>
    <cellStyle name="Normal 2 5 7 6 4" xfId="15726" xr:uid="{EE7ADBBF-5F53-4BC9-BD6D-E01137191268}"/>
    <cellStyle name="Normal 2 5 7 7" xfId="8473" xr:uid="{D028CB94-D6BC-4AC6-B43A-DF9138DF77A8}"/>
    <cellStyle name="Normal 2 5 7 7 2" xfId="28943" xr:uid="{D29A9558-4069-4BCD-B6ED-79D25EFB7770}"/>
    <cellStyle name="Normal 2 5 7 7 3" xfId="18559" xr:uid="{86846DC1-9FD4-418E-87E4-3C6D68A209BA}"/>
    <cellStyle name="Normal 2 5 7 8" xfId="11072" xr:uid="{CB11E833-0B7C-4388-BAE0-118311F7F7F7}"/>
    <cellStyle name="Normal 2 5 7 8 2" xfId="21392" xr:uid="{94481E72-7DB5-497A-B61B-F63DB6337EA6}"/>
    <cellStyle name="Normal 2 5 7 9" xfId="25005" xr:uid="{21AC9C2D-5923-4923-A5FD-15D6FAA4374D}"/>
    <cellStyle name="Normal 2 5 8" xfId="1100" xr:uid="{00000000-0005-0000-0000-00004C040000}"/>
    <cellStyle name="Normal 2 5 8 10" xfId="13893" xr:uid="{F2CA59D7-5BBB-4AA4-9E76-94D499622C70}"/>
    <cellStyle name="Normal 2 5 8 2" xfId="1101" xr:uid="{00000000-0005-0000-0000-00004D040000}"/>
    <cellStyle name="Normal 2 5 8 2 2" xfId="2539" xr:uid="{00000000-0005-0000-0000-0000FC020000}"/>
    <cellStyle name="Normal 2 5 8 2 2 2" xfId="5685" xr:uid="{00000000-0005-0000-0000-00005B0C0000}"/>
    <cellStyle name="Normal 2 5 8 2 2 2 2" xfId="27621" xr:uid="{5EFC4445-4A0B-4936-B4CC-FE9D9D6E718F}"/>
    <cellStyle name="Normal 2 5 8 2 2 2 3" xfId="28182" xr:uid="{6EB3FD4D-698B-4767-84EA-EBE67DA411E1}"/>
    <cellStyle name="Normal 2 5 8 2 2 2 4" xfId="16840" xr:uid="{7262CC32-B684-48D5-AB21-134D480FFAA6}"/>
    <cellStyle name="Normal 2 5 8 2 2 3" xfId="9497" xr:uid="{8CD77F86-2473-407B-B501-2326ABFA1377}"/>
    <cellStyle name="Normal 2 5 8 2 2 3 2" xfId="29054" xr:uid="{15DE5D13-4EE1-4BC8-8D12-CAA7252042E1}"/>
    <cellStyle name="Normal 2 5 8 2 2 3 3" xfId="19673" xr:uid="{8B5D206C-86D6-4EAE-BBF5-AEBB62D4DC27}"/>
    <cellStyle name="Normal 2 5 8 2 2 4" xfId="12182" xr:uid="{8C9FAAB6-E3A3-4559-9735-7EC2D7E16C60}"/>
    <cellStyle name="Normal 2 5 8 2 2 4 2" xfId="22506" xr:uid="{A5C056F3-E058-4BF1-9703-8ADF4379C4CF}"/>
    <cellStyle name="Normal 2 5 8 2 2 5" xfId="26192" xr:uid="{38B38266-D7E5-419E-AAB4-62805BC927D1}"/>
    <cellStyle name="Normal 2 5 8 2 2 6" xfId="14722" xr:uid="{0AA0475C-C46B-4D8F-B7D5-73A34C34A591}"/>
    <cellStyle name="Normal 2 5 8 2 3" xfId="4870" xr:uid="{00000000-0005-0000-0000-00005C0C0000}"/>
    <cellStyle name="Normal 2 5 8 2 3 2" xfId="24191" xr:uid="{4F6E9A07-0B1F-4CB9-9F61-4B8B585453B3}"/>
    <cellStyle name="Normal 2 5 8 2 3 3" xfId="29168" xr:uid="{DFEF4093-8ECA-48B7-9219-9AB24186D0B7}"/>
    <cellStyle name="Normal 2 5 8 2 3 4" xfId="15730" xr:uid="{62A9B9CE-214D-468C-8688-FD927E815838}"/>
    <cellStyle name="Normal 2 5 8 2 4" xfId="8476" xr:uid="{C701C9D4-732C-4ADE-97E5-BA3273722B9D}"/>
    <cellStyle name="Normal 2 5 8 2 4 2" xfId="29606" xr:uid="{E4CFAE04-B506-4C42-8F50-79A55E162421}"/>
    <cellStyle name="Normal 2 5 8 2 4 3" xfId="27110" xr:uid="{F96E6373-C893-48AE-905C-45E9767ED06E}"/>
    <cellStyle name="Normal 2 5 8 2 4 4" xfId="18563" xr:uid="{ED532231-4889-4860-817D-51EB406E2AED}"/>
    <cellStyle name="Normal 2 5 8 2 5" xfId="11076" xr:uid="{4A9D36DA-4F49-4084-85B4-4A23A204267C}"/>
    <cellStyle name="Normal 2 5 8 2 5 2" xfId="30369" xr:uid="{CE1FD435-25D6-4616-AC33-CBF9E0076859}"/>
    <cellStyle name="Normal 2 5 8 2 5 3" xfId="21396" xr:uid="{8FC3BE58-723C-4305-8B9E-BA5FDB0980FB}"/>
    <cellStyle name="Normal 2 5 8 2 6" xfId="25015" xr:uid="{31C04700-A379-482D-B6EE-1EA748228BF1}"/>
    <cellStyle name="Normal 2 5 8 2 7" xfId="14051" xr:uid="{87906C33-B631-4A74-BD13-5F95C26035C1}"/>
    <cellStyle name="Normal 2 5 8 3" xfId="1102" xr:uid="{00000000-0005-0000-0000-00004E040000}"/>
    <cellStyle name="Normal 2 5 8 3 2" xfId="2339" xr:uid="{00000000-0005-0000-0000-0000FD020000}"/>
    <cellStyle name="Normal 2 5 8 3 2 2" xfId="6404" xr:uid="{00000000-0005-0000-0000-00005F0C0000}"/>
    <cellStyle name="Normal 2 5 8 3 2 3" xfId="27310" xr:uid="{0FBE5B0A-5F49-415A-9DD2-9814EE86451A}"/>
    <cellStyle name="Normal 2 5 8 3 2 4" xfId="15731" xr:uid="{883FE848-C643-42B1-9FE2-1A582CA2A9B0}"/>
    <cellStyle name="Normal 2 5 8 3 3" xfId="4621" xr:uid="{00000000-0005-0000-0000-0000600C0000}"/>
    <cellStyle name="Normal 2 5 8 3 3 2" xfId="29602" xr:uid="{E2B9C50B-0A00-461D-88EA-49B0D3DD2AE5}"/>
    <cellStyle name="Normal 2 5 8 3 3 3" xfId="28826" xr:uid="{F19FB85F-5556-4D42-8BC9-14CCA152A375}"/>
    <cellStyle name="Normal 2 5 8 3 3 4" xfId="18564" xr:uid="{CD54B526-9609-4020-ACDD-71952E0D78EF}"/>
    <cellStyle name="Normal 2 5 8 3 4" xfId="11077" xr:uid="{F44C4211-43C3-4A79-84EA-181A051B70F0}"/>
    <cellStyle name="Normal 2 5 8 3 4 2" xfId="30370" xr:uid="{38841BD1-E739-48B6-BB78-02B3E5B6EAE4}"/>
    <cellStyle name="Normal 2 5 8 3 4 3" xfId="21397" xr:uid="{C8D8DE47-E54F-43FC-9C40-CC261BEB31A2}"/>
    <cellStyle name="Normal 2 5 8 3 5" xfId="25036" xr:uid="{B0E3C913-86FE-49C2-BC99-ADB57170340D}"/>
    <cellStyle name="Normal 2 5 8 3 6" xfId="14495" xr:uid="{68EAA0FB-DAD6-4D83-AF3C-63E8C221D26E}"/>
    <cellStyle name="Normal 2 5 8 4" xfId="2203" xr:uid="{00000000-0005-0000-0000-0000FB020000}"/>
    <cellStyle name="Normal 2 5 8 4 2" xfId="5448" xr:uid="{00000000-0005-0000-0000-0000620C0000}"/>
    <cellStyle name="Normal 2 5 8 4 2 2" xfId="28828" xr:uid="{99ADA377-6717-4684-AB2F-75B85C061010}"/>
    <cellStyle name="Normal 2 5 8 4 2 3" xfId="19110" xr:uid="{49F02B58-F9C2-427C-BF60-28CC464E9DD6}"/>
    <cellStyle name="Normal 2 5 8 4 3" xfId="11619" xr:uid="{13B8A523-DD4B-4EEB-852A-CA7FA3A0A47D}"/>
    <cellStyle name="Normal 2 5 8 4 3 2" xfId="21943" xr:uid="{FCD5F703-82FC-44D0-8BD1-1A5FDE914423}"/>
    <cellStyle name="Normal 2 5 8 4 4" xfId="26184" xr:uid="{A1EBD0ED-82DA-4D9E-B866-BFE5B42FF10E}"/>
    <cellStyle name="Normal 2 5 8 4 5" xfId="16277" xr:uid="{B733E01C-1950-4A26-8918-BE50F26EBCBE}"/>
    <cellStyle name="Normal 2 5 8 5" xfId="4460" xr:uid="{00000000-0005-0000-0000-0000630C0000}"/>
    <cellStyle name="Normal 2 5 8 5 2" xfId="10243" xr:uid="{E9A3F0B1-FC17-420D-AF67-939CCDD42314}"/>
    <cellStyle name="Normal 2 5 8 5 2 2" xfId="29946" xr:uid="{8B512A7D-47E3-4BCC-91CC-A4FDA941A5B0}"/>
    <cellStyle name="Normal 2 5 8 5 2 3" xfId="20425" xr:uid="{5A47F7C7-9C75-4893-8915-F87D65DE9BF5}"/>
    <cellStyle name="Normal 2 5 8 5 3" xfId="12934" xr:uid="{DE9097DE-7B59-4129-A6F7-A3BDE8901743}"/>
    <cellStyle name="Normal 2 5 8 5 3 2" xfId="23258" xr:uid="{0E2208EE-832A-40E3-A5D3-ACDE66B9EAD9}"/>
    <cellStyle name="Normal 2 5 8 5 4" xfId="25675" xr:uid="{87AC2FB3-1E7E-40F5-BFCF-F611CA69EA57}"/>
    <cellStyle name="Normal 2 5 8 5 5" xfId="17592" xr:uid="{00AC4F29-596D-4822-B5CB-01B004092472}"/>
    <cellStyle name="Normal 2 5 8 6" xfId="7787" xr:uid="{15EA8E78-8778-43FD-AD40-ADF0D5302BC8}"/>
    <cellStyle name="Normal 2 5 8 6 2" xfId="28660" xr:uid="{F105F545-5897-4307-AF88-79A8B05EC370}"/>
    <cellStyle name="Normal 2 5 8 6 3" xfId="28467" xr:uid="{F1B05874-65B5-4F73-818D-4495A2197E4E}"/>
    <cellStyle name="Normal 2 5 8 6 4" xfId="15729" xr:uid="{99EA5C9A-54A9-4946-8718-E8C3542466F9}"/>
    <cellStyle name="Normal 2 5 8 7" xfId="8475" xr:uid="{47812636-0A5B-4DF9-95BB-CFA5FE21E117}"/>
    <cellStyle name="Normal 2 5 8 7 2" xfId="28059" xr:uid="{68489620-2D94-4A55-A0FC-756A6393F5E8}"/>
    <cellStyle name="Normal 2 5 8 7 3" xfId="18562" xr:uid="{1B5E4146-802A-4E9D-9BFB-0426F6D1AD5D}"/>
    <cellStyle name="Normal 2 5 8 8" xfId="11075" xr:uid="{AC91E02D-C837-4C7D-8060-B8C64822080B}"/>
    <cellStyle name="Normal 2 5 8 8 2" xfId="21395" xr:uid="{B20425D5-3BF0-4326-8263-8CE5F76B7845}"/>
    <cellStyle name="Normal 2 5 8 9" xfId="25567" xr:uid="{F111D77D-6AB2-456A-BBE8-A548E594558E}"/>
    <cellStyle name="Normal 2 5 9" xfId="1103" xr:uid="{00000000-0005-0000-0000-00004F040000}"/>
    <cellStyle name="Normal 2 5 9 10" xfId="13823" xr:uid="{4127DBFC-D493-4879-82F4-C567D62F61C0}"/>
    <cellStyle name="Normal 2 5 9 2" xfId="2422" xr:uid="{00000000-0005-0000-0000-0000FE020000}"/>
    <cellStyle name="Normal 2 5 9 2 2" xfId="6037" xr:uid="{00000000-0005-0000-0000-0000660C0000}"/>
    <cellStyle name="Normal 2 5 9 2 2 2" xfId="26691" xr:uid="{D0DF8E68-D938-40DB-A0ED-CC13D60BB68D}"/>
    <cellStyle name="Normal 2 5 9 2 2 3" xfId="28947" xr:uid="{64D86CB8-B13A-4FDC-8C1D-8415AB052007}"/>
    <cellStyle name="Normal 2 5 9 2 2 4" xfId="17125" xr:uid="{4EB0E623-6F4F-4587-B75A-76DA552AC87E}"/>
    <cellStyle name="Normal 2 5 9 2 3" xfId="9782" xr:uid="{4FA7220A-26D3-4AB2-B1C5-E55BAB323FCD}"/>
    <cellStyle name="Normal 2 5 9 2 3 2" xfId="28341" xr:uid="{22A1AF61-C2E1-4101-BADF-6BBDC8DAED23}"/>
    <cellStyle name="Normal 2 5 9 2 3 3" xfId="29854" xr:uid="{131C17D0-4FFB-4838-AB22-50FDA21F42C7}"/>
    <cellStyle name="Normal 2 5 9 2 3 4" xfId="19958" xr:uid="{D7566386-3B35-4911-A24B-49CEE34F7568}"/>
    <cellStyle name="Normal 2 5 9 2 4" xfId="12467" xr:uid="{8B2B4589-E68A-4AE0-AD52-EC2A2039482F}"/>
    <cellStyle name="Normal 2 5 9 2 4 2" xfId="30442" xr:uid="{D8FDED21-36F4-4C6F-ACF5-F4570776DF89}"/>
    <cellStyle name="Normal 2 5 9 2 4 3" xfId="22791" xr:uid="{DA9B3AE5-CE25-4AA7-A237-5EBC5E0B756D}"/>
    <cellStyle name="Normal 2 5 9 2 5" xfId="25404" xr:uid="{FED87AAA-6C63-4AD5-A505-48A97425F1A4}"/>
    <cellStyle name="Normal 2 5 9 2 6" xfId="15046" xr:uid="{D56F197C-51C3-4A86-A8B0-295FE7FFB575}"/>
    <cellStyle name="Normal 2 5 9 3" xfId="3675" xr:uid="{00000000-0005-0000-0000-0000670C0000}"/>
    <cellStyle name="Normal 2 5 9 3 2" xfId="5435" xr:uid="{00000000-0005-0000-0000-0000680C0000}"/>
    <cellStyle name="Normal 2 5 9 3 2 2" xfId="28454" xr:uid="{3652E6FB-C67F-4D0A-8775-F48F7C462299}"/>
    <cellStyle name="Normal 2 5 9 3 2 3" xfId="16673" xr:uid="{C9331E83-7989-4881-B8E1-638FD7785D59}"/>
    <cellStyle name="Normal 2 5 9 3 3" xfId="9333" xr:uid="{78AB912A-BA23-49E0-8973-A143F25C0C81}"/>
    <cellStyle name="Normal 2 5 9 3 3 2" xfId="19506" xr:uid="{EB5E500F-4A61-4162-AB8E-45A724849903}"/>
    <cellStyle name="Normal 2 5 9 3 4" xfId="12015" xr:uid="{A5776F72-7760-42B0-B6BD-C7D3BF23107C}"/>
    <cellStyle name="Normal 2 5 9 3 4 2" xfId="22339" xr:uid="{28EA688F-657C-4424-9EA2-54A844DF0B58}"/>
    <cellStyle name="Normal 2 5 9 3 5" xfId="25120" xr:uid="{7C9EF44A-8D98-4C3D-B643-F77838CDC996}"/>
    <cellStyle name="Normal 2 5 9 3 6" xfId="14482" xr:uid="{A6795621-A347-4132-9B90-934C86B9D6B1}"/>
    <cellStyle name="Normal 2 5 9 4" xfId="4708" xr:uid="{00000000-0005-0000-0000-0000690C0000}"/>
    <cellStyle name="Normal 2 5 9 4 2" xfId="8892" xr:uid="{4F360B8C-FCAC-4943-829C-BD70EB1D7390}"/>
    <cellStyle name="Normal 2 5 9 4 2 2" xfId="28933" xr:uid="{CB0DB051-F716-419A-9593-16BDE5A73681}"/>
    <cellStyle name="Normal 2 5 9 4 2 3" xfId="19042" xr:uid="{4B5B7F8D-1A6A-4DC7-B433-09CE0B746BEE}"/>
    <cellStyle name="Normal 2 5 9 4 3" xfId="11551" xr:uid="{F6C4DD06-602C-4EC3-907C-4EEECE58DDC8}"/>
    <cellStyle name="Normal 2 5 9 4 3 2" xfId="21875" xr:uid="{02DD9920-1325-4D3B-BFDD-B402CEA1EA8B}"/>
    <cellStyle name="Normal 2 5 9 4 4" xfId="24890" xr:uid="{1F94CDE8-ABFB-4F7D-B673-D7DA85F7635C}"/>
    <cellStyle name="Normal 2 5 9 4 5" xfId="16209" xr:uid="{6A929D45-B724-46A3-ACBF-0B278FCF99E1}"/>
    <cellStyle name="Normal 2 5 9 5" xfId="7292" xr:uid="{44053950-0BAD-4660-91E7-C7E981ED1C69}"/>
    <cellStyle name="Normal 2 5 9 5 2" xfId="10108" xr:uid="{4A90F4BC-BA78-47CF-AD5F-E92906E28C73}"/>
    <cellStyle name="Normal 2 5 9 5 2 2" xfId="20288" xr:uid="{8E2131B9-AB8A-4D4A-8A9F-1C70BB9DF203}"/>
    <cellStyle name="Normal 2 5 9 5 3" xfId="12797" xr:uid="{58799E05-2C5F-4859-B6A4-7CCC3DF24354}"/>
    <cellStyle name="Normal 2 5 9 5 3 2" xfId="23121" xr:uid="{DEA9C1BB-FC38-4EF7-B62D-2A9CA913299C}"/>
    <cellStyle name="Normal 2 5 9 5 4" xfId="29080" xr:uid="{DEFE36A6-21B9-4810-857E-BCFC875A9E01}"/>
    <cellStyle name="Normal 2 5 9 5 5" xfId="17455" xr:uid="{61DA11EE-C4AA-4188-860C-5FBD3BCA8FC2}"/>
    <cellStyle name="Normal 2 5 9 6" xfId="7789" xr:uid="{977A58DB-A362-4AE0-BE9B-1C4E0DDDD57B}"/>
    <cellStyle name="Normal 2 5 9 6 2" xfId="15732" xr:uid="{9E924CDA-766F-4464-862A-D79A58E63A8C}"/>
    <cellStyle name="Normal 2 5 9 7" xfId="8477" xr:uid="{1EA44252-C5F1-4816-8A94-836AA2DFBCF9}"/>
    <cellStyle name="Normal 2 5 9 7 2" xfId="18565" xr:uid="{BD9BAB2E-0CB1-4AB4-AF8C-1533B7222422}"/>
    <cellStyle name="Normal 2 5 9 8" xfId="11078" xr:uid="{D1FDFE85-154D-449E-89AF-843DF6AA61CB}"/>
    <cellStyle name="Normal 2 5 9 8 2" xfId="21398" xr:uid="{1DA4BC9C-4A3A-437C-ADA2-665BCC55D61F}"/>
    <cellStyle name="Normal 2 5 9 9" xfId="26597" xr:uid="{349F0456-55C4-47BE-A51F-D5948D1572DB}"/>
    <cellStyle name="Normal 2 6" xfId="1104" xr:uid="{00000000-0005-0000-0000-000050040000}"/>
    <cellStyle name="Normal 2 6 10" xfId="7790" xr:uid="{8E971723-93BD-4A9A-AAFC-79E59975CB29}"/>
    <cellStyle name="Normal 2 6 10 2" xfId="15733" xr:uid="{49DDF375-53E4-4626-A8A1-2EBB433AA873}"/>
    <cellStyle name="Normal 2 6 11" xfId="8478" xr:uid="{8095B50F-9435-4D47-8FDE-327ED68E3C58}"/>
    <cellStyle name="Normal 2 6 11 2" xfId="18566" xr:uid="{CAE810B7-ED98-4404-8540-A1E999F3BD3E}"/>
    <cellStyle name="Normal 2 6 12" xfId="11079" xr:uid="{01425951-8C47-4E90-8840-F107AE55F86C}"/>
    <cellStyle name="Normal 2 6 12 2" xfId="21399" xr:uid="{40A1A756-54D6-4B04-B99E-1F13E0392680}"/>
    <cellStyle name="Normal 2 6 13" xfId="24075" xr:uid="{CB9C5232-3767-4724-B9D2-C1635D35B1E9}"/>
    <cellStyle name="Normal 2 6 14" xfId="13717" xr:uid="{614A5C5B-BE34-4C49-9A16-06FA88FB3189}"/>
    <cellStyle name="Normal 2 6 15" xfId="30519" xr:uid="{A7645DBC-EB2B-4D66-A818-F7A173AC5567}"/>
    <cellStyle name="Normal 2 6 2" xfId="1105" xr:uid="{00000000-0005-0000-0000-000051040000}"/>
    <cellStyle name="Normal 2 6 2 10" xfId="8479" xr:uid="{4EAA8740-AD16-46DD-ABD3-33D80BB70D21}"/>
    <cellStyle name="Normal 2 6 2 10 2" xfId="18567" xr:uid="{E96D8A61-11F2-4D9D-8833-102517ACC23D}"/>
    <cellStyle name="Normal 2 6 2 11" xfId="11080" xr:uid="{8C4E5935-B3E7-4DE2-A114-21E5FD586055}"/>
    <cellStyle name="Normal 2 6 2 11 2" xfId="21400" xr:uid="{4659606A-B9A8-4817-9BD3-2A2FFEA1D125}"/>
    <cellStyle name="Normal 2 6 2 12" xfId="25892" xr:uid="{B06E4AB5-792D-471A-86CE-586BC9537A38}"/>
    <cellStyle name="Normal 2 6 2 13" xfId="13777" xr:uid="{C4677F73-0B50-4D21-A865-91C8AD4D2476}"/>
    <cellStyle name="Normal 2 6 2 2" xfId="1106" xr:uid="{00000000-0005-0000-0000-000052040000}"/>
    <cellStyle name="Normal 2 6 2 2 10" xfId="14334" xr:uid="{D82B6A91-2DF8-42A8-A7F9-C91F281BC7DB}"/>
    <cellStyle name="Normal 2 6 2 2 2" xfId="2663" xr:uid="{00000000-0005-0000-0000-000001030000}"/>
    <cellStyle name="Normal 2 6 2 2 2 2" xfId="4067" xr:uid="{00000000-0005-0000-0000-00006E0C0000}"/>
    <cellStyle name="Normal 2 6 2 2 2 2 2" xfId="6040" xr:uid="{00000000-0005-0000-0000-00006F0C0000}"/>
    <cellStyle name="Normal 2 6 2 2 2 2 2 2" xfId="27014" xr:uid="{BD374E7A-D7C0-4BB9-807F-BC574BA317B7}"/>
    <cellStyle name="Normal 2 6 2 2 2 2 2 3" xfId="17128" xr:uid="{4A9BB883-54A5-44F4-9D24-E48C1D000F43}"/>
    <cellStyle name="Normal 2 6 2 2 2 2 3" xfId="9785" xr:uid="{BB4D90DA-2C17-46A2-9C7F-494229439DFF}"/>
    <cellStyle name="Normal 2 6 2 2 2 2 3 2" xfId="19961" xr:uid="{C270C6A1-99B2-44B9-8F65-058668583BEE}"/>
    <cellStyle name="Normal 2 6 2 2 2 2 4" xfId="12470" xr:uid="{19B890FD-D705-4520-A8AB-D7AC4A991665}"/>
    <cellStyle name="Normal 2 6 2 2 2 2 4 2" xfId="22794" xr:uid="{B0AB72E8-28F9-4304-A160-421887AB9456}"/>
    <cellStyle name="Normal 2 6 2 2 2 2 5" xfId="25980" xr:uid="{D91C7ACF-F764-4AEB-8049-FC9793F4E974}"/>
    <cellStyle name="Normal 2 6 2 2 2 2 6" xfId="15049" xr:uid="{E1690ED5-5356-43F0-91CE-298BA2A87E2C}"/>
    <cellStyle name="Normal 2 6 2 2 2 3" xfId="5451" xr:uid="{00000000-0005-0000-0000-0000700C0000}"/>
    <cellStyle name="Normal 2 6 2 2 2 3 2" xfId="10518" xr:uid="{91AFC684-2026-4B94-90A9-01D66C426362}"/>
    <cellStyle name="Normal 2 6 2 2 2 3 2 2" xfId="30092" xr:uid="{31CE5821-0882-4856-A56C-D5E0CC1CF817}"/>
    <cellStyle name="Normal 2 6 2 2 2 3 2 3" xfId="20728" xr:uid="{CC8CFA35-9503-4461-88BD-B15CD0558AF3}"/>
    <cellStyle name="Normal 2 6 2 2 2 3 3" xfId="13237" xr:uid="{80F72D47-4940-4767-992B-A33233006A52}"/>
    <cellStyle name="Normal 2 6 2 2 2 3 3 2" xfId="23561" xr:uid="{373BB708-2395-4E8E-8097-61E7E200787E}"/>
    <cellStyle name="Normal 2 6 2 2 2 3 4" xfId="24565" xr:uid="{85F469E9-26CB-47A8-9B4E-F6F9AD5B083A}"/>
    <cellStyle name="Normal 2 6 2 2 2 3 5" xfId="17895" xr:uid="{2ADC0546-EC04-48BC-A406-904FA436ADF6}"/>
    <cellStyle name="Normal 2 6 2 2 2 4" xfId="8125" xr:uid="{6369AA23-9462-4297-AF09-7871535E9064}"/>
    <cellStyle name="Normal 2 6 2 2 2 4 2" xfId="27496" xr:uid="{C0E2F65E-7312-4C5A-A38A-36BFF25CB40F}"/>
    <cellStyle name="Normal 2 6 2 2 2 4 3" xfId="16684" xr:uid="{0D257F43-AEE7-4A94-8869-46F45B5E96AC}"/>
    <cellStyle name="Normal 2 6 2 2 2 5" xfId="9344" xr:uid="{EA72E4DC-84B6-49CD-AF16-3B4E2AF69CD8}"/>
    <cellStyle name="Normal 2 6 2 2 2 5 2" xfId="19517" xr:uid="{F99E5981-B74B-41A5-8AEC-DDA43500C68A}"/>
    <cellStyle name="Normal 2 6 2 2 2 6" xfId="12026" xr:uid="{80561233-06B3-417B-8394-7140D616FEDC}"/>
    <cellStyle name="Normal 2 6 2 2 2 6 2" xfId="22350" xr:uid="{DD462104-DCCD-43E0-A21C-000D3DE40DD5}"/>
    <cellStyle name="Normal 2 6 2 2 2 7" xfId="25695" xr:uid="{23D99009-0DF5-4AC1-971C-2262830183DA}"/>
    <cellStyle name="Normal 2 6 2 2 2 8" xfId="14498" xr:uid="{B5678F11-984B-4C5F-B5E1-396E47B2AE24}"/>
    <cellStyle name="Normal 2 6 2 2 3" xfId="4068" xr:uid="{00000000-0005-0000-0000-0000710C0000}"/>
    <cellStyle name="Normal 2 6 2 2 3 2" xfId="6041" xr:uid="{00000000-0005-0000-0000-0000720C0000}"/>
    <cellStyle name="Normal 2 6 2 2 3 2 2" xfId="10647" xr:uid="{59AB7263-3DFB-4004-B764-CABC9F220AEF}"/>
    <cellStyle name="Normal 2 6 2 2 3 2 2 2" xfId="20905" xr:uid="{8B5D4AD8-3F3C-4129-AD0F-8A3D9A470C08}"/>
    <cellStyle name="Normal 2 6 2 2 3 2 3" xfId="13414" xr:uid="{8D2F4617-BCF4-4594-9077-4AC5656C3CC2}"/>
    <cellStyle name="Normal 2 6 2 2 3 2 3 2" xfId="23738" xr:uid="{3828396D-98F2-4F45-93CB-04A6D40F2812}"/>
    <cellStyle name="Normal 2 6 2 2 3 2 4" xfId="28209" xr:uid="{43B6CB6F-6BF6-4B2F-919E-8A3D36774856}"/>
    <cellStyle name="Normal 2 6 2 2 3 2 5" xfId="18072" xr:uid="{6C004952-D34F-4C90-AC8F-6D1594827CCA}"/>
    <cellStyle name="Normal 2 6 2 2 3 3" xfId="8212" xr:uid="{D78FF06B-5716-4078-B292-48AFD15FF3B9}"/>
    <cellStyle name="Normal 2 6 2 2 3 3 2" xfId="17129" xr:uid="{31962307-2EC5-4AFB-A33D-F71FD8D1B0AD}"/>
    <cellStyle name="Normal 2 6 2 2 3 4" xfId="9786" xr:uid="{5E69B689-82DE-4AA4-B7DD-26417041ED61}"/>
    <cellStyle name="Normal 2 6 2 2 3 4 2" xfId="19962" xr:uid="{AD24680F-7FD8-44D2-AD68-0B3E315A427B}"/>
    <cellStyle name="Normal 2 6 2 2 3 5" xfId="12471" xr:uid="{36FD56B9-370B-4F48-A914-E72B9601596E}"/>
    <cellStyle name="Normal 2 6 2 2 3 5 2" xfId="22795" xr:uid="{EE05A1EA-CA43-444A-896B-541FB21E8B21}"/>
    <cellStyle name="Normal 2 6 2 2 3 6" xfId="26524" xr:uid="{25A26691-740F-4DC3-A517-CECB39EDCBFC}"/>
    <cellStyle name="Normal 2 6 2 2 3 7" xfId="15050" xr:uid="{BE1E7DE0-D616-480F-8FA4-216AFE97E7B6}"/>
    <cellStyle name="Normal 2 6 2 2 4" xfId="4066" xr:uid="{00000000-0005-0000-0000-0000730C0000}"/>
    <cellStyle name="Normal 2 6 2 2 4 2" xfId="6039" xr:uid="{00000000-0005-0000-0000-0000740C0000}"/>
    <cellStyle name="Normal 2 6 2 2 4 2 2" xfId="27144" xr:uid="{65FE50FB-89B4-42C3-9EE5-3EECE950032F}"/>
    <cellStyle name="Normal 2 6 2 2 4 2 3" xfId="17127" xr:uid="{11A43DC6-8B17-4215-97B7-B48AC01D8028}"/>
    <cellStyle name="Normal 2 6 2 2 4 3" xfId="9784" xr:uid="{2313F348-BE2F-473F-9C90-C61F5561FEF0}"/>
    <cellStyle name="Normal 2 6 2 2 4 3 2" xfId="19960" xr:uid="{4F0A17E1-A287-4C11-AD46-6308CC58D8EE}"/>
    <cellStyle name="Normal 2 6 2 2 4 4" xfId="12469" xr:uid="{A304599D-CF15-4FB5-8D8B-B2A7C7F61384}"/>
    <cellStyle name="Normal 2 6 2 2 4 4 2" xfId="22793" xr:uid="{5D9B1A8C-6998-40CF-84EE-865F3A76DEDD}"/>
    <cellStyle name="Normal 2 6 2 2 4 5" xfId="25502" xr:uid="{EE79B965-6676-4ED9-BD73-03FCC36CEDD7}"/>
    <cellStyle name="Normal 2 6 2 2 4 6" xfId="15048" xr:uid="{775617EE-4DAC-4F47-A601-6296E3801988}"/>
    <cellStyle name="Normal 2 6 2 2 5" xfId="3373" xr:uid="{00000000-0005-0000-0000-0000750C0000}"/>
    <cellStyle name="Normal 2 6 2 2 5 2" xfId="5281" xr:uid="{00000000-0005-0000-0000-0000760C0000}"/>
    <cellStyle name="Normal 2 6 2 2 5 2 2" xfId="30044" xr:uid="{2AE00681-D4D1-40B9-A60C-1D532ED4C42F}"/>
    <cellStyle name="Normal 2 6 2 2 5 2 3" xfId="20652" xr:uid="{4A96BED0-0EDF-47B0-B0D2-5A6B2BFF5B28}"/>
    <cellStyle name="Normal 2 6 2 2 5 3" xfId="13161" xr:uid="{B91BE483-40D2-47D4-B9BB-F4D753E7753A}"/>
    <cellStyle name="Normal 2 6 2 2 5 3 2" xfId="23485" xr:uid="{B24E1F83-1C15-4C3D-97FB-732658A256DE}"/>
    <cellStyle name="Normal 2 6 2 2 5 4" xfId="24784" xr:uid="{4F5677CB-55FE-4C73-B8B4-2681FBA4B917}"/>
    <cellStyle name="Normal 2 6 2 2 5 5" xfId="17819" xr:uid="{27D542E8-95ED-47C0-B47C-1533AE97C805}"/>
    <cellStyle name="Normal 2 6 2 2 6" xfId="5015" xr:uid="{00000000-0005-0000-0000-0000770C0000}"/>
    <cellStyle name="Normal 2 6 2 2 6 2" xfId="29615" xr:uid="{5817E11C-3438-4E6B-810D-B3670793262E}"/>
    <cellStyle name="Normal 2 6 2 2 6 3" xfId="15735" xr:uid="{3CD8BD92-5DAB-4BE8-AE9B-829E3F7AF3E3}"/>
    <cellStyle name="Normal 2 6 2 2 7" xfId="8480" xr:uid="{94D23EE8-0891-4B5C-B0EC-C6D6E4F62760}"/>
    <cellStyle name="Normal 2 6 2 2 7 2" xfId="18568" xr:uid="{E6A5B223-6901-4DD0-8246-0F76BAA691A9}"/>
    <cellStyle name="Normal 2 6 2 2 8" xfId="11081" xr:uid="{73ACE01B-496F-4DCD-9ADC-E94DA5B3DAC6}"/>
    <cellStyle name="Normal 2 6 2 2 8 2" xfId="21401" xr:uid="{2D33D8BD-3A56-4D51-ACCA-5675F41C4B08}"/>
    <cellStyle name="Normal 2 6 2 2 9" xfId="25486" xr:uid="{633D5B20-2B10-4E87-90B1-DC46B496F759}"/>
    <cellStyle name="Normal 2 6 2 3" xfId="2480" xr:uid="{00000000-0005-0000-0000-000000030000}"/>
    <cellStyle name="Normal 2 6 2 3 2" xfId="4069" xr:uid="{00000000-0005-0000-0000-0000790C0000}"/>
    <cellStyle name="Normal 2 6 2 3 2 2" xfId="6042" xr:uid="{00000000-0005-0000-0000-00007A0C0000}"/>
    <cellStyle name="Normal 2 6 2 3 2 2 2" xfId="28518" xr:uid="{A7BE15A7-D0C3-461C-9083-0FDC7CBF5C27}"/>
    <cellStyle name="Normal 2 6 2 3 2 2 3" xfId="17130" xr:uid="{ECC851A5-23F6-4BF7-B5D4-332588C24148}"/>
    <cellStyle name="Normal 2 6 2 3 2 3" xfId="9787" xr:uid="{6C452565-490E-4A4D-AC06-F5A46902A355}"/>
    <cellStyle name="Normal 2 6 2 3 2 3 2" xfId="19963" xr:uid="{889CDC70-68B9-4BE1-8C67-BAF64412CD0D}"/>
    <cellStyle name="Normal 2 6 2 3 2 4" xfId="12472" xr:uid="{DC4C483C-A886-4C09-AEFF-053C52539360}"/>
    <cellStyle name="Normal 2 6 2 3 2 4 2" xfId="22796" xr:uid="{524F7053-94C5-486C-9562-979A2D2EF7C1}"/>
    <cellStyle name="Normal 2 6 2 3 2 5" xfId="24046" xr:uid="{EC687C0F-E442-4529-8BF1-0A055C82AB2A}"/>
    <cellStyle name="Normal 2 6 2 3 2 6" xfId="15051" xr:uid="{60E9BFC0-3F9B-4D2E-B166-50AF09D4B739}"/>
    <cellStyle name="Normal 2 6 2 3 3" xfId="5450" xr:uid="{00000000-0005-0000-0000-00007B0C0000}"/>
    <cellStyle name="Normal 2 6 2 3 3 2" xfId="10517" xr:uid="{19A236A3-41C0-4A48-BCD6-7E5E87A5FE9E}"/>
    <cellStyle name="Normal 2 6 2 3 3 2 2" xfId="30091" xr:uid="{6B6EEC2D-912F-4E1C-924A-D0CD92901044}"/>
    <cellStyle name="Normal 2 6 2 3 3 2 3" xfId="20727" xr:uid="{C55C0508-66C7-4DB0-A5AE-C7D453EF0882}"/>
    <cellStyle name="Normal 2 6 2 3 3 3" xfId="13236" xr:uid="{C7A27880-256D-4D07-8607-B685FAF6B853}"/>
    <cellStyle name="Normal 2 6 2 3 3 3 2" xfId="23560" xr:uid="{F3995198-BB33-4CB9-A389-8B571BFB5DD0}"/>
    <cellStyle name="Normal 2 6 2 3 3 4" xfId="26431" xr:uid="{F344AC58-74C5-4490-9A11-CA7A8362C6CC}"/>
    <cellStyle name="Normal 2 6 2 3 3 5" xfId="17894" xr:uid="{4B475A73-8862-4236-9949-1312409FF16D}"/>
    <cellStyle name="Normal 2 6 2 3 4" xfId="8124" xr:uid="{7D995C8D-C226-4510-BF4B-1D461DBB6364}"/>
    <cellStyle name="Normal 2 6 2 3 4 2" xfId="28902" xr:uid="{31A97171-3451-4ABE-AE37-B6CF8DF9B7DD}"/>
    <cellStyle name="Normal 2 6 2 3 4 3" xfId="16683" xr:uid="{4A27A48B-92EB-4AEF-A18C-1EEC01883CD6}"/>
    <cellStyle name="Normal 2 6 2 3 5" xfId="9343" xr:uid="{8C45ACBC-231E-463B-9D41-624E0ADD2FFA}"/>
    <cellStyle name="Normal 2 6 2 3 5 2" xfId="19516" xr:uid="{2AE81402-4C8A-4F5F-ADFB-0F8CFF0FFACA}"/>
    <cellStyle name="Normal 2 6 2 3 6" xfId="12025" xr:uid="{DEEC5DFC-C694-49E5-99A9-CAD1075AFC44}"/>
    <cellStyle name="Normal 2 6 2 3 6 2" xfId="22349" xr:uid="{6ABE3592-5EA2-4F35-A389-B93846D51C52}"/>
    <cellStyle name="Normal 2 6 2 3 7" xfId="25731" xr:uid="{4F2BCFCA-6211-429E-96F5-680ABC834DDE}"/>
    <cellStyle name="Normal 2 6 2 3 8" xfId="14497" xr:uid="{6977CDB9-5FE5-4E92-9A52-7CCF82FB8BCE}"/>
    <cellStyle name="Normal 2 6 2 4" xfId="4070" xr:uid="{00000000-0005-0000-0000-00007C0C0000}"/>
    <cellStyle name="Normal 2 6 2 4 2" xfId="6043" xr:uid="{00000000-0005-0000-0000-00007D0C0000}"/>
    <cellStyle name="Normal 2 6 2 4 2 2" xfId="10648" xr:uid="{6E83F159-DED2-493F-8466-782B3E503DD3}"/>
    <cellStyle name="Normal 2 6 2 4 2 2 2" xfId="20906" xr:uid="{2D41F27E-BF76-4F07-A1C8-A54D9B29D78C}"/>
    <cellStyle name="Normal 2 6 2 4 2 3" xfId="13415" xr:uid="{FF30C025-75D3-4EFB-9DC5-85C1608350DE}"/>
    <cellStyle name="Normal 2 6 2 4 2 3 2" xfId="23739" xr:uid="{34468B31-50F3-46A4-8573-9B14CDBD5B91}"/>
    <cellStyle name="Normal 2 6 2 4 2 4" xfId="27180" xr:uid="{937988C6-75A5-4F9D-976E-F53DCECC292D}"/>
    <cellStyle name="Normal 2 6 2 4 2 5" xfId="18073" xr:uid="{65CDD930-1FBE-44F2-879D-646B63018DC2}"/>
    <cellStyle name="Normal 2 6 2 4 3" xfId="8213" xr:uid="{DA5E65BF-66CB-4059-887C-0208426631F6}"/>
    <cellStyle name="Normal 2 6 2 4 3 2" xfId="17131" xr:uid="{5B872D88-4C03-4C21-A1EC-D8BBDCDDFDA2}"/>
    <cellStyle name="Normal 2 6 2 4 4" xfId="9788" xr:uid="{9977A5E2-2D26-4D09-82B5-BCD90205FAFE}"/>
    <cellStyle name="Normal 2 6 2 4 4 2" xfId="19964" xr:uid="{9A0CF2DF-278E-436C-9CC9-0968B24DBA55}"/>
    <cellStyle name="Normal 2 6 2 4 5" xfId="12473" xr:uid="{97655E5E-F08E-4EAB-92F4-8E2BCF6F015E}"/>
    <cellStyle name="Normal 2 6 2 4 5 2" xfId="22797" xr:uid="{AE25092B-2A56-42B3-987E-2B7033580694}"/>
    <cellStyle name="Normal 2 6 2 4 6" xfId="24857" xr:uid="{A0D0030F-5B2D-4904-BB4A-3BA3C45CBCB2}"/>
    <cellStyle name="Normal 2 6 2 4 7" xfId="15052" xr:uid="{BBA9E532-360A-4169-B0B6-EA12DEA28552}"/>
    <cellStyle name="Normal 2 6 2 5" xfId="4065" xr:uid="{00000000-0005-0000-0000-00007E0C0000}"/>
    <cellStyle name="Normal 2 6 2 5 2" xfId="6038" xr:uid="{00000000-0005-0000-0000-00007F0C0000}"/>
    <cellStyle name="Normal 2 6 2 5 2 2" xfId="28640" xr:uid="{61FC369A-632B-4036-9F02-283CF7D12915}"/>
    <cellStyle name="Normal 2 6 2 5 2 3" xfId="17126" xr:uid="{6D289AEE-6E89-42F3-B268-3D679CB8B51C}"/>
    <cellStyle name="Normal 2 6 2 5 3" xfId="9783" xr:uid="{D254B103-156A-4761-80F6-BBE5CAD60117}"/>
    <cellStyle name="Normal 2 6 2 5 3 2" xfId="19959" xr:uid="{A1FE3E30-8360-44DB-8B76-486E6F1A7DC6}"/>
    <cellStyle name="Normal 2 6 2 5 4" xfId="12468" xr:uid="{8D18A471-0CCD-4290-A2F5-B3F1463CFD90}"/>
    <cellStyle name="Normal 2 6 2 5 4 2" xfId="22792" xr:uid="{AAA3DB79-50A8-4F4E-BB22-B3DC5D7E6522}"/>
    <cellStyle name="Normal 2 6 2 5 5" xfId="25492" xr:uid="{D4EC8263-62CA-4562-B4E1-FA963469589A}"/>
    <cellStyle name="Normal 2 6 2 5 6" xfId="15047" xr:uid="{5432C3EF-C34C-4277-A9E4-2DA817CFDC50}"/>
    <cellStyle name="Normal 2 6 2 6" xfId="3251" xr:uid="{00000000-0005-0000-0000-0000800C0000}"/>
    <cellStyle name="Normal 2 6 2 6 2" xfId="5178" xr:uid="{00000000-0005-0000-0000-0000810C0000}"/>
    <cellStyle name="Normal 2 6 2 6 2 2" xfId="29305" xr:uid="{2E294FAD-6AFB-4340-BDF4-CEC56C2A2758}"/>
    <cellStyle name="Normal 2 6 2 6 2 3" xfId="16467" xr:uid="{C7A13C87-77A2-4202-ADF9-18356512B196}"/>
    <cellStyle name="Normal 2 6 2 6 3" xfId="9127" xr:uid="{46CCE76A-CE9E-46AE-BFF1-5282469EABB4}"/>
    <cellStyle name="Normal 2 6 2 6 3 2" xfId="19300" xr:uid="{5DAE0C1D-7CFE-434A-AF67-E7410A4F9F2D}"/>
    <cellStyle name="Normal 2 6 2 6 4" xfId="11809" xr:uid="{EA90310E-A3C1-428B-9D97-D68406506E6B}"/>
    <cellStyle name="Normal 2 6 2 6 4 2" xfId="22133" xr:uid="{A6EDD4D8-51DC-40C2-BE1D-E2B0CF7B07EA}"/>
    <cellStyle name="Normal 2 6 2 6 5" xfId="24666" xr:uid="{326DBD51-CDEC-422C-B252-B7BB474BE92D}"/>
    <cellStyle name="Normal 2 6 2 6 6" xfId="14234" xr:uid="{F2A0A1FA-F146-44F0-B09F-FBBB3B722DCE}"/>
    <cellStyle name="Normal 2 6 2 7" xfId="4779" xr:uid="{00000000-0005-0000-0000-0000820C0000}"/>
    <cellStyle name="Normal 2 6 2 7 2" xfId="8846" xr:uid="{1ECB2FD7-5F01-404B-8E1B-430F334DD8E9}"/>
    <cellStyle name="Normal 2 6 2 7 2 2" xfId="18996" xr:uid="{40F54C71-9F52-4F12-A1BA-9027741120E0}"/>
    <cellStyle name="Normal 2 6 2 7 3" xfId="11505" xr:uid="{291269DB-23EC-46EB-A613-E27625A286F0}"/>
    <cellStyle name="Normal 2 6 2 7 3 2" xfId="21829" xr:uid="{F69005A9-BDD1-49DF-9AC7-CDBAA0F87A20}"/>
    <cellStyle name="Normal 2 6 2 7 4" xfId="25548" xr:uid="{617A6E6F-DEEF-4D74-95DE-C3BDBAF06EC3}"/>
    <cellStyle name="Normal 2 6 2 7 5" xfId="16163" xr:uid="{C932A8FE-E52F-424F-B3B4-5156273B04DF}"/>
    <cellStyle name="Normal 2 6 2 8" xfId="7276" xr:uid="{AB355D2A-C795-44EF-8FF3-E5F27678827D}"/>
    <cellStyle name="Normal 2 6 2 8 2" xfId="10091" xr:uid="{B6E49095-9BBF-42C4-81C4-76F6B332F0A2}"/>
    <cellStyle name="Normal 2 6 2 8 2 2" xfId="20271" xr:uid="{BAE4D573-3C48-4913-9A61-2DF37D83427C}"/>
    <cellStyle name="Normal 2 6 2 8 3" xfId="12780" xr:uid="{B2D9DCE4-8A80-4E4D-87CA-1BEDBCC88A15}"/>
    <cellStyle name="Normal 2 6 2 8 3 2" xfId="23104" xr:uid="{1D7A3452-A4F3-4CC2-96C2-7F1385E1DF7E}"/>
    <cellStyle name="Normal 2 6 2 8 4" xfId="17438" xr:uid="{C35468C4-4C3A-4ADD-8A85-19FBE39FDC97}"/>
    <cellStyle name="Normal 2 6 2 9" xfId="7791" xr:uid="{DCE1910E-79CE-4D2B-98DB-AAE90CCF79CA}"/>
    <cellStyle name="Normal 2 6 2 9 2" xfId="15734" xr:uid="{0539608B-57AA-4142-A6F3-389D01EB3F49}"/>
    <cellStyle name="Normal 2 6 3" xfId="1107" xr:uid="{00000000-0005-0000-0000-000053040000}"/>
    <cellStyle name="Normal 2 6 3 10" xfId="11082" xr:uid="{8FBDE2B5-3081-428A-85F5-03759C157E7A}"/>
    <cellStyle name="Normal 2 6 3 10 2" xfId="21402" xr:uid="{CD0DC71C-A2BC-47DD-ADCA-EE761EAFAD28}"/>
    <cellStyle name="Normal 2 6 3 11" xfId="26109" xr:uid="{0D333117-1353-4F27-8427-4BFF5F28C896}"/>
    <cellStyle name="Normal 2 6 3 12" xfId="13894" xr:uid="{507143E6-E1CD-487C-91D5-DC8F303717EF}"/>
    <cellStyle name="Normal 2 6 3 2" xfId="2540" xr:uid="{00000000-0005-0000-0000-000002030000}"/>
    <cellStyle name="Normal 2 6 3 2 2" xfId="4072" xr:uid="{00000000-0005-0000-0000-0000850C0000}"/>
    <cellStyle name="Normal 2 6 3 2 2 2" xfId="6045" xr:uid="{00000000-0005-0000-0000-0000860C0000}"/>
    <cellStyle name="Normal 2 6 3 2 2 2 2" xfId="29059" xr:uid="{BFCA1E15-4453-4E97-8366-21125D827927}"/>
    <cellStyle name="Normal 2 6 3 2 2 2 3" xfId="17133" xr:uid="{C04D842A-C846-4990-9692-37DFD3B12BD4}"/>
    <cellStyle name="Normal 2 6 3 2 2 3" xfId="9790" xr:uid="{1BB88B9C-D94F-43F1-9753-55C1311F12C6}"/>
    <cellStyle name="Normal 2 6 3 2 2 3 2" xfId="19966" xr:uid="{26E985CA-E180-4AC7-8193-2DBAD8E367AE}"/>
    <cellStyle name="Normal 2 6 3 2 2 4" xfId="12475" xr:uid="{DECFA20B-13AD-4C9D-A1B6-BB6C145F4CDE}"/>
    <cellStyle name="Normal 2 6 3 2 2 4 2" xfId="22799" xr:uid="{662C8A55-EE84-406C-9DFA-251AADC83C57}"/>
    <cellStyle name="Normal 2 6 3 2 2 5" xfId="25083" xr:uid="{BDE4A6E7-5E8A-4D3A-BBFC-23115A5CBCC6}"/>
    <cellStyle name="Normal 2 6 3 2 2 6" xfId="15054" xr:uid="{73574D07-8207-41DD-9B82-067A8E1E386B}"/>
    <cellStyle name="Normal 2 6 3 2 3" xfId="5452" xr:uid="{00000000-0005-0000-0000-0000870C0000}"/>
    <cellStyle name="Normal 2 6 3 2 3 2" xfId="10519" xr:uid="{9B67F6A1-65F4-41A5-BDC9-EEF056C1B2F4}"/>
    <cellStyle name="Normal 2 6 3 2 3 2 2" xfId="30093" xr:uid="{AEE63F3E-B947-44BD-8898-656530A311FC}"/>
    <cellStyle name="Normal 2 6 3 2 3 2 3" xfId="20729" xr:uid="{15E05085-ACC7-40B6-9257-F338A6B814E7}"/>
    <cellStyle name="Normal 2 6 3 2 3 3" xfId="13238" xr:uid="{A6850629-E1C7-4AB0-AF27-5CFC1479771C}"/>
    <cellStyle name="Normal 2 6 3 2 3 3 2" xfId="23562" xr:uid="{B596240F-DC9A-4BCE-8AF4-9634F0A092CF}"/>
    <cellStyle name="Normal 2 6 3 2 3 4" xfId="25487" xr:uid="{FDE23C6D-4481-4BA6-A7DC-A9136321E8AC}"/>
    <cellStyle name="Normal 2 6 3 2 3 5" xfId="17896" xr:uid="{D5824E3B-9D09-4BE3-AE94-EF9167D48483}"/>
    <cellStyle name="Normal 2 6 3 2 4" xfId="8126" xr:uid="{259A64C1-F391-4BB4-A93C-EC2AA5776AAD}"/>
    <cellStyle name="Normal 2 6 3 2 4 2" xfId="29131" xr:uid="{8499EDDD-5BD0-4A6F-8DCB-BE27878F9FE1}"/>
    <cellStyle name="Normal 2 6 3 2 4 3" xfId="16685" xr:uid="{43C53394-6938-45A4-91CA-4847DDAF83D2}"/>
    <cellStyle name="Normal 2 6 3 2 5" xfId="9345" xr:uid="{E109D971-1645-43AD-A55A-CCBE28B15DF7}"/>
    <cellStyle name="Normal 2 6 3 2 5 2" xfId="19518" xr:uid="{971520B7-3151-4811-B073-AFB6DB7CF00A}"/>
    <cellStyle name="Normal 2 6 3 2 6" xfId="12027" xr:uid="{BE0DA708-7CDC-4187-BBCD-229113C31A19}"/>
    <cellStyle name="Normal 2 6 3 2 6 2" xfId="22351" xr:uid="{B418ADAD-87A8-4FB8-B8DB-B95A92F17050}"/>
    <cellStyle name="Normal 2 6 3 2 7" xfId="25764" xr:uid="{A47F632F-1F00-4ED2-97B8-A86FDB04F59E}"/>
    <cellStyle name="Normal 2 6 3 2 8" xfId="14499" xr:uid="{F3835C46-62D0-45BA-86FC-E15869F76EA5}"/>
    <cellStyle name="Normal 2 6 3 3" xfId="4073" xr:uid="{00000000-0005-0000-0000-0000880C0000}"/>
    <cellStyle name="Normal 2 6 3 3 2" xfId="6046" xr:uid="{00000000-0005-0000-0000-0000890C0000}"/>
    <cellStyle name="Normal 2 6 3 3 2 2" xfId="10649" xr:uid="{A40FA181-8E4D-4BF8-A62B-0D1BEDD74008}"/>
    <cellStyle name="Normal 2 6 3 3 2 2 2" xfId="30213" xr:uid="{207F4D6F-E709-4C23-ADEF-00B60C56F20D}"/>
    <cellStyle name="Normal 2 6 3 3 2 2 3" xfId="20907" xr:uid="{53F03979-C1D7-4F35-ABB2-E8FD99447921}"/>
    <cellStyle name="Normal 2 6 3 3 2 3" xfId="13416" xr:uid="{CC7EC529-63DB-4C6F-86DF-66E74AA2325C}"/>
    <cellStyle name="Normal 2 6 3 3 2 3 2" xfId="23740" xr:uid="{869D3284-ADD4-4691-AFAB-AD1E1F5F282A}"/>
    <cellStyle name="Normal 2 6 3 3 2 4" xfId="24113" xr:uid="{5FFFE250-4818-49DA-B3E8-0EF4B83C1A02}"/>
    <cellStyle name="Normal 2 6 3 3 2 5" xfId="18074" xr:uid="{F9644947-AB88-4136-8C47-EFFA6FC04551}"/>
    <cellStyle name="Normal 2 6 3 3 3" xfId="8214" xr:uid="{376D5CC5-D8F4-48B8-99FC-0E42918880B1}"/>
    <cellStyle name="Normal 2 6 3 3 3 2" xfId="27234" xr:uid="{4061B4A5-822B-47C2-B483-EE33F7FE9648}"/>
    <cellStyle name="Normal 2 6 3 3 3 3" xfId="17134" xr:uid="{D123E627-5496-496E-A3BB-DAD562DE48D0}"/>
    <cellStyle name="Normal 2 6 3 3 4" xfId="9791" xr:uid="{1DBB5788-2796-4022-86D1-943B78763162}"/>
    <cellStyle name="Normal 2 6 3 3 4 2" xfId="19967" xr:uid="{27AF603D-E528-48D2-868F-66298E583A0C}"/>
    <cellStyle name="Normal 2 6 3 3 5" xfId="12476" xr:uid="{9AE022DB-303C-4E28-8B27-955B9306C7B5}"/>
    <cellStyle name="Normal 2 6 3 3 5 2" xfId="22800" xr:uid="{C1EF7352-EADE-4512-AFD6-634A3941C53A}"/>
    <cellStyle name="Normal 2 6 3 3 6" xfId="25620" xr:uid="{FA8D1C97-D510-442D-9AA6-466BA99BFF33}"/>
    <cellStyle name="Normal 2 6 3 3 7" xfId="15055" xr:uid="{2593094A-1587-4F7C-8B65-1F6ECFDAAAC8}"/>
    <cellStyle name="Normal 2 6 3 4" xfId="4071" xr:uid="{00000000-0005-0000-0000-00008A0C0000}"/>
    <cellStyle name="Normal 2 6 3 4 2" xfId="6044" xr:uid="{00000000-0005-0000-0000-00008B0C0000}"/>
    <cellStyle name="Normal 2 6 3 4 2 2" xfId="27059" xr:uid="{51043481-7C6F-45B4-BFEA-4A653B9583CD}"/>
    <cellStyle name="Normal 2 6 3 4 2 3" xfId="17132" xr:uid="{48317BD9-FC94-43BD-BF13-E5DF02A27619}"/>
    <cellStyle name="Normal 2 6 3 4 3" xfId="9789" xr:uid="{D9FE6753-A2A1-44C5-94EF-7126F5180F02}"/>
    <cellStyle name="Normal 2 6 3 4 3 2" xfId="19965" xr:uid="{CEA68EDA-6B5E-47C7-8A58-B698450489A1}"/>
    <cellStyle name="Normal 2 6 3 4 4" xfId="12474" xr:uid="{38F98F21-086D-458B-8210-C6EE5D18BADB}"/>
    <cellStyle name="Normal 2 6 3 4 4 2" xfId="22798" xr:uid="{1D8ECB80-72FC-43CD-BB26-A1365640E711}"/>
    <cellStyle name="Normal 2 6 3 4 5" xfId="26620" xr:uid="{FB37997E-78AD-454F-98AC-C5C0178A3FA8}"/>
    <cellStyle name="Normal 2 6 3 4 6" xfId="15053" xr:uid="{E0F95851-1E62-4F66-8686-E4AAED58D741}"/>
    <cellStyle name="Normal 2 6 3 5" xfId="3297" xr:uid="{00000000-0005-0000-0000-00008C0C0000}"/>
    <cellStyle name="Normal 2 6 3 5 2" xfId="5221" xr:uid="{00000000-0005-0000-0000-00008D0C0000}"/>
    <cellStyle name="Normal 2 6 3 5 2 2" xfId="27247" xr:uid="{10D0613C-A307-4EF9-A913-EEF3BE57EE9C}"/>
    <cellStyle name="Normal 2 6 3 5 2 3" xfId="16510" xr:uid="{D0203A7A-392C-4511-AB9B-AEBA19C693F4}"/>
    <cellStyle name="Normal 2 6 3 5 3" xfId="9170" xr:uid="{D3842D43-57B6-45C1-8DF8-1ABDC2D00BE1}"/>
    <cellStyle name="Normal 2 6 3 5 3 2" xfId="19343" xr:uid="{0C8AC775-D784-4162-A813-A5A40FF5EF64}"/>
    <cellStyle name="Normal 2 6 3 5 4" xfId="11852" xr:uid="{52AE933C-2847-4D53-BB3B-920D1B2EB404}"/>
    <cellStyle name="Normal 2 6 3 5 4 2" xfId="22176" xr:uid="{F5F3C5C4-3A9A-46E2-B4C8-CCBB0E22A317}"/>
    <cellStyle name="Normal 2 6 3 5 5" xfId="24995" xr:uid="{B0758D50-5210-46EB-876E-5379F2164B3B}"/>
    <cellStyle name="Normal 2 6 3 5 6" xfId="14274" xr:uid="{6852F3BC-1022-454B-9DE8-84EE84952453}"/>
    <cellStyle name="Normal 2 6 3 6" xfId="4871" xr:uid="{00000000-0005-0000-0000-00008E0C0000}"/>
    <cellStyle name="Normal 2 6 3 6 2" xfId="8952" xr:uid="{4FB98F41-6ED8-4508-B4EA-1CA4C3FA8816}"/>
    <cellStyle name="Normal 2 6 3 6 2 2" xfId="19111" xr:uid="{832CA4B1-9E46-4D9B-956C-25E6FE637D54}"/>
    <cellStyle name="Normal 2 6 3 6 3" xfId="11620" xr:uid="{C1591079-D73A-4C58-A0D2-0784D9184E7A}"/>
    <cellStyle name="Normal 2 6 3 6 3 2" xfId="21944" xr:uid="{DE067F1D-2619-44A9-92FE-5F9D493056A5}"/>
    <cellStyle name="Normal 2 6 3 6 4" xfId="25900" xr:uid="{6333FC92-0215-4860-A395-901F9E8F45F1}"/>
    <cellStyle name="Normal 2 6 3 6 5" xfId="16278" xr:uid="{D481EC33-58BB-42D2-8AB0-27E647276F0D}"/>
    <cellStyle name="Normal 2 6 3 7" xfId="7315" xr:uid="{C8F036A6-60F9-420C-95D0-11A7620AA3B0}"/>
    <cellStyle name="Normal 2 6 3 7 2" xfId="10148" xr:uid="{185FFC6E-2457-4446-A009-D5F5EBB68A72}"/>
    <cellStyle name="Normal 2 6 3 7 2 2" xfId="20328" xr:uid="{79D053CF-09C5-41E0-BBD9-4040D4120495}"/>
    <cellStyle name="Normal 2 6 3 7 3" xfId="12837" xr:uid="{B58B46D1-51CF-4A62-AC6B-57C2D35FBF50}"/>
    <cellStyle name="Normal 2 6 3 7 3 2" xfId="23161" xr:uid="{5766DCEC-CA00-4E97-B051-6CA4404CB754}"/>
    <cellStyle name="Normal 2 6 3 7 4" xfId="17495" xr:uid="{2FCBF232-2410-43D3-A068-759F04774C49}"/>
    <cellStyle name="Normal 2 6 3 8" xfId="7792" xr:uid="{A45AD8C7-8362-4BCA-BE7B-C11F4224E257}"/>
    <cellStyle name="Normal 2 6 3 8 2" xfId="15736" xr:uid="{9FA49069-7C6A-4EC3-8990-8A2B3BE46389}"/>
    <cellStyle name="Normal 2 6 3 9" xfId="8481" xr:uid="{D62F6117-D8D9-437B-AF12-EB18FA65464C}"/>
    <cellStyle name="Normal 2 6 3 9 2" xfId="18569" xr:uid="{D571E414-00A1-4947-9F99-16E30C0FFE22}"/>
    <cellStyle name="Normal 2 6 4" xfId="1108" xr:uid="{00000000-0005-0000-0000-000054040000}"/>
    <cellStyle name="Normal 2 6 4 2" xfId="2340" xr:uid="{00000000-0005-0000-0000-000003030000}"/>
    <cellStyle name="Normal 2 6 4 2 2" xfId="6047" xr:uid="{00000000-0005-0000-0000-0000910C0000}"/>
    <cellStyle name="Normal 2 6 4 2 2 2" xfId="28721" xr:uid="{ED3D3621-2268-40C8-B3DF-C780B2CE708B}"/>
    <cellStyle name="Normal 2 6 4 2 2 3" xfId="17135" xr:uid="{4F7FBC10-B628-47D4-B30A-9A7779F3D710}"/>
    <cellStyle name="Normal 2 6 4 2 3" xfId="9792" xr:uid="{586CD985-573E-45E0-AD24-2561B4C1431A}"/>
    <cellStyle name="Normal 2 6 4 2 3 2" xfId="19968" xr:uid="{24C0CACC-EE49-4DDC-8400-A7B145EDC4AC}"/>
    <cellStyle name="Normal 2 6 4 2 4" xfId="12477" xr:uid="{A20C6D81-AA67-4404-AC36-5668F507E548}"/>
    <cellStyle name="Normal 2 6 4 2 4 2" xfId="22801" xr:uid="{7B00FEE6-8CDE-438B-B149-BEFC14A5337C}"/>
    <cellStyle name="Normal 2 6 4 2 5" xfId="24874" xr:uid="{2CB4A7AB-8CAF-493A-9EE6-EA622F07E5A0}"/>
    <cellStyle name="Normal 2 6 4 2 6" xfId="15056" xr:uid="{2560155B-A4FE-417F-BA52-7C26BE317674}"/>
    <cellStyle name="Normal 2 6 4 3" xfId="3681" xr:uid="{00000000-0005-0000-0000-0000920C0000}"/>
    <cellStyle name="Normal 2 6 4 3 2" xfId="5449" xr:uid="{00000000-0005-0000-0000-0000930C0000}"/>
    <cellStyle name="Normal 2 6 4 3 2 2" xfId="27030" xr:uid="{FAE28F7D-3250-4CFA-9051-9ED8204842C2}"/>
    <cellStyle name="Normal 2 6 4 3 2 3" xfId="16682" xr:uid="{14960EA3-A98A-45AC-9578-4B31C4B9907F}"/>
    <cellStyle name="Normal 2 6 4 3 3" xfId="9342" xr:uid="{E871EEBB-47F1-4BDD-817B-45C39398AD25}"/>
    <cellStyle name="Normal 2 6 4 3 3 2" xfId="19515" xr:uid="{BAF53F61-5115-4067-ACF6-989B6381966D}"/>
    <cellStyle name="Normal 2 6 4 3 4" xfId="12024" xr:uid="{883CCE6C-5E90-4CCF-A637-B6D18E6F27D2}"/>
    <cellStyle name="Normal 2 6 4 3 4 2" xfId="22348" xr:uid="{E479CCA8-926A-45DA-B068-1A62B1EBB85D}"/>
    <cellStyle name="Normal 2 6 4 3 5" xfId="26185" xr:uid="{FCEC7AE7-795D-4051-B9B2-547996A0F248}"/>
    <cellStyle name="Normal 2 6 4 3 6" xfId="14496" xr:uid="{1612DF10-B848-4101-A781-ABC196DD3323}"/>
    <cellStyle name="Normal 2 6 4 4" xfId="4622" xr:uid="{00000000-0005-0000-0000-0000940C0000}"/>
    <cellStyle name="Normal 2 6 4 4 2" xfId="10406" xr:uid="{E50784A3-7DA9-47AD-A733-E5DE6556BF39}"/>
    <cellStyle name="Normal 2 6 4 4 2 2" xfId="20588" xr:uid="{E98B2EFA-F917-4179-B88D-81077BF3ECA3}"/>
    <cellStyle name="Normal 2 6 4 4 3" xfId="13097" xr:uid="{4F4305DC-DCBF-47DB-A55F-1AEBF254745B}"/>
    <cellStyle name="Normal 2 6 4 4 3 2" xfId="23421" xr:uid="{6E2351C0-1985-4626-9CF9-D46365873B98}"/>
    <cellStyle name="Normal 2 6 4 4 4" xfId="25278" xr:uid="{959F330B-CD78-4583-849A-F91E4FC9697A}"/>
    <cellStyle name="Normal 2 6 4 4 5" xfId="17755" xr:uid="{A9B6D175-19CD-4E11-A62F-F8C20E1AEF9D}"/>
    <cellStyle name="Normal 2 6 4 5" xfId="7793" xr:uid="{6431204F-6311-4B52-9A61-BFF2F2F5D10F}"/>
    <cellStyle name="Normal 2 6 4 5 2" xfId="15737" xr:uid="{9346E122-43F3-4935-90A9-1E73148EB80A}"/>
    <cellStyle name="Normal 2 6 4 6" xfId="8482" xr:uid="{1A13118E-4716-4A03-AFE6-77DECE3697A9}"/>
    <cellStyle name="Normal 2 6 4 6 2" xfId="18570" xr:uid="{543DC96F-EBAF-474C-8958-49954CA17730}"/>
    <cellStyle name="Normal 2 6 4 7" xfId="11083" xr:uid="{C6D64E6A-1AE6-456C-8350-92CC73BBB148}"/>
    <cellStyle name="Normal 2 6 4 7 2" xfId="21403" xr:uid="{FC021A41-EC84-4DC3-9B3A-790FBA71EE26}"/>
    <cellStyle name="Normal 2 6 4 8" xfId="24652" xr:uid="{118690A7-7D60-436B-9F89-DABF935F59E9}"/>
    <cellStyle name="Normal 2 6 4 9" xfId="14052" xr:uid="{04882FA2-0B99-42CF-833E-3640E37511AA}"/>
    <cellStyle name="Normal 2 6 5" xfId="2204" xr:uid="{00000000-0005-0000-0000-0000FF020000}"/>
    <cellStyle name="Normal 2 6 5 2" xfId="6048" xr:uid="{00000000-0005-0000-0000-0000960C0000}"/>
    <cellStyle name="Normal 2 6 5 2 2" xfId="10650" xr:uid="{AE6AE747-7952-4BE8-8530-60AC1FDD0A68}"/>
    <cellStyle name="Normal 2 6 5 2 2 2" xfId="30214" xr:uid="{978E669A-11D6-4E17-A1D5-C32427AC8796}"/>
    <cellStyle name="Normal 2 6 5 2 2 3" xfId="20908" xr:uid="{C2FE9A99-29DE-427C-A59A-7C0138AB1DD2}"/>
    <cellStyle name="Normal 2 6 5 2 3" xfId="13417" xr:uid="{B2CD4172-E383-40FB-9967-3B03EA552960}"/>
    <cellStyle name="Normal 2 6 5 2 3 2" xfId="23741" xr:uid="{E40C6C97-04EE-4E4E-9B49-F2CE4B58A8E0}"/>
    <cellStyle name="Normal 2 6 5 2 4" xfId="23907" xr:uid="{AAFA3D43-5E21-4FB6-8DB2-818F01907311}"/>
    <cellStyle name="Normal 2 6 5 2 5" xfId="18075" xr:uid="{4A3EE0EF-F3CE-402B-83CD-4B7B68D73D0F}"/>
    <cellStyle name="Normal 2 6 5 3" xfId="8215" xr:uid="{DA51A2C9-3DA7-44D2-8A6E-40639DF925BE}"/>
    <cellStyle name="Normal 2 6 5 3 2" xfId="29119" xr:uid="{4832B88C-E0D3-479C-AE63-2A18D0FC5967}"/>
    <cellStyle name="Normal 2 6 5 3 3" xfId="17136" xr:uid="{61A0BFB8-195D-4FE6-B834-472780274C2F}"/>
    <cellStyle name="Normal 2 6 5 4" xfId="9793" xr:uid="{B09E4D8E-9B14-4C82-BF92-83E47B803D94}"/>
    <cellStyle name="Normal 2 6 5 4 2" xfId="19969" xr:uid="{96B7E6B6-BB0B-4D82-8A8A-5FB545802E3E}"/>
    <cellStyle name="Normal 2 6 5 5" xfId="12478" xr:uid="{8E8DEC78-67E4-4E6C-9AAA-D72CA0FDC245}"/>
    <cellStyle name="Normal 2 6 5 5 2" xfId="22802" xr:uid="{D18B4F42-366E-4222-A06D-CF53319B09B4}"/>
    <cellStyle name="Normal 2 6 5 6" xfId="26387" xr:uid="{35DE9460-CE46-4E01-BEA7-26C70411BCCC}"/>
    <cellStyle name="Normal 2 6 5 7" xfId="15057" xr:uid="{5ADF1250-2ED8-4CC3-B30A-C7D01B1F9FC4}"/>
    <cellStyle name="Normal 2 6 6" xfId="3814" xr:uid="{00000000-0005-0000-0000-0000970C0000}"/>
    <cellStyle name="Normal 2 6 6 2" xfId="5686" xr:uid="{00000000-0005-0000-0000-0000980C0000}"/>
    <cellStyle name="Normal 2 6 6 2 2" xfId="26875" xr:uid="{FF1814D2-9EF2-4E8C-97E6-80E76319ED2F}"/>
    <cellStyle name="Normal 2 6 6 2 3" xfId="16841" xr:uid="{9329744A-DE56-4222-8394-CD63B88CDC6E}"/>
    <cellStyle name="Normal 2 6 6 3" xfId="9498" xr:uid="{3711F550-AEB1-4A2E-9D1B-BBE186AC141D}"/>
    <cellStyle name="Normal 2 6 6 3 2" xfId="19674" xr:uid="{EA7A80FF-A88B-4CB0-95DA-911090F715CE}"/>
    <cellStyle name="Normal 2 6 6 4" xfId="12183" xr:uid="{5DC3C203-B1B0-446B-B120-F601A856A8AD}"/>
    <cellStyle name="Normal 2 6 6 4 2" xfId="22507" xr:uid="{1829770A-1F3F-4DF7-B7FB-2DCBFA91EB85}"/>
    <cellStyle name="Normal 2 6 6 5" xfId="23948" xr:uid="{85F400AD-6CAB-4A8C-AF10-771C1C59FE68}"/>
    <cellStyle name="Normal 2 6 6 6" xfId="14723" xr:uid="{E9F36A96-98A1-435A-8867-6B1448186822}"/>
    <cellStyle name="Normal 2 6 7" xfId="3180" xr:uid="{00000000-0005-0000-0000-0000990C0000}"/>
    <cellStyle name="Normal 2 6 7 2" xfId="5118" xr:uid="{00000000-0005-0000-0000-00009A0C0000}"/>
    <cellStyle name="Normal 2 6 7 2 2" xfId="27283" xr:uid="{C9A16F65-A44E-4245-AADF-27D1817D4300}"/>
    <cellStyle name="Normal 2 6 7 2 3" xfId="16407" xr:uid="{5BDBB70B-DE2E-421D-8669-A3A3C1D717EE}"/>
    <cellStyle name="Normal 2 6 7 3" xfId="9067" xr:uid="{E36D116C-5D67-48A1-9E66-90F1C29EA212}"/>
    <cellStyle name="Normal 2 6 7 3 2" xfId="19240" xr:uid="{BB19A687-CE9D-4A3D-ADC5-BC88B3975FB4}"/>
    <cellStyle name="Normal 2 6 7 4" xfId="11749" xr:uid="{474ECD4D-4605-46E0-9EBB-DC0F7B421923}"/>
    <cellStyle name="Normal 2 6 7 4 2" xfId="22073" xr:uid="{D22BB08A-E681-4B9E-B3B3-07C527147956}"/>
    <cellStyle name="Normal 2 6 7 5" xfId="25678" xr:uid="{F12B0B80-34E5-4F4F-A121-FFA692D850A0}"/>
    <cellStyle name="Normal 2 6 7 6" xfId="14176" xr:uid="{9DA94073-34C1-4FBB-90C9-164998F88E7B}"/>
    <cellStyle name="Normal 2 6 8" xfId="4461" xr:uid="{00000000-0005-0000-0000-00009B0C0000}"/>
    <cellStyle name="Normal 2 6 8 2" xfId="8788" xr:uid="{D172153F-90F6-4E96-B9C7-C48EAA01C47B}"/>
    <cellStyle name="Normal 2 6 8 2 2" xfId="18936" xr:uid="{E3600B86-A7F0-4223-A56C-DE0E85DD1857}"/>
    <cellStyle name="Normal 2 6 8 3" xfId="11445" xr:uid="{57BB59B7-FA92-4828-A4EB-EBB2B3A37D49}"/>
    <cellStyle name="Normal 2 6 8 3 2" xfId="21769" xr:uid="{8ED16439-6D7C-4AAE-BDF1-D6A1894229A9}"/>
    <cellStyle name="Normal 2 6 8 4" xfId="24187" xr:uid="{C4460805-A067-4177-B8CE-1BB7084C4EBE}"/>
    <cellStyle name="Normal 2 6 8 5" xfId="16103" xr:uid="{DE819B40-7983-4056-AF1C-493A35BE3FAA}"/>
    <cellStyle name="Normal 2 6 9" xfId="7370" xr:uid="{2CA23D15-2E26-4872-9B4D-32C8512BA2DE}"/>
    <cellStyle name="Normal 2 6 9 2" xfId="10244" xr:uid="{655AEE99-550E-426C-88EA-7F2AC522BA7F}"/>
    <cellStyle name="Normal 2 6 9 2 2" xfId="20426" xr:uid="{0FF78C83-BD48-4627-974D-C671ADCA64ED}"/>
    <cellStyle name="Normal 2 6 9 3" xfId="12935" xr:uid="{483A9C47-13DF-4448-80DE-DB350E9E6A4A}"/>
    <cellStyle name="Normal 2 6 9 3 2" xfId="23259" xr:uid="{36B45748-4C39-4B00-9B99-5E9688898AB1}"/>
    <cellStyle name="Normal 2 6 9 4" xfId="17593" xr:uid="{8D3038E3-3413-4942-A0EB-E1E68075D9AD}"/>
    <cellStyle name="Normal 2 7" xfId="1109" xr:uid="{00000000-0005-0000-0000-000055040000}"/>
    <cellStyle name="Normal 2 7 10" xfId="7794" xr:uid="{53AEBC39-CC22-4157-A00B-60BBBD5C3C6A}"/>
    <cellStyle name="Normal 2 7 10 2" xfId="15738" xr:uid="{A2304B23-7A92-4F00-9F51-57340CC9F1C9}"/>
    <cellStyle name="Normal 2 7 11" xfId="8483" xr:uid="{1FA08345-5443-4D33-AC3D-2E6B9CEE7F89}"/>
    <cellStyle name="Normal 2 7 11 2" xfId="18571" xr:uid="{FCA0866F-C0A2-476D-8AAA-8EE3D3983C49}"/>
    <cellStyle name="Normal 2 7 12" xfId="11084" xr:uid="{797BCE1C-25E1-487A-889A-33B263149480}"/>
    <cellStyle name="Normal 2 7 12 2" xfId="21404" xr:uid="{AEA39750-791F-44CF-83F3-6B72AEDEB8A8}"/>
    <cellStyle name="Normal 2 7 13" xfId="26543" xr:uid="{BA5E349C-9EDA-4817-9A4A-E95935553709}"/>
    <cellStyle name="Normal 2 7 14" xfId="13732" xr:uid="{133F85EA-1554-4C39-AA5A-6EFDCD3299FA}"/>
    <cellStyle name="Normal 2 7 15" xfId="30520" xr:uid="{11171866-DA0F-40B6-8E90-C82D994C9621}"/>
    <cellStyle name="Normal 2 7 2" xfId="1110" xr:uid="{00000000-0005-0000-0000-000056040000}"/>
    <cellStyle name="Normal 2 7 2 10" xfId="8484" xr:uid="{9A0BE584-FC2A-415E-8BDF-227C650C385C}"/>
    <cellStyle name="Normal 2 7 2 10 2" xfId="18572" xr:uid="{854DD1EB-A570-4E0F-9358-2BD6DF1C193F}"/>
    <cellStyle name="Normal 2 7 2 11" xfId="11085" xr:uid="{386D2C19-2F0A-4084-A26A-DEF9C5F90B6E}"/>
    <cellStyle name="Normal 2 7 2 11 2" xfId="21405" xr:uid="{D2FE7B80-F87B-41B8-864B-DE3A0CA08A39}"/>
    <cellStyle name="Normal 2 7 2 12" xfId="24104" xr:uid="{BC8579FE-CFDA-4467-A6C3-C58D02864D16}"/>
    <cellStyle name="Normal 2 7 2 13" xfId="13792" xr:uid="{80D066F9-305F-42DC-9ECE-DF52A1A6EA73}"/>
    <cellStyle name="Normal 2 7 2 2" xfId="1111" xr:uid="{00000000-0005-0000-0000-000057040000}"/>
    <cellStyle name="Normal 2 7 2 2 10" xfId="14349" xr:uid="{E0F57F48-649F-4031-BD04-0C0E51DB28A6}"/>
    <cellStyle name="Normal 2 7 2 2 2" xfId="2664" xr:uid="{00000000-0005-0000-0000-000006030000}"/>
    <cellStyle name="Normal 2 7 2 2 2 2" xfId="4076" xr:uid="{00000000-0005-0000-0000-0000A00C0000}"/>
    <cellStyle name="Normal 2 7 2 2 2 2 2" xfId="6051" xr:uid="{00000000-0005-0000-0000-0000A10C0000}"/>
    <cellStyle name="Normal 2 7 2 2 2 2 2 2" xfId="28908" xr:uid="{DE7AB098-A006-46A2-B948-5B13D6257D8B}"/>
    <cellStyle name="Normal 2 7 2 2 2 2 2 3" xfId="17139" xr:uid="{19D723BF-DA6A-4EDA-A9A0-A59097398469}"/>
    <cellStyle name="Normal 2 7 2 2 2 2 3" xfId="9796" xr:uid="{F37C8364-24DA-482E-9AC2-30E644367E4A}"/>
    <cellStyle name="Normal 2 7 2 2 2 2 3 2" xfId="19972" xr:uid="{0B96E342-8EF5-4E2C-B6F2-96B42AF97C29}"/>
    <cellStyle name="Normal 2 7 2 2 2 2 4" xfId="12481" xr:uid="{C65EDB08-0A82-408A-8083-B5A96189107A}"/>
    <cellStyle name="Normal 2 7 2 2 2 2 4 2" xfId="22805" xr:uid="{07DF5D00-9BA1-4516-AF42-909CE78DC715}"/>
    <cellStyle name="Normal 2 7 2 2 2 2 5" xfId="24264" xr:uid="{D8A872D5-947D-4194-BF89-962E80F6BE98}"/>
    <cellStyle name="Normal 2 7 2 2 2 2 6" xfId="15060" xr:uid="{80AA4C69-29F8-4167-A408-7AF00BD2AE54}"/>
    <cellStyle name="Normal 2 7 2 2 2 3" xfId="5455" xr:uid="{00000000-0005-0000-0000-0000A20C0000}"/>
    <cellStyle name="Normal 2 7 2 2 2 3 2" xfId="10521" xr:uid="{F5C688D4-0C5A-4AF5-9628-C3ECBC08A9B2}"/>
    <cellStyle name="Normal 2 7 2 2 2 3 2 2" xfId="30095" xr:uid="{ECAA9821-D9D5-4EAB-AE48-33D14F5154F3}"/>
    <cellStyle name="Normal 2 7 2 2 2 3 2 3" xfId="20731" xr:uid="{96B31589-0D05-4FB9-AA20-F81F0679378E}"/>
    <cellStyle name="Normal 2 7 2 2 2 3 3" xfId="13240" xr:uid="{B3C73B81-979F-45D3-9387-783E5116EFFC}"/>
    <cellStyle name="Normal 2 7 2 2 2 3 3 2" xfId="23564" xr:uid="{8BF1C075-3492-43EB-8A73-2AB3EECDED97}"/>
    <cellStyle name="Normal 2 7 2 2 2 3 4" xfId="24328" xr:uid="{C6B82972-CC48-4A23-A4DF-D187B03A9F5E}"/>
    <cellStyle name="Normal 2 7 2 2 2 3 5" xfId="17898" xr:uid="{AD7F7EE0-717B-4FCA-A052-5F68F2037C60}"/>
    <cellStyle name="Normal 2 7 2 2 2 4" xfId="8128" xr:uid="{33BCAFCF-6894-4152-9280-B60CA5B35CB7}"/>
    <cellStyle name="Normal 2 7 2 2 2 4 2" xfId="29488" xr:uid="{272701EA-1A4B-4B9F-90DA-1429800EBE2E}"/>
    <cellStyle name="Normal 2 7 2 2 2 4 3" xfId="16688" xr:uid="{2C07C2C6-3613-4E54-85F7-8900278AE005}"/>
    <cellStyle name="Normal 2 7 2 2 2 5" xfId="9348" xr:uid="{8E13344D-3EF3-4A27-BD36-2F45477640F7}"/>
    <cellStyle name="Normal 2 7 2 2 2 5 2" xfId="19521" xr:uid="{9D992833-2554-4726-B54E-DAC62BEC5794}"/>
    <cellStyle name="Normal 2 7 2 2 2 6" xfId="12030" xr:uid="{4DAA0C40-B112-4F90-BDE0-427AB09AB810}"/>
    <cellStyle name="Normal 2 7 2 2 2 6 2" xfId="22354" xr:uid="{F20DE630-7612-452A-A32E-F12C1975754A}"/>
    <cellStyle name="Normal 2 7 2 2 2 7" xfId="24795" xr:uid="{B9756517-D693-4302-8676-FECAC0FDDF0C}"/>
    <cellStyle name="Normal 2 7 2 2 2 8" xfId="14502" xr:uid="{95E56A9C-2C55-4C0F-9167-FCCF5E42F34D}"/>
    <cellStyle name="Normal 2 7 2 2 3" xfId="4077" xr:uid="{00000000-0005-0000-0000-0000A30C0000}"/>
    <cellStyle name="Normal 2 7 2 2 3 2" xfId="6052" xr:uid="{00000000-0005-0000-0000-0000A40C0000}"/>
    <cellStyle name="Normal 2 7 2 2 3 2 2" xfId="10651" xr:uid="{A1C2FCFD-0C3E-49FC-A1DC-487E80C8FDEF}"/>
    <cellStyle name="Normal 2 7 2 2 3 2 2 2" xfId="20909" xr:uid="{6488F56C-75B3-46EB-A998-8A9426F97252}"/>
    <cellStyle name="Normal 2 7 2 2 3 2 3" xfId="13418" xr:uid="{C506430B-FF28-4D7B-9F51-BD6E1BBA2851}"/>
    <cellStyle name="Normal 2 7 2 2 3 2 3 2" xfId="23742" xr:uid="{C1F80C96-B98E-4FCF-9D25-38576C51C581}"/>
    <cellStyle name="Normal 2 7 2 2 3 2 4" xfId="27919" xr:uid="{47EF6E72-7526-4575-9506-245D4D2BB8EC}"/>
    <cellStyle name="Normal 2 7 2 2 3 2 5" xfId="18076" xr:uid="{B0667578-8F43-4DF3-8530-FC1AF42ADEBA}"/>
    <cellStyle name="Normal 2 7 2 2 3 3" xfId="8216" xr:uid="{1AB044B0-65C2-4B1E-99F5-5BF88E888411}"/>
    <cellStyle name="Normal 2 7 2 2 3 3 2" xfId="17140" xr:uid="{2AEE3062-B8BC-4035-8EE5-7BB1112F843B}"/>
    <cellStyle name="Normal 2 7 2 2 3 4" xfId="9797" xr:uid="{A920CD04-5267-4743-928E-CFAC49FF1A96}"/>
    <cellStyle name="Normal 2 7 2 2 3 4 2" xfId="19973" xr:uid="{9D39F90A-DCBA-4EA0-BBE8-A8608B54DC04}"/>
    <cellStyle name="Normal 2 7 2 2 3 5" xfId="12482" xr:uid="{2E6A72BE-E51E-40A9-B31F-58B854BD8661}"/>
    <cellStyle name="Normal 2 7 2 2 3 5 2" xfId="22806" xr:uid="{A2530BDB-D1E8-482E-96BB-848ABAD040D9}"/>
    <cellStyle name="Normal 2 7 2 2 3 6" xfId="26495" xr:uid="{DF94AEDC-FA08-4B12-9C83-B1403EB22C97}"/>
    <cellStyle name="Normal 2 7 2 2 3 7" xfId="15061" xr:uid="{C4FCACA8-142F-4794-AC0D-D46983DA07CD}"/>
    <cellStyle name="Normal 2 7 2 2 4" xfId="4075" xr:uid="{00000000-0005-0000-0000-0000A50C0000}"/>
    <cellStyle name="Normal 2 7 2 2 4 2" xfId="6050" xr:uid="{00000000-0005-0000-0000-0000A60C0000}"/>
    <cellStyle name="Normal 2 7 2 2 4 2 2" xfId="28897" xr:uid="{898D4FDA-7408-4874-ADA0-42DC7F719887}"/>
    <cellStyle name="Normal 2 7 2 2 4 2 3" xfId="17138" xr:uid="{E5E7D7B9-9757-4444-AC4C-7A83C90A1B24}"/>
    <cellStyle name="Normal 2 7 2 2 4 3" xfId="9795" xr:uid="{4C9D606E-FD9A-420E-AC70-312A45378D2E}"/>
    <cellStyle name="Normal 2 7 2 2 4 3 2" xfId="19971" xr:uid="{A5310A71-55F5-4C06-AB33-E0262C793642}"/>
    <cellStyle name="Normal 2 7 2 2 4 4" xfId="12480" xr:uid="{B923ED80-296B-4C54-B892-2D49BE4C8CA0}"/>
    <cellStyle name="Normal 2 7 2 2 4 4 2" xfId="22804" xr:uid="{9BD3F55D-E661-4186-B55B-5D3A0660C6AD}"/>
    <cellStyle name="Normal 2 7 2 2 4 5" xfId="25626" xr:uid="{034F6DA2-D366-414F-A59C-0CB1C395A918}"/>
    <cellStyle name="Normal 2 7 2 2 4 6" xfId="15059" xr:uid="{389B6262-41F4-46BB-9F0A-5B5DE5C535BC}"/>
    <cellStyle name="Normal 2 7 2 2 5" xfId="3560" xr:uid="{00000000-0005-0000-0000-0000A70C0000}"/>
    <cellStyle name="Normal 2 7 2 2 5 2" xfId="5296" xr:uid="{00000000-0005-0000-0000-0000A80C0000}"/>
    <cellStyle name="Normal 2 7 2 2 5 2 2" xfId="30046" xr:uid="{E14CF1EA-254F-49B9-8A21-104252AF4596}"/>
    <cellStyle name="Normal 2 7 2 2 5 2 3" xfId="20654" xr:uid="{B081B7C8-849A-43FB-B176-0A5BA973CC39}"/>
    <cellStyle name="Normal 2 7 2 2 5 3" xfId="13163" xr:uid="{5B43DAC0-CDB8-4997-94E7-149BB75472AD}"/>
    <cellStyle name="Normal 2 7 2 2 5 3 2" xfId="23487" xr:uid="{75EA439D-2A5A-43A4-9246-EDFFAA75398B}"/>
    <cellStyle name="Normal 2 7 2 2 5 4" xfId="26459" xr:uid="{D9056BCE-7BA5-48B2-A7D2-3383F45350F0}"/>
    <cellStyle name="Normal 2 7 2 2 5 5" xfId="17821" xr:uid="{87B5A39A-B99F-4117-91A5-68DCDE351D5C}"/>
    <cellStyle name="Normal 2 7 2 2 6" xfId="5016" xr:uid="{00000000-0005-0000-0000-0000A90C0000}"/>
    <cellStyle name="Normal 2 7 2 2 6 2" xfId="26990" xr:uid="{EC2B5F4D-A305-4FB7-958E-B897238F712D}"/>
    <cellStyle name="Normal 2 7 2 2 6 3" xfId="15740" xr:uid="{59DB8B85-08B7-4673-9316-4CEF208C8AE2}"/>
    <cellStyle name="Normal 2 7 2 2 7" xfId="8485" xr:uid="{58B0D005-1C99-409D-877E-FE62C38C0778}"/>
    <cellStyle name="Normal 2 7 2 2 7 2" xfId="18573" xr:uid="{24E58F2E-00A5-4EAA-8B30-35F4DB33E89B}"/>
    <cellStyle name="Normal 2 7 2 2 8" xfId="11086" xr:uid="{5307860B-8B49-4959-8D55-E41F88B09791}"/>
    <cellStyle name="Normal 2 7 2 2 8 2" xfId="21406" xr:uid="{83C224C8-3741-48A8-8013-B22A0AB06C23}"/>
    <cellStyle name="Normal 2 7 2 2 9" xfId="25767" xr:uid="{B4F84A78-08F6-42C4-8E7D-9B163DB68057}"/>
    <cellStyle name="Normal 2 7 2 3" xfId="2487" xr:uid="{00000000-0005-0000-0000-000005030000}"/>
    <cellStyle name="Normal 2 7 2 3 2" xfId="4078" xr:uid="{00000000-0005-0000-0000-0000AB0C0000}"/>
    <cellStyle name="Normal 2 7 2 3 2 2" xfId="6053" xr:uid="{00000000-0005-0000-0000-0000AC0C0000}"/>
    <cellStyle name="Normal 2 7 2 3 2 2 2" xfId="28131" xr:uid="{984844E5-2CF5-4563-B1EE-9DEB5DE07B47}"/>
    <cellStyle name="Normal 2 7 2 3 2 2 3" xfId="17141" xr:uid="{B0B63C6B-92CF-4CBD-9E72-321C88DE29B4}"/>
    <cellStyle name="Normal 2 7 2 3 2 3" xfId="9798" xr:uid="{E01BB526-34EE-448F-AFD5-8A4FCE47C9E6}"/>
    <cellStyle name="Normal 2 7 2 3 2 3 2" xfId="19974" xr:uid="{DBF25BE6-F8FF-4613-9720-90D5A6126D5A}"/>
    <cellStyle name="Normal 2 7 2 3 2 4" xfId="12483" xr:uid="{A582386C-4C88-44DD-9E56-0E2FC7977CC6}"/>
    <cellStyle name="Normal 2 7 2 3 2 4 2" xfId="22807" xr:uid="{2EC51880-09E7-446B-BD8B-F059EED82F7E}"/>
    <cellStyle name="Normal 2 7 2 3 2 5" xfId="23979" xr:uid="{2AC9E51F-7341-43B5-A583-8BC40C4D36AC}"/>
    <cellStyle name="Normal 2 7 2 3 2 6" xfId="15062" xr:uid="{1BBF1071-AE49-4D0C-BA7F-5FD189DB04C6}"/>
    <cellStyle name="Normal 2 7 2 3 3" xfId="5454" xr:uid="{00000000-0005-0000-0000-0000AD0C0000}"/>
    <cellStyle name="Normal 2 7 2 3 3 2" xfId="10520" xr:uid="{48D568A8-31C3-4A4C-AD9F-1D538C2516A8}"/>
    <cellStyle name="Normal 2 7 2 3 3 2 2" xfId="30094" xr:uid="{18ADD7BD-57E3-4B6A-B3BD-08CBB307E330}"/>
    <cellStyle name="Normal 2 7 2 3 3 2 3" xfId="20730" xr:uid="{30242765-126A-464E-B1AF-6096B55E1B27}"/>
    <cellStyle name="Normal 2 7 2 3 3 3" xfId="13239" xr:uid="{79B70721-7291-4D5C-BCDB-656FB43700AB}"/>
    <cellStyle name="Normal 2 7 2 3 3 3 2" xfId="23563" xr:uid="{81941423-C5B3-4E2C-8B6F-FE806FFC21B3}"/>
    <cellStyle name="Normal 2 7 2 3 3 4" xfId="25974" xr:uid="{441EE201-3750-4504-8F23-7C22B90796F7}"/>
    <cellStyle name="Normal 2 7 2 3 3 5" xfId="17897" xr:uid="{4C87BB2E-3C12-4826-AC05-A7139617E67D}"/>
    <cellStyle name="Normal 2 7 2 3 4" xfId="8127" xr:uid="{DD7B67F8-8868-4707-A1F9-A71702641DC3}"/>
    <cellStyle name="Normal 2 7 2 3 4 2" xfId="29140" xr:uid="{E5008B16-C95E-4E62-933F-22B6FC54768A}"/>
    <cellStyle name="Normal 2 7 2 3 4 3" xfId="16687" xr:uid="{F2F010FF-8FF4-4766-AB62-39783F2D3EA8}"/>
    <cellStyle name="Normal 2 7 2 3 5" xfId="9347" xr:uid="{901292F5-5B47-4D4D-8ACD-D5D4B9E30925}"/>
    <cellStyle name="Normal 2 7 2 3 5 2" xfId="19520" xr:uid="{78B157C6-545B-486F-89AA-7D48E834A271}"/>
    <cellStyle name="Normal 2 7 2 3 6" xfId="12029" xr:uid="{7A469A8F-CA66-4840-AFCD-BAE9E6E9EEC0}"/>
    <cellStyle name="Normal 2 7 2 3 6 2" xfId="22353" xr:uid="{1C318BFE-DF51-44B3-B421-B71BC6935C65}"/>
    <cellStyle name="Normal 2 7 2 3 7" xfId="25004" xr:uid="{0AE4AAA3-8B59-42C0-B887-8A3C6B5A8965}"/>
    <cellStyle name="Normal 2 7 2 3 8" xfId="14501" xr:uid="{03C1D863-B0A0-4E6D-A779-45ED539F3A3D}"/>
    <cellStyle name="Normal 2 7 2 4" xfId="4079" xr:uid="{00000000-0005-0000-0000-0000AE0C0000}"/>
    <cellStyle name="Normal 2 7 2 4 2" xfId="6054" xr:uid="{00000000-0005-0000-0000-0000AF0C0000}"/>
    <cellStyle name="Normal 2 7 2 4 2 2" xfId="10652" xr:uid="{F1C1AA3C-D0D3-4CD9-BF69-6CAC5F8FE18C}"/>
    <cellStyle name="Normal 2 7 2 4 2 2 2" xfId="20910" xr:uid="{173FB77C-3E71-4F7B-B64D-166CA8AF2693}"/>
    <cellStyle name="Normal 2 7 2 4 2 3" xfId="13419" xr:uid="{334493AE-AE63-4A70-95DA-55FBDF392BD0}"/>
    <cellStyle name="Normal 2 7 2 4 2 3 2" xfId="23743" xr:uid="{4F7B8770-E7A8-46CF-B57C-CEAC4A9B9E92}"/>
    <cellStyle name="Normal 2 7 2 4 2 4" xfId="28867" xr:uid="{4D509E42-26EE-494B-884F-B7FB648F2403}"/>
    <cellStyle name="Normal 2 7 2 4 2 5" xfId="18077" xr:uid="{40CDBB60-2B4D-4A72-99D0-8FCE88F426EF}"/>
    <cellStyle name="Normal 2 7 2 4 3" xfId="8217" xr:uid="{316CEE25-45B9-4F49-8336-E1173E8747B5}"/>
    <cellStyle name="Normal 2 7 2 4 3 2" xfId="17142" xr:uid="{CA7E6D41-4991-47D4-BE65-A6E5DE446989}"/>
    <cellStyle name="Normal 2 7 2 4 4" xfId="9799" xr:uid="{18B41E3D-435D-4529-86CA-4A8EA8D73232}"/>
    <cellStyle name="Normal 2 7 2 4 4 2" xfId="19975" xr:uid="{EC85B3DD-05F1-4F2F-85B3-BA63BFFEDE1D}"/>
    <cellStyle name="Normal 2 7 2 4 5" xfId="12484" xr:uid="{CCBB41EC-0556-407C-AE6A-102F003C0767}"/>
    <cellStyle name="Normal 2 7 2 4 5 2" xfId="22808" xr:uid="{CE5EBDC5-9A74-4A58-9A58-201B0DF8CC12}"/>
    <cellStyle name="Normal 2 7 2 4 6" xfId="26583" xr:uid="{7FC35DA9-4C71-47B6-9955-9D07E64F80E0}"/>
    <cellStyle name="Normal 2 7 2 4 7" xfId="15063" xr:uid="{937FA06B-E648-49B8-AB8F-DA3C656F2BF0}"/>
    <cellStyle name="Normal 2 7 2 5" xfId="4074" xr:uid="{00000000-0005-0000-0000-0000B00C0000}"/>
    <cellStyle name="Normal 2 7 2 5 2" xfId="6049" xr:uid="{00000000-0005-0000-0000-0000B10C0000}"/>
    <cellStyle name="Normal 2 7 2 5 2 2" xfId="29364" xr:uid="{A0A5EE24-05A7-49F2-B022-16893E205FDA}"/>
    <cellStyle name="Normal 2 7 2 5 2 3" xfId="17137" xr:uid="{E2F24569-F17F-4F62-A5A9-CE7F10791FF1}"/>
    <cellStyle name="Normal 2 7 2 5 3" xfId="9794" xr:uid="{7877A879-1EA9-4067-B385-047B2786F9F8}"/>
    <cellStyle name="Normal 2 7 2 5 3 2" xfId="19970" xr:uid="{616D9B04-9C37-4A05-A2EC-730CA92CEB27}"/>
    <cellStyle name="Normal 2 7 2 5 4" xfId="12479" xr:uid="{626FB0B5-E332-4B0D-A049-26D9E77D59B1}"/>
    <cellStyle name="Normal 2 7 2 5 4 2" xfId="22803" xr:uid="{3AC6ED51-6675-4EF2-BE92-B5883EB944BE}"/>
    <cellStyle name="Normal 2 7 2 5 5" xfId="25503" xr:uid="{8618DD45-8AAD-406D-908E-A6B21533B247}"/>
    <cellStyle name="Normal 2 7 2 5 6" xfId="15058" xr:uid="{7407A048-D5F6-4A0F-BBF6-CC782DD33776}"/>
    <cellStyle name="Normal 2 7 2 6" xfId="3268" xr:uid="{00000000-0005-0000-0000-0000B20C0000}"/>
    <cellStyle name="Normal 2 7 2 6 2" xfId="5193" xr:uid="{00000000-0005-0000-0000-0000B30C0000}"/>
    <cellStyle name="Normal 2 7 2 6 2 2" xfId="27137" xr:uid="{5EA5BF9D-FB4D-4077-AC40-1370A6BDBDF1}"/>
    <cellStyle name="Normal 2 7 2 6 2 3" xfId="16482" xr:uid="{09DE0F90-A320-4FD1-95D9-F0DE47D92B04}"/>
    <cellStyle name="Normal 2 7 2 6 3" xfId="9142" xr:uid="{7388E081-3BA7-4D3C-8148-64C69624D555}"/>
    <cellStyle name="Normal 2 7 2 6 3 2" xfId="19315" xr:uid="{CD97CDCE-CB4B-487B-A0E0-25B801FD97A3}"/>
    <cellStyle name="Normal 2 7 2 6 4" xfId="11824" xr:uid="{10C3F429-CB42-4FBA-8D32-A12746327DE7}"/>
    <cellStyle name="Normal 2 7 2 6 4 2" xfId="22148" xr:uid="{9139451D-9887-44F1-9FDB-634C1BC1E2B4}"/>
    <cellStyle name="Normal 2 7 2 6 5" xfId="25682" xr:uid="{FD473E5D-6562-47E9-8816-022BD3D7BA11}"/>
    <cellStyle name="Normal 2 7 2 6 6" xfId="14249" xr:uid="{53542699-87EC-453C-B3CB-D52A6C277550}"/>
    <cellStyle name="Normal 2 7 2 7" xfId="4787" xr:uid="{00000000-0005-0000-0000-0000B40C0000}"/>
    <cellStyle name="Normal 2 7 2 7 2" xfId="8861" xr:uid="{03D1CC26-F975-46C8-9CCA-14B7640A040F}"/>
    <cellStyle name="Normal 2 7 2 7 2 2" xfId="19011" xr:uid="{04DF6727-AB8A-472D-8A0C-DFFEE0E19111}"/>
    <cellStyle name="Normal 2 7 2 7 3" xfId="11520" xr:uid="{F845D963-FFF6-4FC3-A64E-F79F2A20F07F}"/>
    <cellStyle name="Normal 2 7 2 7 3 2" xfId="21844" xr:uid="{9E59D18D-B11B-415E-9658-3E3FB9922B54}"/>
    <cellStyle name="Normal 2 7 2 7 4" xfId="25616" xr:uid="{98AF8DF8-700D-41E1-8DE4-E9B3A8DC98CB}"/>
    <cellStyle name="Normal 2 7 2 7 5" xfId="16178" xr:uid="{F936B1C7-8241-4FF5-BCF9-65D84597CE96}"/>
    <cellStyle name="Normal 2 7 2 8" xfId="7277" xr:uid="{BE1784F7-28D3-439D-B245-6F33A2C05940}"/>
    <cellStyle name="Normal 2 7 2 8 2" xfId="10093" xr:uid="{716C5459-5306-4D63-B996-B45B36DDE371}"/>
    <cellStyle name="Normal 2 7 2 8 2 2" xfId="20273" xr:uid="{7F444512-6327-4C75-98E1-5C76A1337BB7}"/>
    <cellStyle name="Normal 2 7 2 8 3" xfId="12782" xr:uid="{7023B1C2-B52E-4D2A-9EE7-0286F5A43336}"/>
    <cellStyle name="Normal 2 7 2 8 3 2" xfId="23106" xr:uid="{A409FFCC-FCCD-44BA-AC37-149305278710}"/>
    <cellStyle name="Normal 2 7 2 8 4" xfId="17440" xr:uid="{3DC36EE5-0F2B-402A-B7FB-99B0E67C06A4}"/>
    <cellStyle name="Normal 2 7 2 9" xfId="7795" xr:uid="{B6866C0E-3561-4D3C-B2F5-50C4A437C379}"/>
    <cellStyle name="Normal 2 7 2 9 2" xfId="15739" xr:uid="{5D6257A7-9C94-4D16-B00E-ED25250258C6}"/>
    <cellStyle name="Normal 2 7 3" xfId="1112" xr:uid="{00000000-0005-0000-0000-000058040000}"/>
    <cellStyle name="Normal 2 7 3 10" xfId="11087" xr:uid="{DCA909DA-D532-4E37-A9F5-74708AA49C63}"/>
    <cellStyle name="Normal 2 7 3 10 2" xfId="21407" xr:uid="{8E97C795-F5FC-4F96-A244-E9B6A444A793}"/>
    <cellStyle name="Normal 2 7 3 11" xfId="26599" xr:uid="{F0A9FF7B-08D9-4F42-A3F1-1068D2BC927E}"/>
    <cellStyle name="Normal 2 7 3 12" xfId="13895" xr:uid="{2AAE59ED-FA35-417F-92F6-8C835DC749FB}"/>
    <cellStyle name="Normal 2 7 3 2" xfId="2541" xr:uid="{00000000-0005-0000-0000-000007030000}"/>
    <cellStyle name="Normal 2 7 3 2 2" xfId="4081" xr:uid="{00000000-0005-0000-0000-0000B70C0000}"/>
    <cellStyle name="Normal 2 7 3 2 2 2" xfId="6056" xr:uid="{00000000-0005-0000-0000-0000B80C0000}"/>
    <cellStyle name="Normal 2 7 3 2 2 2 2" xfId="29596" xr:uid="{07C13FAD-0D6C-4669-9F20-F9E7BC04DE04}"/>
    <cellStyle name="Normal 2 7 3 2 2 2 3" xfId="17144" xr:uid="{830F4BAA-541E-4D1A-B91E-8664C0456DA7}"/>
    <cellStyle name="Normal 2 7 3 2 2 3" xfId="9801" xr:uid="{39930FB4-71D3-4616-8714-9BFF9EA8AF86}"/>
    <cellStyle name="Normal 2 7 3 2 2 3 2" xfId="19977" xr:uid="{CF940AAA-A65A-489B-8317-B6EE776E7024}"/>
    <cellStyle name="Normal 2 7 3 2 2 4" xfId="12486" xr:uid="{CA7803DE-8770-4194-ADA3-A59CD2ACD6ED}"/>
    <cellStyle name="Normal 2 7 3 2 2 4 2" xfId="22810" xr:uid="{DB5F4D60-440B-446C-BC86-0F9D85EEB5FC}"/>
    <cellStyle name="Normal 2 7 3 2 2 5" xfId="24760" xr:uid="{9F830843-12EE-4010-B4B5-A5267172B7C4}"/>
    <cellStyle name="Normal 2 7 3 2 2 6" xfId="15065" xr:uid="{620B965D-C950-4CFD-844E-5D3FBCA299C1}"/>
    <cellStyle name="Normal 2 7 3 2 3" xfId="5456" xr:uid="{00000000-0005-0000-0000-0000B90C0000}"/>
    <cellStyle name="Normal 2 7 3 2 3 2" xfId="10522" xr:uid="{C1823444-0AFA-4C7F-ABFA-C0C5BFF49559}"/>
    <cellStyle name="Normal 2 7 3 2 3 2 2" xfId="30096" xr:uid="{99551226-66B0-4554-8964-0BADB144EDEC}"/>
    <cellStyle name="Normal 2 7 3 2 3 2 3" xfId="20732" xr:uid="{3B0DC5AC-3AA1-43D8-BE6D-971954B0F6B9}"/>
    <cellStyle name="Normal 2 7 3 2 3 3" xfId="13241" xr:uid="{56D94B5C-7427-4863-A703-FF896F311D81}"/>
    <cellStyle name="Normal 2 7 3 2 3 3 2" xfId="23565" xr:uid="{3025E1C2-4A41-45C2-9317-E15003E0C02E}"/>
    <cellStyle name="Normal 2 7 3 2 3 4" xfId="26609" xr:uid="{B53A9EBE-2473-4F64-A46D-66E2019A329A}"/>
    <cellStyle name="Normal 2 7 3 2 3 5" xfId="17899" xr:uid="{F55C4CA9-55E0-47CC-A51A-8DEF1C385D1A}"/>
    <cellStyle name="Normal 2 7 3 2 4" xfId="8129" xr:uid="{1F5F8538-CA84-43AA-B19C-E5507AEA2972}"/>
    <cellStyle name="Normal 2 7 3 2 4 2" xfId="28607" xr:uid="{68DBD65A-553C-4BD2-8909-8D6C22F7B735}"/>
    <cellStyle name="Normal 2 7 3 2 4 3" xfId="16689" xr:uid="{7CA9E242-27A9-449A-90F4-2735116D5088}"/>
    <cellStyle name="Normal 2 7 3 2 5" xfId="9349" xr:uid="{B279C3B6-386F-4F05-B79B-CC1C1121F4F0}"/>
    <cellStyle name="Normal 2 7 3 2 5 2" xfId="19522" xr:uid="{FC5C79C5-242A-4C22-AA4E-C409166E594E}"/>
    <cellStyle name="Normal 2 7 3 2 6" xfId="12031" xr:uid="{10A04E3A-C06E-4963-B6D3-585F2522A725}"/>
    <cellStyle name="Normal 2 7 3 2 6 2" xfId="22355" xr:uid="{EE6CCFB2-E79E-469C-877F-0B32031884F6}"/>
    <cellStyle name="Normal 2 7 3 2 7" xfId="24912" xr:uid="{0EB3FBFD-B789-4AE5-AFB2-83F758602BB8}"/>
    <cellStyle name="Normal 2 7 3 2 8" xfId="14503" xr:uid="{AA9EEF88-D82B-47FA-8114-79BE45DC4AF3}"/>
    <cellStyle name="Normal 2 7 3 3" xfId="4082" xr:uid="{00000000-0005-0000-0000-0000BA0C0000}"/>
    <cellStyle name="Normal 2 7 3 3 2" xfId="6057" xr:uid="{00000000-0005-0000-0000-0000BB0C0000}"/>
    <cellStyle name="Normal 2 7 3 3 2 2" xfId="10653" xr:uid="{4249A3B7-CE50-457A-9C99-A5DDA4E617A7}"/>
    <cellStyle name="Normal 2 7 3 3 2 2 2" xfId="30215" xr:uid="{F83EF1EC-C0AE-4FBC-894E-A2F9554E94F4}"/>
    <cellStyle name="Normal 2 7 3 3 2 2 3" xfId="20911" xr:uid="{FDF8E41E-C39D-4D13-911F-72DD3431B818}"/>
    <cellStyle name="Normal 2 7 3 3 2 3" xfId="13420" xr:uid="{EE994B3E-CCAC-42F5-BA70-9CDB1D2780A4}"/>
    <cellStyle name="Normal 2 7 3 3 2 3 2" xfId="23744" xr:uid="{2B327999-2949-40BF-9E69-30A220C4D05B}"/>
    <cellStyle name="Normal 2 7 3 3 2 4" xfId="26657" xr:uid="{8017A69E-3489-4849-A82B-09ADC930DF43}"/>
    <cellStyle name="Normal 2 7 3 3 2 5" xfId="18078" xr:uid="{D5FCB032-0CE4-4A78-8561-29FF1AE2BF3B}"/>
    <cellStyle name="Normal 2 7 3 3 3" xfId="8218" xr:uid="{5270BABF-3BF0-4B1E-9E10-75BB299803C1}"/>
    <cellStyle name="Normal 2 7 3 3 3 2" xfId="28026" xr:uid="{1C80F2E1-1C3D-40D8-8689-AF4013C1E48E}"/>
    <cellStyle name="Normal 2 7 3 3 3 3" xfId="17145" xr:uid="{5978BE34-5034-4844-BFED-C1E81CD1CC20}"/>
    <cellStyle name="Normal 2 7 3 3 4" xfId="9802" xr:uid="{C4446A75-C229-4862-9365-433089E5D19A}"/>
    <cellStyle name="Normal 2 7 3 3 4 2" xfId="19978" xr:uid="{C6241386-A2E2-4786-A206-124E026FC1F8}"/>
    <cellStyle name="Normal 2 7 3 3 5" xfId="12487" xr:uid="{D71FB8F2-0BE1-4F15-988A-E3FDB8833863}"/>
    <cellStyle name="Normal 2 7 3 3 5 2" xfId="22811" xr:uid="{5303B443-4092-4D4B-8C87-3048167D15F5}"/>
    <cellStyle name="Normal 2 7 3 3 6" xfId="24231" xr:uid="{8C3AF963-9420-4498-84BA-1F636E5A31D4}"/>
    <cellStyle name="Normal 2 7 3 3 7" xfId="15066" xr:uid="{5C02993E-5E79-4B81-B641-52EEC2203CCE}"/>
    <cellStyle name="Normal 2 7 3 4" xfId="4080" xr:uid="{00000000-0005-0000-0000-0000BC0C0000}"/>
    <cellStyle name="Normal 2 7 3 4 2" xfId="6055" xr:uid="{00000000-0005-0000-0000-0000BD0C0000}"/>
    <cellStyle name="Normal 2 7 3 4 2 2" xfId="28894" xr:uid="{B8167CA1-D4F6-4F01-823B-644C44DAD814}"/>
    <cellStyle name="Normal 2 7 3 4 2 3" xfId="17143" xr:uid="{D1D9CC54-CF6B-4A82-8E8A-DF351ECF521F}"/>
    <cellStyle name="Normal 2 7 3 4 3" xfId="9800" xr:uid="{F30AD92D-828F-401B-8ED7-1BE1209CE179}"/>
    <cellStyle name="Normal 2 7 3 4 3 2" xfId="19976" xr:uid="{40CD82CC-F48A-4DAA-87B2-44B513B79F8E}"/>
    <cellStyle name="Normal 2 7 3 4 4" xfId="12485" xr:uid="{4846DB62-4F83-4FFF-92C8-2D019639380E}"/>
    <cellStyle name="Normal 2 7 3 4 4 2" xfId="22809" xr:uid="{46A37D13-94A3-4725-BD49-DA995650B0A3}"/>
    <cellStyle name="Normal 2 7 3 4 5" xfId="26553" xr:uid="{FB212201-7AD1-432F-BE69-02A10224AB2D}"/>
    <cellStyle name="Normal 2 7 3 4 6" xfId="15064" xr:uid="{F2D45A34-CA42-41CD-82D7-804B31DEE054}"/>
    <cellStyle name="Normal 2 7 3 5" xfId="3312" xr:uid="{00000000-0005-0000-0000-0000BE0C0000}"/>
    <cellStyle name="Normal 2 7 3 5 2" xfId="5236" xr:uid="{00000000-0005-0000-0000-0000BF0C0000}"/>
    <cellStyle name="Normal 2 7 3 5 2 2" xfId="27556" xr:uid="{8F779FB0-A26C-412E-A89D-508C244DB17B}"/>
    <cellStyle name="Normal 2 7 3 5 2 3" xfId="16525" xr:uid="{0EAEC980-564F-4DAC-A349-9E3D36C02FA2}"/>
    <cellStyle name="Normal 2 7 3 5 3" xfId="9185" xr:uid="{2B0AD8E6-7C72-4A86-BCF9-388B2D0FFE43}"/>
    <cellStyle name="Normal 2 7 3 5 3 2" xfId="19358" xr:uid="{C9C59572-950E-47F2-B3FD-4AF0541CE441}"/>
    <cellStyle name="Normal 2 7 3 5 4" xfId="11867" xr:uid="{1F854438-868F-48D4-9E99-62F0CCF30A15}"/>
    <cellStyle name="Normal 2 7 3 5 4 2" xfId="22191" xr:uid="{F0F88813-1F9D-40C0-A462-3A314227723E}"/>
    <cellStyle name="Normal 2 7 3 5 5" xfId="25688" xr:uid="{C3DFBBE8-96E6-495B-A2DA-2085C3CC384F}"/>
    <cellStyle name="Normal 2 7 3 5 6" xfId="14289" xr:uid="{1DC0A786-CBFB-40B8-8046-790EB20A419D}"/>
    <cellStyle name="Normal 2 7 3 6" xfId="4872" xr:uid="{00000000-0005-0000-0000-0000C00C0000}"/>
    <cellStyle name="Normal 2 7 3 6 2" xfId="8953" xr:uid="{881CDEAF-B1A7-4B8C-B49F-D5518A129CBD}"/>
    <cellStyle name="Normal 2 7 3 6 2 2" xfId="19112" xr:uid="{ED1BBE89-6967-4667-BFD6-82FA7B61ADC2}"/>
    <cellStyle name="Normal 2 7 3 6 3" xfId="11621" xr:uid="{9EE62310-FEA3-484E-B5F1-4A52861F6291}"/>
    <cellStyle name="Normal 2 7 3 6 3 2" xfId="21945" xr:uid="{3EDB8229-4DE7-41C2-A5C3-8A7E9D75CE2C}"/>
    <cellStyle name="Normal 2 7 3 6 4" xfId="25493" xr:uid="{7E1EAFC5-74B6-43AA-8AAF-A9FCC70394E3}"/>
    <cellStyle name="Normal 2 7 3 6 5" xfId="16279" xr:uid="{2671D1B9-185B-4147-A201-FAA33D1D2AC3}"/>
    <cellStyle name="Normal 2 7 3 7" xfId="7316" xr:uid="{2BB18CAD-1161-4FDD-BBEC-64C938BDA1E9}"/>
    <cellStyle name="Normal 2 7 3 7 2" xfId="10149" xr:uid="{51F7910D-DF05-458A-AF4D-47191055335B}"/>
    <cellStyle name="Normal 2 7 3 7 2 2" xfId="20329" xr:uid="{036D8851-7704-4791-9E13-1B9F9E211FB8}"/>
    <cellStyle name="Normal 2 7 3 7 3" xfId="12838" xr:uid="{401EDF35-DF35-4CC8-B26C-89E0D97C4295}"/>
    <cellStyle name="Normal 2 7 3 7 3 2" xfId="23162" xr:uid="{C8561CAF-014A-4A25-9EEC-467B73E69402}"/>
    <cellStyle name="Normal 2 7 3 7 4" xfId="17496" xr:uid="{22D48553-F01C-4098-886A-98B6EE433E00}"/>
    <cellStyle name="Normal 2 7 3 8" xfId="7796" xr:uid="{00F4CF2D-2436-45A9-A25C-D4299FAE6ADE}"/>
    <cellStyle name="Normal 2 7 3 8 2" xfId="15741" xr:uid="{2A0DD83E-A1BD-4F6A-A28A-D9D9A3CFED4F}"/>
    <cellStyle name="Normal 2 7 3 9" xfId="8486" xr:uid="{8C8780C5-4696-4F51-A232-89B2B961D7BD}"/>
    <cellStyle name="Normal 2 7 3 9 2" xfId="18574" xr:uid="{411975E4-F944-46B7-A5B6-BE1451196049}"/>
    <cellStyle name="Normal 2 7 4" xfId="1113" xr:uid="{00000000-0005-0000-0000-000059040000}"/>
    <cellStyle name="Normal 2 7 4 2" xfId="2341" xr:uid="{00000000-0005-0000-0000-000008030000}"/>
    <cellStyle name="Normal 2 7 4 2 2" xfId="6058" xr:uid="{00000000-0005-0000-0000-0000C30C0000}"/>
    <cellStyle name="Normal 2 7 4 2 2 2" xfId="28379" xr:uid="{12671C39-1491-4E1C-88F9-85256C90130A}"/>
    <cellStyle name="Normal 2 7 4 2 2 3" xfId="17146" xr:uid="{79CC1C12-1476-4981-A682-03DE3732AB01}"/>
    <cellStyle name="Normal 2 7 4 2 3" xfId="9803" xr:uid="{80E7F834-33DB-48CB-8FC2-82EA0180750F}"/>
    <cellStyle name="Normal 2 7 4 2 3 2" xfId="19979" xr:uid="{B7BD2114-359F-4BD5-ADA3-6690D6F85651}"/>
    <cellStyle name="Normal 2 7 4 2 4" xfId="12488" xr:uid="{D0E5C588-0CB0-4B44-AD7D-B7A7BC27FC3A}"/>
    <cellStyle name="Normal 2 7 4 2 4 2" xfId="22812" xr:uid="{5400B470-F67B-4186-BB93-98C53FB21247}"/>
    <cellStyle name="Normal 2 7 4 2 5" xfId="26509" xr:uid="{1A8AFEF7-9448-479D-9358-27C52F074C59}"/>
    <cellStyle name="Normal 2 7 4 2 6" xfId="15067" xr:uid="{F9AF58A0-2E05-4FCC-A96E-441D9C23122E}"/>
    <cellStyle name="Normal 2 7 4 3" xfId="3682" xr:uid="{00000000-0005-0000-0000-0000C40C0000}"/>
    <cellStyle name="Normal 2 7 4 3 2" xfId="5453" xr:uid="{00000000-0005-0000-0000-0000C50C0000}"/>
    <cellStyle name="Normal 2 7 4 3 2 2" xfId="27533" xr:uid="{4F674914-3D89-4373-9B15-B43E64FC02D3}"/>
    <cellStyle name="Normal 2 7 4 3 2 3" xfId="16686" xr:uid="{352D1598-0929-45C1-B6D8-AB8768338C5B}"/>
    <cellStyle name="Normal 2 7 4 3 3" xfId="9346" xr:uid="{62F0E355-BE0B-48F1-A086-97977BF89B6F}"/>
    <cellStyle name="Normal 2 7 4 3 3 2" xfId="19519" xr:uid="{DAE474A5-47F7-4677-B09B-B105095A138F}"/>
    <cellStyle name="Normal 2 7 4 3 4" xfId="12028" xr:uid="{A5D360A1-1D4A-43DE-991F-F8BA38727219}"/>
    <cellStyle name="Normal 2 7 4 3 4 2" xfId="22352" xr:uid="{472AE40B-9E87-4A68-9896-E1A662D7826A}"/>
    <cellStyle name="Normal 2 7 4 3 5" xfId="25156" xr:uid="{69EA6532-9B8B-4A1D-A927-F9908EF5CC0F}"/>
    <cellStyle name="Normal 2 7 4 3 6" xfId="14500" xr:uid="{543C00A9-6086-4494-9F45-6055B225F1B5}"/>
    <cellStyle name="Normal 2 7 4 4" xfId="4623" xr:uid="{00000000-0005-0000-0000-0000C60C0000}"/>
    <cellStyle name="Normal 2 7 4 4 2" xfId="10407" xr:uid="{5417763F-B7F8-4364-A75C-2B0BDEC470FB}"/>
    <cellStyle name="Normal 2 7 4 4 2 2" xfId="20589" xr:uid="{100ABD15-9CD7-4C33-8CC6-DC864AA2E192}"/>
    <cellStyle name="Normal 2 7 4 4 3" xfId="13098" xr:uid="{5F5D0F6A-CB43-4EDE-BB8A-CA427A66D807}"/>
    <cellStyle name="Normal 2 7 4 4 3 2" xfId="23422" xr:uid="{464471BD-83C4-4477-B195-B8B4BB044F1C}"/>
    <cellStyle name="Normal 2 7 4 4 4" xfId="26154" xr:uid="{2441AA15-7EC2-4C03-8379-BECB8825B2BF}"/>
    <cellStyle name="Normal 2 7 4 4 5" xfId="17756" xr:uid="{89FB1A4E-C3CD-4231-AB7B-A0A7287C15AA}"/>
    <cellStyle name="Normal 2 7 4 5" xfId="7797" xr:uid="{194567FB-09B0-4ED2-B807-5207A56C8FE2}"/>
    <cellStyle name="Normal 2 7 4 5 2" xfId="15742" xr:uid="{39D6B170-BF5B-43CE-8B08-7340E78F73B5}"/>
    <cellStyle name="Normal 2 7 4 6" xfId="8487" xr:uid="{D95AA0CC-5AC0-45C1-A302-EC3FC93F84B7}"/>
    <cellStyle name="Normal 2 7 4 6 2" xfId="18575" xr:uid="{86F76041-ACF5-40D4-A64B-C71A76CFE3C2}"/>
    <cellStyle name="Normal 2 7 4 7" xfId="11088" xr:uid="{171B85D6-B886-46C8-8617-B82E46B4B013}"/>
    <cellStyle name="Normal 2 7 4 7 2" xfId="21408" xr:uid="{553E48F8-0542-4DF8-9858-3AE5C067A995}"/>
    <cellStyle name="Normal 2 7 4 8" xfId="24232" xr:uid="{911B5296-D36C-4EBE-A5C5-862B2B69FBCD}"/>
    <cellStyle name="Normal 2 7 4 9" xfId="14053" xr:uid="{ED819D03-9492-4EFF-8A96-E8A1C4415A6F}"/>
    <cellStyle name="Normal 2 7 5" xfId="2205" xr:uid="{00000000-0005-0000-0000-000004030000}"/>
    <cellStyle name="Normal 2 7 5 2" xfId="6059" xr:uid="{00000000-0005-0000-0000-0000C80C0000}"/>
    <cellStyle name="Normal 2 7 5 2 2" xfId="10654" xr:uid="{65B1883E-126E-44E1-9C2D-F85152F2B2E4}"/>
    <cellStyle name="Normal 2 7 5 2 2 2" xfId="30216" xr:uid="{895426DA-F423-4DB6-A859-D5973B5448EB}"/>
    <cellStyle name="Normal 2 7 5 2 2 3" xfId="20912" xr:uid="{F10309B0-04E3-49EE-BD1B-A5B5F3B2CD9B}"/>
    <cellStyle name="Normal 2 7 5 2 3" xfId="13421" xr:uid="{C1CE187F-540A-41C8-8A76-D2CCD71EB985}"/>
    <cellStyle name="Normal 2 7 5 2 3 2" xfId="23745" xr:uid="{A470A73F-FBB3-43CB-BA5F-E6BFA6F90895}"/>
    <cellStyle name="Normal 2 7 5 2 4" xfId="26499" xr:uid="{ECF41790-7C63-4C5E-8EE6-C5CA972210D6}"/>
    <cellStyle name="Normal 2 7 5 2 5" xfId="18079" xr:uid="{5A574CCA-7CF1-438A-8101-DB5E3A711D32}"/>
    <cellStyle name="Normal 2 7 5 3" xfId="8219" xr:uid="{B166E60E-5629-4201-9C80-5C287E18D72E}"/>
    <cellStyle name="Normal 2 7 5 3 2" xfId="27492" xr:uid="{F5A72503-8886-4443-B2FA-0CA073F576CD}"/>
    <cellStyle name="Normal 2 7 5 3 3" xfId="17147" xr:uid="{16098933-A876-4832-BE65-6AB58969EC44}"/>
    <cellStyle name="Normal 2 7 5 4" xfId="9804" xr:uid="{5F7ABC38-5B81-4C5E-A09C-C35651DA054B}"/>
    <cellStyle name="Normal 2 7 5 4 2" xfId="19980" xr:uid="{7E82C347-C6D6-4DF0-9C85-3AC53F269357}"/>
    <cellStyle name="Normal 2 7 5 5" xfId="12489" xr:uid="{7FD373FC-D6D3-44D7-84FB-B97924D8CD1E}"/>
    <cellStyle name="Normal 2 7 5 5 2" xfId="22813" xr:uid="{9150DCB1-0150-415B-913D-856D5950C21A}"/>
    <cellStyle name="Normal 2 7 5 6" xfId="25391" xr:uid="{B56C2854-1BC0-4F64-A74A-918213C92F2A}"/>
    <cellStyle name="Normal 2 7 5 7" xfId="15068" xr:uid="{B19BDEDB-4DA9-4BF4-B010-547754FB2FAB}"/>
    <cellStyle name="Normal 2 7 6" xfId="3815" xr:uid="{00000000-0005-0000-0000-0000C90C0000}"/>
    <cellStyle name="Normal 2 7 6 2" xfId="5687" xr:uid="{00000000-0005-0000-0000-0000CA0C0000}"/>
    <cellStyle name="Normal 2 7 6 2 2" xfId="27210" xr:uid="{D2CAF075-5ABA-4B4D-9783-6DEA596464D0}"/>
    <cellStyle name="Normal 2 7 6 2 3" xfId="16842" xr:uid="{026C91D0-904B-4C01-9FDE-3A0D4E3FC189}"/>
    <cellStyle name="Normal 2 7 6 3" xfId="9499" xr:uid="{95A3B260-10E9-46F1-AD9F-2B5BE1759D7E}"/>
    <cellStyle name="Normal 2 7 6 3 2" xfId="19675" xr:uid="{2DCEC7C7-5297-4C31-9E52-3DBB99417193}"/>
    <cellStyle name="Normal 2 7 6 4" xfId="12184" xr:uid="{E13778B2-661B-4EC8-BCDF-084B0DA3F461}"/>
    <cellStyle name="Normal 2 7 6 4 2" xfId="22508" xr:uid="{00816DC8-4059-4204-A148-42A403C40672}"/>
    <cellStyle name="Normal 2 7 6 5" xfId="24701" xr:uid="{9DE544FC-9F6D-40E9-BB18-7A8EA69A2024}"/>
    <cellStyle name="Normal 2 7 6 6" xfId="14724" xr:uid="{AF4CC6A6-C536-4F06-9835-374C4B37DB77}"/>
    <cellStyle name="Normal 2 7 7" xfId="3199" xr:uid="{00000000-0005-0000-0000-0000CB0C0000}"/>
    <cellStyle name="Normal 2 7 7 2" xfId="5133" xr:uid="{00000000-0005-0000-0000-0000CC0C0000}"/>
    <cellStyle name="Normal 2 7 7 2 2" xfId="29715" xr:uid="{338C4A50-B376-4200-85DF-6D07CA1175C0}"/>
    <cellStyle name="Normal 2 7 7 2 3" xfId="16422" xr:uid="{B7B7D524-D8B8-48C4-AD67-98B19D68A8B6}"/>
    <cellStyle name="Normal 2 7 7 3" xfId="9082" xr:uid="{985924E0-EF4F-4B15-B963-D085800BAFE8}"/>
    <cellStyle name="Normal 2 7 7 3 2" xfId="19255" xr:uid="{B364F760-8EB2-41D0-9D07-A575FEF56D87}"/>
    <cellStyle name="Normal 2 7 7 4" xfId="11764" xr:uid="{95ECF4FF-3AC7-4646-979D-960455E5C1F3}"/>
    <cellStyle name="Normal 2 7 7 4 2" xfId="22088" xr:uid="{E4FE3EEA-677C-4864-B7FF-08EDA45383EA}"/>
    <cellStyle name="Normal 2 7 7 5" xfId="24578" xr:uid="{E731911D-7217-4860-9FA7-BEC76AEBA46B}"/>
    <cellStyle name="Normal 2 7 7 6" xfId="14191" xr:uid="{3C4EE0D5-A710-48CE-9E08-00FF5941BE3F}"/>
    <cellStyle name="Normal 2 7 8" xfId="4462" xr:uid="{00000000-0005-0000-0000-0000CD0C0000}"/>
    <cellStyle name="Normal 2 7 8 2" xfId="8803" xr:uid="{DCB1A73C-7D6B-41E4-B04B-F29B491CF955}"/>
    <cellStyle name="Normal 2 7 8 2 2" xfId="18951" xr:uid="{DF888833-07E4-4251-80ED-185C15A02599}"/>
    <cellStyle name="Normal 2 7 8 3" xfId="11460" xr:uid="{D90ECBAC-3BAB-4138-A04C-29F4D18FC655}"/>
    <cellStyle name="Normal 2 7 8 3 2" xfId="21784" xr:uid="{235F7CC8-5E68-4C2C-AC5B-55B03449CFE9}"/>
    <cellStyle name="Normal 2 7 8 4" xfId="25967" xr:uid="{8555F45B-084F-4098-9F43-4F9B41CD491B}"/>
    <cellStyle name="Normal 2 7 8 5" xfId="16118" xr:uid="{4E56E11A-F52C-459F-B458-BDACAD3F97CB}"/>
    <cellStyle name="Normal 2 7 9" xfId="7371" xr:uid="{77811417-296D-4A48-8A05-83CD1CAC60ED}"/>
    <cellStyle name="Normal 2 7 9 2" xfId="10245" xr:uid="{87578E2B-665D-4170-B23F-D0EC0569C1E9}"/>
    <cellStyle name="Normal 2 7 9 2 2" xfId="20427" xr:uid="{EA38A358-D462-4CF6-A29D-6924B44DA94C}"/>
    <cellStyle name="Normal 2 7 9 3" xfId="12936" xr:uid="{B005D1C3-F01B-480D-9940-A5F1F63C6244}"/>
    <cellStyle name="Normal 2 7 9 3 2" xfId="23260" xr:uid="{22595595-A190-4BFD-AFD2-8649D8417CA7}"/>
    <cellStyle name="Normal 2 7 9 4" xfId="17594" xr:uid="{888FB3D2-311B-468E-A024-CF885AF1B647}"/>
    <cellStyle name="Normal 2 8" xfId="1114" xr:uid="{00000000-0005-0000-0000-00005A040000}"/>
    <cellStyle name="Normal 2 8 10" xfId="7798" xr:uid="{347FF322-7181-4252-98FB-163EEA60B1D2}"/>
    <cellStyle name="Normal 2 8 10 2" xfId="15743" xr:uid="{E5ED35D9-C504-4084-A5B4-722265E286AB}"/>
    <cellStyle name="Normal 2 8 11" xfId="8488" xr:uid="{A33F368A-4B11-4D4B-8D90-5A35EC4BC801}"/>
    <cellStyle name="Normal 2 8 11 2" xfId="18576" xr:uid="{7A85FE44-5F96-4AAE-8434-3E5428F46DBE}"/>
    <cellStyle name="Normal 2 8 12" xfId="11089" xr:uid="{C8DAA679-C1DF-4043-841C-149699AAF5CA}"/>
    <cellStyle name="Normal 2 8 12 2" xfId="21409" xr:uid="{DC7BCA42-CFDA-4C48-80F1-55CC945471A0}"/>
    <cellStyle name="Normal 2 8 13" xfId="25307" xr:uid="{D1F06BC8-4D7B-43E0-AE36-DB58D7B8D6D5}"/>
    <cellStyle name="Normal 2 8 14" xfId="13766" xr:uid="{283215CA-5619-449D-BF1C-0A0F997AA4D7}"/>
    <cellStyle name="Normal 2 8 2" xfId="1115" xr:uid="{00000000-0005-0000-0000-00005B040000}"/>
    <cellStyle name="Normal 2 8 2 10" xfId="11090" xr:uid="{9117D5D4-483A-4448-8F43-B7B5D43DD700}"/>
    <cellStyle name="Normal 2 8 2 10 2" xfId="21410" xr:uid="{EFC7AFBC-423A-453B-9998-450AE0E8AEC8}"/>
    <cellStyle name="Normal 2 8 2 11" xfId="24178" xr:uid="{F27E1BA1-AAE9-4C7E-BC66-88D243B5DD37}"/>
    <cellStyle name="Normal 2 8 2 12" xfId="13896" xr:uid="{22DDB337-FE3E-4DAC-B5ED-91157E9F0F52}"/>
    <cellStyle name="Normal 2 8 2 2" xfId="1116" xr:uid="{00000000-0005-0000-0000-00005C040000}"/>
    <cellStyle name="Normal 2 8 2 2 2" xfId="2665" xr:uid="{00000000-0005-0000-0000-00000B030000}"/>
    <cellStyle name="Normal 2 8 2 2 2 2" xfId="6061" xr:uid="{00000000-0005-0000-0000-0000D20C0000}"/>
    <cellStyle name="Normal 2 8 2 2 2 2 2" xfId="29422" xr:uid="{592AE812-D37C-42A4-9ACA-BD21CB2CE90B}"/>
    <cellStyle name="Normal 2 8 2 2 2 2 3" xfId="29068" xr:uid="{1272AAAB-007D-4354-8A5B-747889553393}"/>
    <cellStyle name="Normal 2 8 2 2 2 2 4" xfId="17149" xr:uid="{BEC4C7D9-76CC-474F-AC51-D04CBBC9D4F1}"/>
    <cellStyle name="Normal 2 8 2 2 2 3" xfId="9806" xr:uid="{D02030D4-7D41-4DE1-85F2-5E97F1ECB7DB}"/>
    <cellStyle name="Normal 2 8 2 2 2 3 2" xfId="29855" xr:uid="{C3E630CE-D978-4946-911C-45C8BFC7F7F2}"/>
    <cellStyle name="Normal 2 8 2 2 2 3 3" xfId="19982" xr:uid="{C468D5CD-429B-4CFA-9651-AAE3A3196BB7}"/>
    <cellStyle name="Normal 2 8 2 2 2 4" xfId="12491" xr:uid="{D35DE6D5-DA55-4382-A7E6-7F85FD7B3BD6}"/>
    <cellStyle name="Normal 2 8 2 2 2 4 2" xfId="22815" xr:uid="{86EA4A02-C5DA-47B2-BA59-A94C8CCCFC44}"/>
    <cellStyle name="Normal 2 8 2 2 2 5" xfId="24880" xr:uid="{83E287A9-8C35-4607-A7B5-D5E32E4C4CD9}"/>
    <cellStyle name="Normal 2 8 2 2 2 6" xfId="15070" xr:uid="{E7001C15-E9FD-4089-A2CC-77505F27D6F3}"/>
    <cellStyle name="Normal 2 8 2 2 3" xfId="3684" xr:uid="{00000000-0005-0000-0000-0000D30C0000}"/>
    <cellStyle name="Normal 2 8 2 2 3 2" xfId="5458" xr:uid="{00000000-0005-0000-0000-0000D40C0000}"/>
    <cellStyle name="Normal 2 8 2 2 3 2 2" xfId="30098" xr:uid="{10566836-9936-495A-8A1E-F54DFC789862}"/>
    <cellStyle name="Normal 2 8 2 2 3 2 3" xfId="20734" xr:uid="{0670DE59-AD6A-4E2F-BFEC-17E9ECDBF331}"/>
    <cellStyle name="Normal 2 8 2 2 3 3" xfId="13243" xr:uid="{E8945DC5-EFA9-459C-AFE6-94BED6A52D6C}"/>
    <cellStyle name="Normal 2 8 2 2 3 3 2" xfId="23567" xr:uid="{A509EBBA-5C36-4FA4-8DAC-1BB8976E1095}"/>
    <cellStyle name="Normal 2 8 2 2 3 4" xfId="25630" xr:uid="{B04F48D1-269C-44A0-8422-0AD89A4CE35E}"/>
    <cellStyle name="Normal 2 8 2 2 3 5" xfId="17901" xr:uid="{19FAB66E-7A4B-4118-95FC-326C6AD03AB9}"/>
    <cellStyle name="Normal 2 8 2 2 4" xfId="5017" xr:uid="{00000000-0005-0000-0000-0000D50C0000}"/>
    <cellStyle name="Normal 2 8 2 2 4 2" xfId="29324" xr:uid="{8FAAFA74-A1A3-4F30-B59F-0BD71C7D9CDA}"/>
    <cellStyle name="Normal 2 8 2 2 4 3" xfId="15745" xr:uid="{B0803093-DE81-46A6-9EF7-F0517669A729}"/>
    <cellStyle name="Normal 2 8 2 2 5" xfId="8490" xr:uid="{0AF81DFF-1EB3-4FD4-8F4D-8C4164148629}"/>
    <cellStyle name="Normal 2 8 2 2 5 2" xfId="18578" xr:uid="{8917373A-ED0C-4F6D-93E1-3D814CF505F8}"/>
    <cellStyle name="Normal 2 8 2 2 6" xfId="11091" xr:uid="{34AA633F-D676-473F-BEC4-219559A0C252}"/>
    <cellStyle name="Normal 2 8 2 2 6 2" xfId="21411" xr:uid="{E0F10686-2C20-4FE5-92DA-4F9646A3CB28}"/>
    <cellStyle name="Normal 2 8 2 2 7" xfId="25736" xr:uid="{BBFC9818-BC75-4200-B73D-00FA64B7A5AA}"/>
    <cellStyle name="Normal 2 8 2 2 8" xfId="14505" xr:uid="{17B0D0B4-0D6E-4D93-94E3-E95CB5385FF9}"/>
    <cellStyle name="Normal 2 8 2 3" xfId="2472" xr:uid="{00000000-0005-0000-0000-00000A030000}"/>
    <cellStyle name="Normal 2 8 2 3 2" xfId="6062" xr:uid="{00000000-0005-0000-0000-0000D70C0000}"/>
    <cellStyle name="Normal 2 8 2 3 2 2" xfId="10655" xr:uid="{4DE41EBB-F5DE-4771-95B0-ED57583308D8}"/>
    <cellStyle name="Normal 2 8 2 3 2 2 2" xfId="30217" xr:uid="{34B6DCF1-F543-4585-AF89-CF9D85E1158A}"/>
    <cellStyle name="Normal 2 8 2 3 2 2 3" xfId="20913" xr:uid="{BF3D82EB-110F-43B5-9809-954DB881F54E}"/>
    <cellStyle name="Normal 2 8 2 3 2 3" xfId="13422" xr:uid="{93CBB47D-BE2D-4ECA-8640-17019F3809F9}"/>
    <cellStyle name="Normal 2 8 2 3 2 3 2" xfId="23746" xr:uid="{53EB88F3-7481-4B49-9605-C1FEFDEBC64E}"/>
    <cellStyle name="Normal 2 8 2 3 2 4" xfId="26758" xr:uid="{24F5D745-23EA-42E7-976A-1E54E7187827}"/>
    <cellStyle name="Normal 2 8 2 3 2 5" xfId="18080" xr:uid="{29E76265-E6F9-451A-9F56-37BA2DC10DFF}"/>
    <cellStyle name="Normal 2 8 2 3 3" xfId="8220" xr:uid="{288A2136-3482-41A5-B0AD-38F9CDFFC67F}"/>
    <cellStyle name="Normal 2 8 2 3 3 2" xfId="28170" xr:uid="{D54B7E43-68EF-41A8-9F13-07F2D12F34DB}"/>
    <cellStyle name="Normal 2 8 2 3 3 3" xfId="17150" xr:uid="{70E5DF8A-19F6-4827-B0B3-F5D8B55B131F}"/>
    <cellStyle name="Normal 2 8 2 3 4" xfId="9807" xr:uid="{5E73E324-CEDD-4E39-A879-58683BB7E3C8}"/>
    <cellStyle name="Normal 2 8 2 3 4 2" xfId="19983" xr:uid="{9CD8860D-CAB7-458F-9646-64686EC6DF4A}"/>
    <cellStyle name="Normal 2 8 2 3 5" xfId="12492" xr:uid="{2979ABA5-2D36-4D2A-9FCF-76152F797C9A}"/>
    <cellStyle name="Normal 2 8 2 3 5 2" xfId="22816" xr:uid="{FE5A681B-5E44-42F1-8C82-CC84EC9D35BE}"/>
    <cellStyle name="Normal 2 8 2 3 6" xfId="24083" xr:uid="{B13779C1-C843-4FC9-8376-63C826383B53}"/>
    <cellStyle name="Normal 2 8 2 3 7" xfId="15071" xr:uid="{8C6E037A-CD85-4CE7-B01F-3FAF6A2DBE37}"/>
    <cellStyle name="Normal 2 8 2 4" xfId="4083" xr:uid="{00000000-0005-0000-0000-0000D80C0000}"/>
    <cellStyle name="Normal 2 8 2 4 2" xfId="6060" xr:uid="{00000000-0005-0000-0000-0000D90C0000}"/>
    <cellStyle name="Normal 2 8 2 4 2 2" xfId="28076" xr:uid="{09E7E6BD-C791-4479-8593-6CB4513AA2AF}"/>
    <cellStyle name="Normal 2 8 2 4 2 3" xfId="17148" xr:uid="{BCFB52AE-D766-42C9-A7D0-13DA036F5E00}"/>
    <cellStyle name="Normal 2 8 2 4 3" xfId="9805" xr:uid="{A2D2E837-698B-4825-8B4D-33A72D2B7A5D}"/>
    <cellStyle name="Normal 2 8 2 4 3 2" xfId="19981" xr:uid="{1D044BC5-DCFC-4521-BC0A-370A000AD7D5}"/>
    <cellStyle name="Normal 2 8 2 4 4" xfId="12490" xr:uid="{B4B1E326-C328-4C7F-8CB1-0E5EB5A98070}"/>
    <cellStyle name="Normal 2 8 2 4 4 2" xfId="22814" xr:uid="{541A6289-6C4F-4CBF-871E-452A9EE627E0}"/>
    <cellStyle name="Normal 2 8 2 4 5" xfId="25661" xr:uid="{2A051B52-7D0B-4043-878E-9BD7F661E98D}"/>
    <cellStyle name="Normal 2 8 2 4 6" xfId="15069" xr:uid="{3C28C360-E714-4C0E-B8F8-DB967FBC4524}"/>
    <cellStyle name="Normal 2 8 2 5" xfId="3236" xr:uid="{00000000-0005-0000-0000-0000DA0C0000}"/>
    <cellStyle name="Normal 2 8 2 5 2" xfId="5167" xr:uid="{00000000-0005-0000-0000-0000DB0C0000}"/>
    <cellStyle name="Normal 2 8 2 5 2 2" xfId="27991" xr:uid="{8F61F1E6-99F8-4D42-8C74-5E7B07DA33BF}"/>
    <cellStyle name="Normal 2 8 2 5 2 3" xfId="16456" xr:uid="{AC027B6B-9D01-4755-9D4A-3965BCC47019}"/>
    <cellStyle name="Normal 2 8 2 5 3" xfId="9116" xr:uid="{94F197A0-A0AC-41B7-A3EB-6535CAB1EE5E}"/>
    <cellStyle name="Normal 2 8 2 5 3 2" xfId="19289" xr:uid="{7317DEFC-9548-48F3-96FA-C9D974CCFC0B}"/>
    <cellStyle name="Normal 2 8 2 5 4" xfId="11798" xr:uid="{D69E99B3-1F14-43A3-A3AC-663684BF638A}"/>
    <cellStyle name="Normal 2 8 2 5 4 2" xfId="22122" xr:uid="{5DE970F3-414F-4097-AA87-EF76B7C42725}"/>
    <cellStyle name="Normal 2 8 2 5 5" xfId="24054" xr:uid="{29DD1061-E9D3-45D4-B213-6AA51E95537A}"/>
    <cellStyle name="Normal 2 8 2 5 6" xfId="14223" xr:uid="{C64DB25D-D91B-4B6E-B491-DBA088544BD4}"/>
    <cellStyle name="Normal 2 8 2 6" xfId="4768" xr:uid="{00000000-0005-0000-0000-0000DC0C0000}"/>
    <cellStyle name="Normal 2 8 2 6 2" xfId="8954" xr:uid="{50B9B8E7-802D-4E64-AE2A-1DFD55193808}"/>
    <cellStyle name="Normal 2 8 2 6 2 2" xfId="19113" xr:uid="{7DB49513-9559-4EEC-B94B-8170EE469387}"/>
    <cellStyle name="Normal 2 8 2 6 3" xfId="11622" xr:uid="{53A41554-1B5C-406C-AACF-3A22A96E39B6}"/>
    <cellStyle name="Normal 2 8 2 6 3 2" xfId="21946" xr:uid="{4713208E-393A-45E0-BBB2-19F0AC93F584}"/>
    <cellStyle name="Normal 2 8 2 6 4" xfId="24374" xr:uid="{B79C103E-0F39-4ED8-9FB5-E51761F6D28A}"/>
    <cellStyle name="Normal 2 8 2 6 5" xfId="16280" xr:uid="{B0DEF8DA-BF48-4C25-8130-6E16F3DC60DC}"/>
    <cellStyle name="Normal 2 8 2 7" xfId="7317" xr:uid="{E4453857-55CB-4B6A-B639-15EE907062F3}"/>
    <cellStyle name="Normal 2 8 2 7 2" xfId="10150" xr:uid="{3B279005-7BE2-4D27-897C-71886D4AD5F6}"/>
    <cellStyle name="Normal 2 8 2 7 2 2" xfId="20330" xr:uid="{9798953D-9265-4FC6-9F14-D2F3DA5DD6F9}"/>
    <cellStyle name="Normal 2 8 2 7 3" xfId="12839" xr:uid="{541A1A9F-ECB7-4B9B-9B83-44A65A4D77ED}"/>
    <cellStyle name="Normal 2 8 2 7 3 2" xfId="23163" xr:uid="{AA8E77E5-4C35-4646-9A0A-02FBC2A8E538}"/>
    <cellStyle name="Normal 2 8 2 7 4" xfId="17497" xr:uid="{D0F9F1B1-C6DA-4A26-9D4A-6A4CC45116D7}"/>
    <cellStyle name="Normal 2 8 2 8" xfId="7799" xr:uid="{FF3944D6-50BB-4327-898A-718A3843FA0D}"/>
    <cellStyle name="Normal 2 8 2 8 2" xfId="15744" xr:uid="{A10E06AB-D43C-4FF1-84E6-1B1CC75F8800}"/>
    <cellStyle name="Normal 2 8 2 9" xfId="8489" xr:uid="{B7FE1186-594C-4BC5-8B47-EE4FB9858FBE}"/>
    <cellStyle name="Normal 2 8 2 9 2" xfId="18577" xr:uid="{FE8CE92C-5A2C-4662-8192-A85B8128C9EE}"/>
    <cellStyle name="Normal 2 8 3" xfId="1117" xr:uid="{00000000-0005-0000-0000-00005D040000}"/>
    <cellStyle name="Normal 2 8 3 10" xfId="26462" xr:uid="{D70113AA-D82F-4E0E-957A-8AC27FF17BBE}"/>
    <cellStyle name="Normal 2 8 3 11" xfId="14054" xr:uid="{D1BEC05E-5AEC-4005-BD77-BC66FA495FA7}"/>
    <cellStyle name="Normal 2 8 3 2" xfId="2542" xr:uid="{00000000-0005-0000-0000-00000C030000}"/>
    <cellStyle name="Normal 2 8 3 2 2" xfId="4085" xr:uid="{00000000-0005-0000-0000-0000DF0C0000}"/>
    <cellStyle name="Normal 2 8 3 2 2 2" xfId="6064" xr:uid="{00000000-0005-0000-0000-0000E00C0000}"/>
    <cellStyle name="Normal 2 8 3 2 2 2 2" xfId="29160" xr:uid="{2DE90D81-05C9-45CA-B74B-4E12318EC732}"/>
    <cellStyle name="Normal 2 8 3 2 2 2 3" xfId="17152" xr:uid="{0B406749-716A-42DD-A665-7E96922D970C}"/>
    <cellStyle name="Normal 2 8 3 2 2 3" xfId="9809" xr:uid="{0E61D1AA-3B82-4115-B4D6-8E95B0097F65}"/>
    <cellStyle name="Normal 2 8 3 2 2 3 2" xfId="19985" xr:uid="{FB1C17B5-9E0B-4948-91C3-C444C052BF80}"/>
    <cellStyle name="Normal 2 8 3 2 2 4" xfId="12494" xr:uid="{A821AAD4-90EE-49E3-9BC4-195998A9EADA}"/>
    <cellStyle name="Normal 2 8 3 2 2 4 2" xfId="22818" xr:uid="{B0583605-10C0-427A-A405-49AE7B81AB4F}"/>
    <cellStyle name="Normal 2 8 3 2 2 5" xfId="25460" xr:uid="{4215DDE9-A217-405C-8AB2-51645C020AC2}"/>
    <cellStyle name="Normal 2 8 3 2 2 6" xfId="15073" xr:uid="{EC85E64D-250A-4989-BF4F-18D6629BA214}"/>
    <cellStyle name="Normal 2 8 3 2 3" xfId="5459" xr:uid="{00000000-0005-0000-0000-0000E10C0000}"/>
    <cellStyle name="Normal 2 8 3 2 3 2" xfId="10523" xr:uid="{37A7B62D-C08C-424F-B34B-87C5D86FD81E}"/>
    <cellStyle name="Normal 2 8 3 2 3 2 2" xfId="30099" xr:uid="{AA6CE9F0-14CB-4B99-91EE-4A787EFAE240}"/>
    <cellStyle name="Normal 2 8 3 2 3 2 3" xfId="20735" xr:uid="{EE89A6AB-E142-4C91-BF95-07DBEC267B48}"/>
    <cellStyle name="Normal 2 8 3 2 3 3" xfId="13244" xr:uid="{51FDE52B-1103-45F9-BFFA-BAB4601C7966}"/>
    <cellStyle name="Normal 2 8 3 2 3 3 2" xfId="23568" xr:uid="{88D8EDC7-8979-477A-BA24-52D9EEC6009A}"/>
    <cellStyle name="Normal 2 8 3 2 3 4" xfId="24325" xr:uid="{EEACDD9C-69E5-4606-996F-BC3A970FCABD}"/>
    <cellStyle name="Normal 2 8 3 2 3 5" xfId="17902" xr:uid="{15557D70-B359-4D2A-8FF4-04B3354E8BFB}"/>
    <cellStyle name="Normal 2 8 3 2 4" xfId="8130" xr:uid="{7F2874E0-B5D7-4BA3-8C2A-B19C759ABA78}"/>
    <cellStyle name="Normal 2 8 3 2 4 2" xfId="28161" xr:uid="{A17B1E7E-DE07-4A6F-ADFB-45E2B255AE3B}"/>
    <cellStyle name="Normal 2 8 3 2 4 3" xfId="16690" xr:uid="{59881C53-D575-4CCD-948D-6D0B81421F03}"/>
    <cellStyle name="Normal 2 8 3 2 5" xfId="9350" xr:uid="{389957F3-5706-4B85-987B-19AABF0EAD6B}"/>
    <cellStyle name="Normal 2 8 3 2 5 2" xfId="19523" xr:uid="{20AAE9B1-7284-442D-AF4A-CEFE0E22C934}"/>
    <cellStyle name="Normal 2 8 3 2 6" xfId="12032" xr:uid="{74FFFDDC-938F-4303-95D7-400B4DF294D6}"/>
    <cellStyle name="Normal 2 8 3 2 6 2" xfId="22356" xr:uid="{3F5CD8AF-C501-4A1D-805C-08C81EC21BC8}"/>
    <cellStyle name="Normal 2 8 3 2 7" xfId="24043" xr:uid="{9522C56B-B7AA-4E71-9267-9A29079CB6AA}"/>
    <cellStyle name="Normal 2 8 3 2 8" xfId="14506" xr:uid="{BC3FEF78-C249-4677-8DE5-0A862AA3C248}"/>
    <cellStyle name="Normal 2 8 3 3" xfId="4086" xr:uid="{00000000-0005-0000-0000-0000E20C0000}"/>
    <cellStyle name="Normal 2 8 3 3 2" xfId="6065" xr:uid="{00000000-0005-0000-0000-0000E30C0000}"/>
    <cellStyle name="Normal 2 8 3 3 2 2" xfId="10656" xr:uid="{00F18590-DFA7-49B6-9F24-0836195D19C8}"/>
    <cellStyle name="Normal 2 8 3 3 2 2 2" xfId="30218" xr:uid="{6B4CB478-A674-478E-A594-6E73BFCDECBF}"/>
    <cellStyle name="Normal 2 8 3 3 2 2 3" xfId="20914" xr:uid="{7C9F1E78-8372-4716-A38D-36C16AF9AC58}"/>
    <cellStyle name="Normal 2 8 3 3 2 3" xfId="13423" xr:uid="{EC49EF31-953B-4732-A1B5-737FF20A38E5}"/>
    <cellStyle name="Normal 2 8 3 3 2 3 2" xfId="23747" xr:uid="{98B6CD71-4E16-47CE-A30B-E063B0A0FBDC}"/>
    <cellStyle name="Normal 2 8 3 3 2 4" xfId="25123" xr:uid="{F0A2AC34-4DD9-48C1-BF0D-E45FBC7CFBE3}"/>
    <cellStyle name="Normal 2 8 3 3 2 5" xfId="18081" xr:uid="{9899D6C2-3534-44CC-9556-A35D3C979D0E}"/>
    <cellStyle name="Normal 2 8 3 3 3" xfId="8221" xr:uid="{000965D6-21D7-45C3-85FC-4B09FDD3D9F8}"/>
    <cellStyle name="Normal 2 8 3 3 3 2" xfId="28652" xr:uid="{66F3049A-694E-4568-AED4-11087E130B99}"/>
    <cellStyle name="Normal 2 8 3 3 3 3" xfId="17153" xr:uid="{EC538E74-55DE-4A8E-B234-04D72A4F827C}"/>
    <cellStyle name="Normal 2 8 3 3 4" xfId="9810" xr:uid="{E3F73643-5214-4756-BB66-2D6A8C554EA5}"/>
    <cellStyle name="Normal 2 8 3 3 4 2" xfId="19986" xr:uid="{378B1A1E-4A33-408E-9345-E14A623CB824}"/>
    <cellStyle name="Normal 2 8 3 3 5" xfId="12495" xr:uid="{8F90714C-55B3-48CA-9E5F-0984279B6F94}"/>
    <cellStyle name="Normal 2 8 3 3 5 2" xfId="22819" xr:uid="{67AE9787-7AC9-4C36-849A-7883EC96B08A}"/>
    <cellStyle name="Normal 2 8 3 3 6" xfId="24094" xr:uid="{559FF2A3-B810-4039-BD11-2A16FCBDAD66}"/>
    <cellStyle name="Normal 2 8 3 3 7" xfId="15074" xr:uid="{20336249-5C18-4E70-9CAC-4BFC3FF9D19D}"/>
    <cellStyle name="Normal 2 8 3 4" xfId="4084" xr:uid="{00000000-0005-0000-0000-0000E40C0000}"/>
    <cellStyle name="Normal 2 8 3 4 2" xfId="6063" xr:uid="{00000000-0005-0000-0000-0000E50C0000}"/>
    <cellStyle name="Normal 2 8 3 4 2 2" xfId="28069" xr:uid="{7A7FF798-7113-4D33-8EF8-AD82F41CB181}"/>
    <cellStyle name="Normal 2 8 3 4 2 3" xfId="17151" xr:uid="{3CADE7D8-1032-40CC-9C7B-3D90EDE91589}"/>
    <cellStyle name="Normal 2 8 3 4 3" xfId="9808" xr:uid="{0EE26B43-AD85-4114-B758-65B0A4025E43}"/>
    <cellStyle name="Normal 2 8 3 4 3 2" xfId="19984" xr:uid="{A0604ECD-6319-4472-A68E-D18BB82B4673}"/>
    <cellStyle name="Normal 2 8 3 4 4" xfId="12493" xr:uid="{9CEB3D57-2C3E-478E-A261-558939A506E2}"/>
    <cellStyle name="Normal 2 8 3 4 4 2" xfId="22817" xr:uid="{924EE7F3-EC44-49CB-9445-0125E6150456}"/>
    <cellStyle name="Normal 2 8 3 4 5" xfId="26293" xr:uid="{A4578042-4D74-43C9-8B10-4E9B2B224077}"/>
    <cellStyle name="Normal 2 8 3 4 6" xfId="15072" xr:uid="{90184140-72F7-4F4D-B744-DF650DECB9BD}"/>
    <cellStyle name="Normal 2 8 3 5" xfId="3358" xr:uid="{00000000-0005-0000-0000-0000E60C0000}"/>
    <cellStyle name="Normal 2 8 3 5 2" xfId="5270" xr:uid="{00000000-0005-0000-0000-0000E70C0000}"/>
    <cellStyle name="Normal 2 8 3 5 2 2" xfId="27181" xr:uid="{42C6E138-4A23-49BF-9C42-D322BA92BB12}"/>
    <cellStyle name="Normal 2 8 3 5 2 3" xfId="16559" xr:uid="{A4F6F97F-9121-4DDB-B96A-D5A8A018F707}"/>
    <cellStyle name="Normal 2 8 3 5 3" xfId="9219" xr:uid="{0AC1AA12-0557-457F-A6B0-AFD8B887A70B}"/>
    <cellStyle name="Normal 2 8 3 5 3 2" xfId="19392" xr:uid="{598423DC-5733-4783-8F0A-CFD089A757A4}"/>
    <cellStyle name="Normal 2 8 3 5 4" xfId="11901" xr:uid="{CC544C0F-6174-4AB7-869A-2A8D281D6D56}"/>
    <cellStyle name="Normal 2 8 3 5 4 2" xfId="22225" xr:uid="{55B09380-4360-43C2-9EF2-A73B8424B136}"/>
    <cellStyle name="Normal 2 8 3 5 5" xfId="24488" xr:uid="{CEC8C75D-0938-4D82-BBAA-0B31C94F7BF2}"/>
    <cellStyle name="Normal 2 8 3 5 6" xfId="14323" xr:uid="{70AF8911-A14B-4695-90D1-CFEF7EDC7A2E}"/>
    <cellStyle name="Normal 2 8 3 6" xfId="4873" xr:uid="{00000000-0005-0000-0000-0000E80C0000}"/>
    <cellStyle name="Normal 2 8 3 6 2" xfId="10408" xr:uid="{72643A54-5D15-4A6B-BDA1-A16B6B1ABA58}"/>
    <cellStyle name="Normal 2 8 3 6 2 2" xfId="20590" xr:uid="{729D8638-85A2-45A6-837A-BEC6A868AFE7}"/>
    <cellStyle name="Normal 2 8 3 6 3" xfId="13099" xr:uid="{C2A534B7-858F-4F98-A356-3103F3DA38FA}"/>
    <cellStyle name="Normal 2 8 3 6 3 2" xfId="23423" xr:uid="{E53BCD5D-44FB-4679-91DE-E044ACB79E4C}"/>
    <cellStyle name="Normal 2 8 3 6 4" xfId="25606" xr:uid="{878B369F-2CD1-49E6-9C73-EA4076E1A4C2}"/>
    <cellStyle name="Normal 2 8 3 6 5" xfId="17757" xr:uid="{E0FB0C48-7484-41B4-9543-708577446347}"/>
    <cellStyle name="Normal 2 8 3 7" xfId="7800" xr:uid="{FB9DC88E-37AF-477F-88CB-7A5828B81F6A}"/>
    <cellStyle name="Normal 2 8 3 7 2" xfId="15746" xr:uid="{09B9D2A3-E988-4B08-B003-B4D8B73F4DBA}"/>
    <cellStyle name="Normal 2 8 3 8" xfId="8491" xr:uid="{A9A7B353-5254-4986-A9C7-92E5970ABB7F}"/>
    <cellStyle name="Normal 2 8 3 8 2" xfId="18579" xr:uid="{49576608-1354-4A5D-8A1C-0388B5796160}"/>
    <cellStyle name="Normal 2 8 3 9" xfId="11092" xr:uid="{39B57147-1839-483F-A522-EC0B6A7661AB}"/>
    <cellStyle name="Normal 2 8 3 9 2" xfId="21412" xr:uid="{E4CA8A85-1BD2-4549-83B9-4B16AFDE9FFF}"/>
    <cellStyle name="Normal 2 8 4" xfId="1118" xr:uid="{00000000-0005-0000-0000-00005E040000}"/>
    <cellStyle name="Normal 2 8 4 2" xfId="2342" xr:uid="{00000000-0005-0000-0000-00000D030000}"/>
    <cellStyle name="Normal 2 8 4 2 2" xfId="6066" xr:uid="{00000000-0005-0000-0000-0000EB0C0000}"/>
    <cellStyle name="Normal 2 8 4 2 2 2" xfId="29386" xr:uid="{47D0B715-67B1-4C6E-B4F9-64EC802CA8E6}"/>
    <cellStyle name="Normal 2 8 4 2 2 3" xfId="17154" xr:uid="{4713BE10-8857-437F-B039-4B7ED3D2ABCB}"/>
    <cellStyle name="Normal 2 8 4 2 3" xfId="9811" xr:uid="{EA83B89C-7E58-44A9-9E15-B814FD6A0755}"/>
    <cellStyle name="Normal 2 8 4 2 3 2" xfId="19987" xr:uid="{DF6941F9-E1E2-49EC-969B-D1C2A27BF5CE}"/>
    <cellStyle name="Normal 2 8 4 2 4" xfId="12496" xr:uid="{9D94CAF4-8237-4E2C-96FC-C78184DACA8B}"/>
    <cellStyle name="Normal 2 8 4 2 4 2" xfId="22820" xr:uid="{80CFCDDD-9C3B-43EE-B918-30C5E396D65D}"/>
    <cellStyle name="Normal 2 8 4 2 5" xfId="25996" xr:uid="{5F286BC3-1834-4746-9856-8F9D97BD9175}"/>
    <cellStyle name="Normal 2 8 4 2 6" xfId="15075" xr:uid="{07C04B78-A67C-4F9E-A8F8-DCC427B61D7D}"/>
    <cellStyle name="Normal 2 8 4 3" xfId="3683" xr:uid="{00000000-0005-0000-0000-0000EC0C0000}"/>
    <cellStyle name="Normal 2 8 4 3 2" xfId="5457" xr:uid="{00000000-0005-0000-0000-0000ED0C0000}"/>
    <cellStyle name="Normal 2 8 4 3 2 2" xfId="30097" xr:uid="{4D5D1EB1-BF65-47B3-A983-AA160E0A72E0}"/>
    <cellStyle name="Normal 2 8 4 3 2 3" xfId="20733" xr:uid="{64880858-EE5B-4825-A364-7DEF2BADDB09}"/>
    <cellStyle name="Normal 2 8 4 3 3" xfId="13242" xr:uid="{E7DC0E77-BB26-4E34-84C2-26751657D8AD}"/>
    <cellStyle name="Normal 2 8 4 3 3 2" xfId="23566" xr:uid="{F55C07C4-B03B-46E4-98AD-83984169267F}"/>
    <cellStyle name="Normal 2 8 4 3 4" xfId="24534" xr:uid="{746715EA-62DA-4D27-8445-F09FDE08D6B1}"/>
    <cellStyle name="Normal 2 8 4 3 5" xfId="17900" xr:uid="{AACD75B8-7495-46EF-9A62-DCE2EEF035C0}"/>
    <cellStyle name="Normal 2 8 4 4" xfId="4624" xr:uid="{00000000-0005-0000-0000-0000EE0C0000}"/>
    <cellStyle name="Normal 2 8 4 4 2" xfId="26887" xr:uid="{91C51D2E-1448-41A4-A230-D3C70EB5B7A0}"/>
    <cellStyle name="Normal 2 8 4 4 3" xfId="15747" xr:uid="{2229A643-B0B9-44FD-B7AF-EB17F533BED5}"/>
    <cellStyle name="Normal 2 8 4 5" xfId="8492" xr:uid="{FDF9547F-C493-40A6-8C8E-02AA555F276E}"/>
    <cellStyle name="Normal 2 8 4 5 2" xfId="18580" xr:uid="{61C8AF07-15B9-4A81-9792-3AEEBFD53184}"/>
    <cellStyle name="Normal 2 8 4 6" xfId="11093" xr:uid="{69779417-40C2-41F0-BBA9-C18F29BEDE98}"/>
    <cellStyle name="Normal 2 8 4 6 2" xfId="21413" xr:uid="{2ABF80A2-70A9-46ED-92A0-982EA972EF77}"/>
    <cellStyle name="Normal 2 8 4 7" xfId="24492" xr:uid="{B4F3B41D-A5F1-4F47-A863-4CF065DF291D}"/>
    <cellStyle name="Normal 2 8 4 8" xfId="14504" xr:uid="{4E09264A-A94D-44FC-95BD-D6CA0624CE37}"/>
    <cellStyle name="Normal 2 8 5" xfId="2206" xr:uid="{00000000-0005-0000-0000-000009030000}"/>
    <cellStyle name="Normal 2 8 5 2" xfId="6067" xr:uid="{00000000-0005-0000-0000-0000F00C0000}"/>
    <cellStyle name="Normal 2 8 5 2 2" xfId="10657" xr:uid="{A8CBC7AE-F327-4FE9-81B0-0DCE0C0A86B3}"/>
    <cellStyle name="Normal 2 8 5 2 2 2" xfId="30219" xr:uid="{DB4D7506-747A-4708-9058-894DDF53310E}"/>
    <cellStyle name="Normal 2 8 5 2 2 3" xfId="20915" xr:uid="{2A463E01-7C06-4649-81F8-915BC92A4F9A}"/>
    <cellStyle name="Normal 2 8 5 2 3" xfId="13424" xr:uid="{11A37ACA-99F5-4CF1-A80A-2F3E318A1B0B}"/>
    <cellStyle name="Normal 2 8 5 2 3 2" xfId="23748" xr:uid="{B5095030-5518-4CC5-BADD-6829550F3A37}"/>
    <cellStyle name="Normal 2 8 5 2 4" xfId="23901" xr:uid="{984E0BDB-35E6-4A63-A034-A9C580DD1D1B}"/>
    <cellStyle name="Normal 2 8 5 2 5" xfId="18082" xr:uid="{FF4CA0E1-694D-4708-9B30-615F620B4553}"/>
    <cellStyle name="Normal 2 8 5 3" xfId="8222" xr:uid="{FA3859EF-E613-41AE-82D4-62B4F15AED1C}"/>
    <cellStyle name="Normal 2 8 5 3 2" xfId="28916" xr:uid="{97623701-F49F-4AC3-BFAA-1A6EDDCF207C}"/>
    <cellStyle name="Normal 2 8 5 3 3" xfId="17155" xr:uid="{1A9A4A63-C0DF-49CB-9E52-C9984B7D83D5}"/>
    <cellStyle name="Normal 2 8 5 4" xfId="9812" xr:uid="{0C0F8431-F2D7-4502-ABA7-75987458F4E0}"/>
    <cellStyle name="Normal 2 8 5 4 2" xfId="19988" xr:uid="{50C79981-064D-43C6-98A1-1CBE7C544BA6}"/>
    <cellStyle name="Normal 2 8 5 5" xfId="12497" xr:uid="{7F3E556C-E996-48F0-BC49-E5363831F811}"/>
    <cellStyle name="Normal 2 8 5 5 2" xfId="22821" xr:uid="{1626AA60-322D-4461-AF17-6D1C986E44C8}"/>
    <cellStyle name="Normal 2 8 5 6" xfId="24813" xr:uid="{4E75DF80-5ED5-47BC-9133-75B565439B7C}"/>
    <cellStyle name="Normal 2 8 5 7" xfId="15076" xr:uid="{13D0B67F-BA75-4600-835C-EEEB9A0B96A8}"/>
    <cellStyle name="Normal 2 8 6" xfId="3816" xr:uid="{00000000-0005-0000-0000-0000F10C0000}"/>
    <cellStyle name="Normal 2 8 6 2" xfId="5688" xr:uid="{00000000-0005-0000-0000-0000F20C0000}"/>
    <cellStyle name="Normal 2 8 6 2 2" xfId="28470" xr:uid="{D8A4E8BC-5DCD-404C-93BF-CE370108EE1F}"/>
    <cellStyle name="Normal 2 8 6 2 3" xfId="16843" xr:uid="{2962646B-9125-4A12-91E6-48DE3D82F6E0}"/>
    <cellStyle name="Normal 2 8 6 3" xfId="9500" xr:uid="{2019350C-4511-4003-8DD9-A27B7B36C5BC}"/>
    <cellStyle name="Normal 2 8 6 3 2" xfId="19676" xr:uid="{3FE4B9FF-9EBC-4933-9EF0-84704BB4D11C}"/>
    <cellStyle name="Normal 2 8 6 4" xfId="12185" xr:uid="{257899A6-231E-439D-AD0B-BA5743AFB927}"/>
    <cellStyle name="Normal 2 8 6 4 2" xfId="22509" xr:uid="{C79407C7-F18C-41A1-ADF6-52F9B21240CF}"/>
    <cellStyle name="Normal 2 8 6 5" xfId="25330" xr:uid="{3CC211D8-6287-4ED0-BE3A-2759A586E40A}"/>
    <cellStyle name="Normal 2 8 6 6" xfId="14725" xr:uid="{6F5F0F2B-9D01-41E6-850A-015662AF4CC8}"/>
    <cellStyle name="Normal 2 8 7" xfId="3165" xr:uid="{00000000-0005-0000-0000-0000F30C0000}"/>
    <cellStyle name="Normal 2 8 7 2" xfId="5107" xr:uid="{00000000-0005-0000-0000-0000F40C0000}"/>
    <cellStyle name="Normal 2 8 7 2 2" xfId="28970" xr:uid="{759CB025-F52E-4E05-AEC4-43A8FB6BBF88}"/>
    <cellStyle name="Normal 2 8 7 2 3" xfId="16396" xr:uid="{FB6B0C1D-B52F-4341-A592-019A5D794D47}"/>
    <cellStyle name="Normal 2 8 7 3" xfId="9056" xr:uid="{63BDAADB-95FB-431D-8D24-2DE1918EB72E}"/>
    <cellStyle name="Normal 2 8 7 3 2" xfId="19229" xr:uid="{E0BED34D-C959-4422-9EEE-E100B3E3856F}"/>
    <cellStyle name="Normal 2 8 7 4" xfId="11738" xr:uid="{B5807FF5-0AD2-4E23-8610-E63BEB08278B}"/>
    <cellStyle name="Normal 2 8 7 4 2" xfId="22062" xr:uid="{87A695CE-63D0-4C2B-B1E8-07364240F95C}"/>
    <cellStyle name="Normal 2 8 7 5" xfId="26491" xr:uid="{D5193F55-6377-4DC1-ACE2-A7040CD74E9C}"/>
    <cellStyle name="Normal 2 8 7 6" xfId="14165" xr:uid="{EA52E322-F63D-4394-8732-431CE5DBFED5}"/>
    <cellStyle name="Normal 2 8 8" xfId="4463" xr:uid="{00000000-0005-0000-0000-0000F50C0000}"/>
    <cellStyle name="Normal 2 8 8 2" xfId="8835" xr:uid="{E35E8415-713D-4726-88EC-05ABECB9EB12}"/>
    <cellStyle name="Normal 2 8 8 2 2" xfId="18985" xr:uid="{32A9F6BE-4DD5-4761-90AB-7FA159838323}"/>
    <cellStyle name="Normal 2 8 8 3" xfId="11494" xr:uid="{53142315-1AAA-4BCA-80E3-7FD5F5FA16E8}"/>
    <cellStyle name="Normal 2 8 8 3 2" xfId="21818" xr:uid="{8AB77922-8964-4B8F-943A-2227B18C5377}"/>
    <cellStyle name="Normal 2 8 8 4" xfId="24273" xr:uid="{8BB51034-4F27-45CF-8D1D-4677D883BE41}"/>
    <cellStyle name="Normal 2 8 8 5" xfId="16152" xr:uid="{9DAA4938-9159-4B8F-BCC1-9035C00F4C01}"/>
    <cellStyle name="Normal 2 8 9" xfId="7372" xr:uid="{9FE32A92-38A8-46E4-AF70-50049F08C967}"/>
    <cellStyle name="Normal 2 8 9 2" xfId="10246" xr:uid="{E75AE617-AA39-4A18-9CFD-9181328A3B1A}"/>
    <cellStyle name="Normal 2 8 9 2 2" xfId="20428" xr:uid="{DDB81915-E950-4CD0-B744-3A39C38923CD}"/>
    <cellStyle name="Normal 2 8 9 3" xfId="12937" xr:uid="{3B624E41-4F63-49F2-ABD7-03D15E1F47E9}"/>
    <cellStyle name="Normal 2 8 9 3 2" xfId="23261" xr:uid="{241002E8-84FB-4C52-85C3-ED1744A1DF95}"/>
    <cellStyle name="Normal 2 8 9 4" xfId="17595" xr:uid="{7CA35B94-0F00-48E5-A089-680067A0FE95}"/>
    <cellStyle name="Normal 2 9" xfId="1119" xr:uid="{00000000-0005-0000-0000-00005F040000}"/>
    <cellStyle name="Normal 2 9 10" xfId="8493" xr:uid="{182151BC-4730-491E-8DEF-E4A09A2FB71B}"/>
    <cellStyle name="Normal 2 9 10 2" xfId="18581" xr:uid="{097B3EA3-E0B1-48A0-804D-F9A767C835D1}"/>
    <cellStyle name="Normal 2 9 11" xfId="11094" xr:uid="{1CD89001-F1CA-4F78-9AC6-87DFEFC6EF84}"/>
    <cellStyle name="Normal 2 9 11 2" xfId="21414" xr:uid="{1507119E-C3B7-41E8-8E59-DCFC44C9550E}"/>
    <cellStyle name="Normal 2 9 12" xfId="24378" xr:uid="{5C32296E-8A62-4E5B-8E77-1CCB32E11D42}"/>
    <cellStyle name="Normal 2 9 13" xfId="13749" xr:uid="{29CEC27F-F983-41CE-8B62-4DF945BE22A1}"/>
    <cellStyle name="Normal 2 9 2" xfId="1120" xr:uid="{00000000-0005-0000-0000-000060040000}"/>
    <cellStyle name="Normal 2 9 2 10" xfId="11095" xr:uid="{886CFD74-EDDF-43A9-AFB5-FB2231840A83}"/>
    <cellStyle name="Normal 2 9 2 10 2" xfId="21415" xr:uid="{CB6F72B8-D792-498C-B9BB-75B9613887DE}"/>
    <cellStyle name="Normal 2 9 2 11" xfId="24376" xr:uid="{02E974DF-0D5F-4BDF-90C5-7362ACC2D66F}"/>
    <cellStyle name="Normal 2 9 2 12" xfId="13897" xr:uid="{6D5AAAE3-4824-4A92-89FF-F01A280414EF}"/>
    <cellStyle name="Normal 2 9 2 2" xfId="1121" xr:uid="{00000000-0005-0000-0000-000061040000}"/>
    <cellStyle name="Normal 2 9 2 2 2" xfId="2666" xr:uid="{00000000-0005-0000-0000-000010030000}"/>
    <cellStyle name="Normal 2 9 2 2 2 2" xfId="6069" xr:uid="{00000000-0005-0000-0000-0000FA0C0000}"/>
    <cellStyle name="Normal 2 9 2 2 2 2 2" xfId="28091" xr:uid="{57E95AFA-3333-4AED-BC94-906162B3C7D6}"/>
    <cellStyle name="Normal 2 9 2 2 2 2 3" xfId="27366" xr:uid="{011A81AC-E611-4419-BB4E-EA28E539FD5B}"/>
    <cellStyle name="Normal 2 9 2 2 2 2 4" xfId="17157" xr:uid="{37BB3F28-1C5C-40AF-AC83-8AF6FA285BBE}"/>
    <cellStyle name="Normal 2 9 2 2 2 3" xfId="9814" xr:uid="{B07B01F7-1284-467D-99A3-8C8446673E7C}"/>
    <cellStyle name="Normal 2 9 2 2 2 3 2" xfId="29856" xr:uid="{1B42107E-6A77-492A-86EB-FDBEBFDD926D}"/>
    <cellStyle name="Normal 2 9 2 2 2 3 3" xfId="19990" xr:uid="{AC7A333B-2639-4AF8-94B1-0E6BC063557B}"/>
    <cellStyle name="Normal 2 9 2 2 2 4" xfId="12499" xr:uid="{2C107131-4E6F-49FE-A41D-470522A05366}"/>
    <cellStyle name="Normal 2 9 2 2 2 4 2" xfId="22823" xr:uid="{3BEAE439-D45C-4660-B41F-C693A447E597}"/>
    <cellStyle name="Normal 2 9 2 2 2 5" xfId="24819" xr:uid="{69614F76-7109-45C5-93C5-FEF16C14F9CC}"/>
    <cellStyle name="Normal 2 9 2 2 2 6" xfId="15078" xr:uid="{FD970210-F075-481F-AB0E-84B16EAA721A}"/>
    <cellStyle name="Normal 2 9 2 2 3" xfId="3686" xr:uid="{00000000-0005-0000-0000-0000FB0C0000}"/>
    <cellStyle name="Normal 2 9 2 2 3 2" xfId="5461" xr:uid="{00000000-0005-0000-0000-0000FC0C0000}"/>
    <cellStyle name="Normal 2 9 2 2 3 2 2" xfId="30100" xr:uid="{052A3446-914C-40CB-9292-DA89C2E67E5A}"/>
    <cellStyle name="Normal 2 9 2 2 3 2 3" xfId="20736" xr:uid="{9381FAF7-5ADA-4DAC-90A8-9FF84C18E6A1}"/>
    <cellStyle name="Normal 2 9 2 2 3 3" xfId="13245" xr:uid="{C26B71B0-7B06-4B04-8EC0-D10936322207}"/>
    <cellStyle name="Normal 2 9 2 2 3 3 2" xfId="23569" xr:uid="{3019DADE-9E5B-45F0-A52F-3FDECA911476}"/>
    <cellStyle name="Normal 2 9 2 2 3 4" xfId="26448" xr:uid="{976758D8-8215-48F2-AF88-77028D490C0A}"/>
    <cellStyle name="Normal 2 9 2 2 3 5" xfId="17903" xr:uid="{BD8D0D78-7A66-4EF8-BD7B-FEA7F4FB525E}"/>
    <cellStyle name="Normal 2 9 2 2 4" xfId="5018" xr:uid="{00000000-0005-0000-0000-0000FD0C0000}"/>
    <cellStyle name="Normal 2 9 2 2 4 2" xfId="27726" xr:uid="{9FF4B51F-14C4-472B-BE86-609D5C17A000}"/>
    <cellStyle name="Normal 2 9 2 2 4 3" xfId="15750" xr:uid="{42B7F5F5-2F85-4E9B-A2AF-16AF6F199C5A}"/>
    <cellStyle name="Normal 2 9 2 2 5" xfId="8495" xr:uid="{3851B659-E371-4544-B6E9-E07D4E2FC437}"/>
    <cellStyle name="Normal 2 9 2 2 5 2" xfId="18583" xr:uid="{3D2D9720-3260-4D3B-AB69-6DAFB2B0AC28}"/>
    <cellStyle name="Normal 2 9 2 2 6" xfId="11096" xr:uid="{5B5AC001-0732-4B7D-8C8E-CAC4E4FD9BEE}"/>
    <cellStyle name="Normal 2 9 2 2 6 2" xfId="21416" xr:uid="{5DB0FAE6-87B9-4FFC-82F9-71272A8088AC}"/>
    <cellStyle name="Normal 2 9 2 2 7" xfId="26191" xr:uid="{88E47CD5-DD89-43F3-B04D-232BDB724653}"/>
    <cellStyle name="Normal 2 9 2 2 8" xfId="14508" xr:uid="{C8C9CCB8-7E7E-420E-A902-ECF14BAA68E0}"/>
    <cellStyle name="Normal 2 9 2 3" xfId="2458" xr:uid="{00000000-0005-0000-0000-00000F030000}"/>
    <cellStyle name="Normal 2 9 2 3 2" xfId="6070" xr:uid="{00000000-0005-0000-0000-0000FF0C0000}"/>
    <cellStyle name="Normal 2 9 2 3 2 2" xfId="10658" xr:uid="{6825BB40-9F78-490F-B206-6F48265C55F2}"/>
    <cellStyle name="Normal 2 9 2 3 2 2 2" xfId="30220" xr:uid="{3606BF69-B654-46AC-ABF1-AF3982F8F047}"/>
    <cellStyle name="Normal 2 9 2 3 2 2 3" xfId="20916" xr:uid="{83E7FC8B-B995-41C7-BF4D-B72D8CB894F9}"/>
    <cellStyle name="Normal 2 9 2 3 2 3" xfId="13425" xr:uid="{0FC13456-D1D2-421B-8CBA-261EF658EF40}"/>
    <cellStyle name="Normal 2 9 2 3 2 3 2" xfId="23749" xr:uid="{3C36FACB-F70C-427B-B598-6F178D5BD1EE}"/>
    <cellStyle name="Normal 2 9 2 3 2 4" xfId="26711" xr:uid="{34703A13-1AC5-4F6D-9BB6-8E42D2721BB7}"/>
    <cellStyle name="Normal 2 9 2 3 2 5" xfId="18083" xr:uid="{39354B7B-7A4D-4AF9-A39F-E1C44B0A02FD}"/>
    <cellStyle name="Normal 2 9 2 3 3" xfId="8223" xr:uid="{8029EFCB-0A8F-43D4-91DD-3A75CF19ECB1}"/>
    <cellStyle name="Normal 2 9 2 3 3 2" xfId="27636" xr:uid="{EE4F054A-9925-4176-AEE5-5E435738DA10}"/>
    <cellStyle name="Normal 2 9 2 3 3 3" xfId="17158" xr:uid="{B7B63063-20C0-4E13-AF25-874AF8311FD1}"/>
    <cellStyle name="Normal 2 9 2 3 4" xfId="9815" xr:uid="{95DEC692-2A08-412A-85A8-F9528FA47E1E}"/>
    <cellStyle name="Normal 2 9 2 3 4 2" xfId="19991" xr:uid="{F2AE2FEB-FD16-4C6B-82AE-7249C3F3C345}"/>
    <cellStyle name="Normal 2 9 2 3 5" xfId="12500" xr:uid="{D97BB4F2-AE2E-472D-BC7E-9AD03A6A14B6}"/>
    <cellStyle name="Normal 2 9 2 3 5 2" xfId="22824" xr:uid="{FAF69009-8C58-4662-96FD-A4AE2E24A0FB}"/>
    <cellStyle name="Normal 2 9 2 3 6" xfId="25550" xr:uid="{051E99A5-1366-4DE5-B8B7-6C7952A29193}"/>
    <cellStyle name="Normal 2 9 2 3 7" xfId="15079" xr:uid="{06A978DF-4F01-4386-90D7-B2731B4FA8E5}"/>
    <cellStyle name="Normal 2 9 2 4" xfId="4087" xr:uid="{00000000-0005-0000-0000-0000000D0000}"/>
    <cellStyle name="Normal 2 9 2 4 2" xfId="6068" xr:uid="{00000000-0005-0000-0000-0000010D0000}"/>
    <cellStyle name="Normal 2 9 2 4 2 2" xfId="28388" xr:uid="{F0650299-088C-4BB4-9AF9-D9EE2CFCF5DD}"/>
    <cellStyle name="Normal 2 9 2 4 2 3" xfId="17156" xr:uid="{24E69EDB-96C4-41B8-B68B-AFAA9C50342D}"/>
    <cellStyle name="Normal 2 9 2 4 3" xfId="9813" xr:uid="{38457B23-A1CC-48A4-A5B6-6F02BDA37BD6}"/>
    <cellStyle name="Normal 2 9 2 4 3 2" xfId="19989" xr:uid="{41C17B2F-4BFF-4F7F-B09A-B006AAF5B0F9}"/>
    <cellStyle name="Normal 2 9 2 4 4" xfId="12498" xr:uid="{08F00D24-571A-490B-829C-D8F9041F8B49}"/>
    <cellStyle name="Normal 2 9 2 4 4 2" xfId="22822" xr:uid="{6E54B013-B673-49C1-9BB6-1C1760765324}"/>
    <cellStyle name="Normal 2 9 2 4 5" xfId="24501" xr:uid="{7C8395CD-4B1C-4B5E-9DB8-C9A51B299881}"/>
    <cellStyle name="Normal 2 9 2 4 6" xfId="15077" xr:uid="{0E86893F-A2B1-4D3C-9E41-FD898C39C82C}"/>
    <cellStyle name="Normal 2 9 2 5" xfId="3334" xr:uid="{00000000-0005-0000-0000-0000020D0000}"/>
    <cellStyle name="Normal 2 9 2 5 2" xfId="5253" xr:uid="{00000000-0005-0000-0000-0000030D0000}"/>
    <cellStyle name="Normal 2 9 2 5 2 2" xfId="27932" xr:uid="{7D412955-3038-4022-A04C-414F7FDC5A9D}"/>
    <cellStyle name="Normal 2 9 2 5 2 3" xfId="16542" xr:uid="{13A952AC-92CC-4B41-9903-CE7EBFD1CB2E}"/>
    <cellStyle name="Normal 2 9 2 5 3" xfId="9202" xr:uid="{B11AA00E-2852-43CD-884F-4BDBF754C9C7}"/>
    <cellStyle name="Normal 2 9 2 5 3 2" xfId="19375" xr:uid="{1C611276-C4E9-45EC-B7AB-3FE164F97462}"/>
    <cellStyle name="Normal 2 9 2 5 4" xfId="11884" xr:uid="{F600922D-3EB9-4E5C-B23B-C57941D42926}"/>
    <cellStyle name="Normal 2 9 2 5 4 2" xfId="22208" xr:uid="{F0FB7B57-C0ED-496F-8159-A1F621DE29D3}"/>
    <cellStyle name="Normal 2 9 2 5 5" xfId="24823" xr:uid="{8A1F9A85-C563-4BC2-AD6C-BBEE6F09CF6F}"/>
    <cellStyle name="Normal 2 9 2 5 6" xfId="14306" xr:uid="{E340CA62-3A3B-47E9-8D17-F6E78A1AF5D4}"/>
    <cellStyle name="Normal 2 9 2 6" xfId="4751" xr:uid="{00000000-0005-0000-0000-0000040D0000}"/>
    <cellStyle name="Normal 2 9 2 6 2" xfId="8955" xr:uid="{8DF107BE-592A-462E-8C57-4538A8AB53A7}"/>
    <cellStyle name="Normal 2 9 2 6 2 2" xfId="19114" xr:uid="{7F7C5B63-DC59-4A9F-B433-C240C9A1D58A}"/>
    <cellStyle name="Normal 2 9 2 6 3" xfId="11623" xr:uid="{1978A3D8-4B2A-4A12-962D-1E949F3C78E6}"/>
    <cellStyle name="Normal 2 9 2 6 3 2" xfId="21947" xr:uid="{9FA3DC0A-855E-421D-BB39-A2DC709549B6}"/>
    <cellStyle name="Normal 2 9 2 6 4" xfId="25158" xr:uid="{53906885-4368-474A-B99B-1680B4D0AD18}"/>
    <cellStyle name="Normal 2 9 2 6 5" xfId="16281" xr:uid="{6D5370F9-07EE-45AE-BB37-C557D5BE6338}"/>
    <cellStyle name="Normal 2 9 2 7" xfId="7319" xr:uid="{CEF46BE4-0BF3-4016-A89A-5A64D7F8C8C3}"/>
    <cellStyle name="Normal 2 9 2 7 2" xfId="10151" xr:uid="{D746D92A-5585-4127-B988-120A81DB1012}"/>
    <cellStyle name="Normal 2 9 2 7 2 2" xfId="20331" xr:uid="{8A51F352-4C4B-48AB-AA3E-2D3C01D84AB6}"/>
    <cellStyle name="Normal 2 9 2 7 3" xfId="12840" xr:uid="{7EE4DEFB-CEC8-4C84-8702-47DFFF85B7A9}"/>
    <cellStyle name="Normal 2 9 2 7 3 2" xfId="23164" xr:uid="{CB9ACF4D-012C-4ACE-B631-ABF0D0D0C6D5}"/>
    <cellStyle name="Normal 2 9 2 7 4" xfId="17498" xr:uid="{BB164C8B-5E6C-46DB-B85E-5078DEE365E7}"/>
    <cellStyle name="Normal 2 9 2 8" xfId="7802" xr:uid="{641BFD1A-DB0D-4CAE-82E4-A8928729B957}"/>
    <cellStyle name="Normal 2 9 2 8 2" xfId="15749" xr:uid="{84FDE990-0FB8-4396-AD74-FEC73ECE03B6}"/>
    <cellStyle name="Normal 2 9 2 9" xfId="8494" xr:uid="{EF2A65FD-F435-4EBB-8D3E-0F24FC514D1A}"/>
    <cellStyle name="Normal 2 9 2 9 2" xfId="18582" xr:uid="{11223985-561F-456C-8EA4-F981E41C223D}"/>
    <cellStyle name="Normal 2 9 3" xfId="1122" xr:uid="{00000000-0005-0000-0000-000062040000}"/>
    <cellStyle name="Normal 2 9 3 2" xfId="2543" xr:uid="{00000000-0005-0000-0000-000011030000}"/>
    <cellStyle name="Normal 2 9 3 2 2" xfId="6071" xr:uid="{00000000-0005-0000-0000-0000070D0000}"/>
    <cellStyle name="Normal 2 9 3 2 2 2" xfId="24850" xr:uid="{B4A32184-5041-41FF-88AE-F1E331CEAEC0}"/>
    <cellStyle name="Normal 2 9 3 2 2 3" xfId="26893" xr:uid="{0FF944EC-A10E-452F-B649-B8639CAF63BC}"/>
    <cellStyle name="Normal 2 9 3 2 2 4" xfId="17159" xr:uid="{E5FAE564-657C-4EDA-A662-5165F08EE857}"/>
    <cellStyle name="Normal 2 9 3 2 3" xfId="9816" xr:uid="{4883998A-1A0E-4BC0-A076-4D7D78471C2F}"/>
    <cellStyle name="Normal 2 9 3 2 3 2" xfId="29857" xr:uid="{D5E14CD7-73B1-422F-A930-4751B690F3BF}"/>
    <cellStyle name="Normal 2 9 3 2 3 3" xfId="19992" xr:uid="{D136F514-3B85-4EAE-B40B-2A0316962E87}"/>
    <cellStyle name="Normal 2 9 3 2 4" xfId="12501" xr:uid="{3DF6E959-6AF4-4568-B3B1-AEF7C95C1837}"/>
    <cellStyle name="Normal 2 9 3 2 4 2" xfId="22825" xr:uid="{5B471C1D-A496-4549-8F8F-292D28ACAFA5}"/>
    <cellStyle name="Normal 2 9 3 2 5" xfId="24663" xr:uid="{AA8220AF-D7A1-4D7F-AB65-ADA4A5E98684}"/>
    <cellStyle name="Normal 2 9 3 2 6" xfId="15080" xr:uid="{E3149967-19A7-46AA-A436-9E28EF0BC8D7}"/>
    <cellStyle name="Normal 2 9 3 3" xfId="3685" xr:uid="{00000000-0005-0000-0000-0000080D0000}"/>
    <cellStyle name="Normal 2 9 3 3 2" xfId="5460" xr:uid="{00000000-0005-0000-0000-0000090D0000}"/>
    <cellStyle name="Normal 2 9 3 3 2 2" xfId="27414" xr:uid="{4817DEA0-ABFA-4B11-9F6C-F15FCC7007EB}"/>
    <cellStyle name="Normal 2 9 3 3 2 3" xfId="16691" xr:uid="{774FF726-0B31-4584-BEA6-F92663FA4724}"/>
    <cellStyle name="Normal 2 9 3 3 3" xfId="9351" xr:uid="{FCE8FE58-98EE-491E-972F-FA32AFEF9831}"/>
    <cellStyle name="Normal 2 9 3 3 3 2" xfId="19524" xr:uid="{A469D8A5-10BA-421A-B489-A7E26C0FA17E}"/>
    <cellStyle name="Normal 2 9 3 3 4" xfId="12033" xr:uid="{306E8A30-96E6-47F0-B86E-4F8009C3F95F}"/>
    <cellStyle name="Normal 2 9 3 3 4 2" xfId="22357" xr:uid="{822B304F-E981-48A4-9B95-DC67346D9F42}"/>
    <cellStyle name="Normal 2 9 3 3 5" xfId="25539" xr:uid="{11A9D751-8E48-4776-9EE8-1BDE3E1F8C5E}"/>
    <cellStyle name="Normal 2 9 3 3 6" xfId="14507" xr:uid="{0EF19C9E-43C4-46E8-AE6D-BCBBAA7BF6D4}"/>
    <cellStyle name="Normal 2 9 3 4" xfId="4874" xr:uid="{00000000-0005-0000-0000-00000A0D0000}"/>
    <cellStyle name="Normal 2 9 3 4 2" xfId="10409" xr:uid="{3066F9E9-64C4-429A-9EB5-F05F4F9985A8}"/>
    <cellStyle name="Normal 2 9 3 4 2 2" xfId="30002" xr:uid="{17B09C1A-33ED-4224-B3E4-92B8A2B76453}"/>
    <cellStyle name="Normal 2 9 3 4 2 3" xfId="20591" xr:uid="{422B5FAC-3613-4D12-B9AC-E6DA666ACAF3}"/>
    <cellStyle name="Normal 2 9 3 4 3" xfId="13100" xr:uid="{C5D79088-35FE-4341-822D-292AE5CEDB6E}"/>
    <cellStyle name="Normal 2 9 3 4 3 2" xfId="23424" xr:uid="{E2EE8F8E-4E95-4266-B1B0-CD520FA1A2B5}"/>
    <cellStyle name="Normal 2 9 3 4 4" xfId="24262" xr:uid="{68F415BD-7A84-4F4C-8D78-54DACD88E09C}"/>
    <cellStyle name="Normal 2 9 3 4 5" xfId="17758" xr:uid="{904A117E-2BEB-42E0-BC05-4E6ABB1F3F40}"/>
    <cellStyle name="Normal 2 9 3 5" xfId="7803" xr:uid="{0AFA4694-5BB2-44A3-B5EF-B25EDB8A3C85}"/>
    <cellStyle name="Normal 2 9 3 5 2" xfId="29334" xr:uid="{6E0D3500-DD96-4BD6-95E4-E8C0F763F9E2}"/>
    <cellStyle name="Normal 2 9 3 5 3" xfId="15751" xr:uid="{389EF125-8734-420D-97C6-2BD623F43E47}"/>
    <cellStyle name="Normal 2 9 3 6" xfId="8496" xr:uid="{F8E39D8B-0FF9-4331-A71C-5FE8E9333A60}"/>
    <cellStyle name="Normal 2 9 3 6 2" xfId="18584" xr:uid="{39201D49-0ED9-4770-9108-8B8200FA36D4}"/>
    <cellStyle name="Normal 2 9 3 7" xfId="11097" xr:uid="{C1427C68-F2D7-486E-9D1F-26A61384DEB7}"/>
    <cellStyle name="Normal 2 9 3 7 2" xfId="21417" xr:uid="{A0DD9D6B-4C72-4C8E-AFDD-62112FA61AB1}"/>
    <cellStyle name="Normal 2 9 3 8" xfId="24770" xr:uid="{4581534D-4D9A-4538-9DE6-E6FA530E62A9}"/>
    <cellStyle name="Normal 2 9 3 9" xfId="14055" xr:uid="{74D91B77-5544-4A86-89ED-176251FC9BCE}"/>
    <cellStyle name="Normal 2 9 4" xfId="1123" xr:uid="{00000000-0005-0000-0000-000063040000}"/>
    <cellStyle name="Normal 2 9 4 2" xfId="2343" xr:uid="{00000000-0005-0000-0000-000012030000}"/>
    <cellStyle name="Normal 2 9 4 2 2" xfId="6072" xr:uid="{00000000-0005-0000-0000-00000D0D0000}"/>
    <cellStyle name="Normal 2 9 4 2 2 2" xfId="30221" xr:uid="{638A228A-1C7B-49EE-B3F2-32829AE21429}"/>
    <cellStyle name="Normal 2 9 4 2 2 3" xfId="20917" xr:uid="{CF7ABDAB-DA2E-4F6F-B103-3C20FFF1D9C1}"/>
    <cellStyle name="Normal 2 9 4 2 3" xfId="13426" xr:uid="{01C15A8B-349D-40EB-94A0-8C863C97FAD8}"/>
    <cellStyle name="Normal 2 9 4 2 3 2" xfId="23750" xr:uid="{C9403AA9-CFFB-4D77-BEC8-99A5D486594F}"/>
    <cellStyle name="Normal 2 9 4 2 4" xfId="24382" xr:uid="{64E0CB7E-59C2-4144-815B-DF308F9D9DB2}"/>
    <cellStyle name="Normal 2 9 4 2 5" xfId="18084" xr:uid="{874499E7-CF08-4650-AC7A-5C93BE9F37C4}"/>
    <cellStyle name="Normal 2 9 4 3" xfId="4625" xr:uid="{00000000-0005-0000-0000-00000E0D0000}"/>
    <cellStyle name="Normal 2 9 4 3 2" xfId="27225" xr:uid="{776339FE-2C3D-464A-A818-35EFA83D889D}"/>
    <cellStyle name="Normal 2 9 4 3 3" xfId="15752" xr:uid="{20B6BD71-1E42-4CB1-B3CE-20A8B609A186}"/>
    <cellStyle name="Normal 2 9 4 4" xfId="8497" xr:uid="{F318E6FE-F31D-4566-9E99-CB3E92BC8BBB}"/>
    <cellStyle name="Normal 2 9 4 4 2" xfId="18585" xr:uid="{9322D6EB-42EB-4BA8-B8D6-697883296182}"/>
    <cellStyle name="Normal 2 9 4 5" xfId="11098" xr:uid="{D5E65A75-F8E4-43D9-AA3C-7AE44893C8D8}"/>
    <cellStyle name="Normal 2 9 4 5 2" xfId="21418" xr:uid="{5DE839F6-6744-4FA4-8DFB-9953EDCE14F6}"/>
    <cellStyle name="Normal 2 9 4 6" xfId="24362" xr:uid="{A5E88E9A-921E-4D73-85AE-099B2E4AA9BF}"/>
    <cellStyle name="Normal 2 9 4 7" xfId="15081" xr:uid="{BB319058-7A84-4A94-93EF-1BAD34B65A07}"/>
    <cellStyle name="Normal 2 9 5" xfId="2207" xr:uid="{00000000-0005-0000-0000-00000E030000}"/>
    <cellStyle name="Normal 2 9 5 2" xfId="5689" xr:uid="{00000000-0005-0000-0000-0000100D0000}"/>
    <cellStyle name="Normal 2 9 5 2 2" xfId="25240" xr:uid="{C47DF1B2-3B59-42A9-8CB0-D58C2B951712}"/>
    <cellStyle name="Normal 2 9 5 2 3" xfId="27772" xr:uid="{D301BF4D-8C72-449E-8F1D-2166D76C8BA1}"/>
    <cellStyle name="Normal 2 9 5 2 4" xfId="16844" xr:uid="{67A2B65F-096D-4632-A75C-61547C8E5EEA}"/>
    <cellStyle name="Normal 2 9 5 3" xfId="9501" xr:uid="{BB8607EA-16DD-44F3-9512-CBA875575E81}"/>
    <cellStyle name="Normal 2 9 5 3 2" xfId="28580" xr:uid="{26D5F368-7850-4830-9D87-C0422113970D}"/>
    <cellStyle name="Normal 2 9 5 3 3" xfId="19677" xr:uid="{3E6D3150-FFE2-4934-A911-BBBFF12E642D}"/>
    <cellStyle name="Normal 2 9 5 4" xfId="12186" xr:uid="{6BB63678-FB0C-4D3F-B378-77979A330202}"/>
    <cellStyle name="Normal 2 9 5 4 2" xfId="22510" xr:uid="{905660A3-48F3-4555-A670-A0B39B7825F0}"/>
    <cellStyle name="Normal 2 9 5 5" xfId="24192" xr:uid="{C93CE24A-2A4C-4C1F-9696-845A25A06683}"/>
    <cellStyle name="Normal 2 9 5 6" xfId="14726" xr:uid="{9C0C1E89-1C5C-4F40-A232-5475A583C223}"/>
    <cellStyle name="Normal 2 9 6" xfId="3143" xr:uid="{00000000-0005-0000-0000-0000110D0000}"/>
    <cellStyle name="Normal 2 9 6 2" xfId="5090" xr:uid="{00000000-0005-0000-0000-0000120D0000}"/>
    <cellStyle name="Normal 2 9 6 2 2" xfId="27293" xr:uid="{060B126E-B28E-41DF-AA45-E662E9BC9F76}"/>
    <cellStyle name="Normal 2 9 6 2 3" xfId="16379" xr:uid="{8B9D6D4B-8679-4D13-B9B1-9084BB770D62}"/>
    <cellStyle name="Normal 2 9 6 3" xfId="9039" xr:uid="{E78FFB3E-96AD-47C6-ACEB-25340EC89F50}"/>
    <cellStyle name="Normal 2 9 6 3 2" xfId="19212" xr:uid="{FFFC26EF-B7DD-4406-9E2A-092B9B9E46FA}"/>
    <cellStyle name="Normal 2 9 6 4" xfId="11721" xr:uid="{20DB8E1A-56CD-40FC-BFED-ABD49ABF021B}"/>
    <cellStyle name="Normal 2 9 6 4 2" xfId="22045" xr:uid="{86524874-4A56-4549-9140-79EC4EC72FA7}"/>
    <cellStyle name="Normal 2 9 6 5" xfId="24962" xr:uid="{3E54BAA6-BE1E-4341-BD70-5072E798FAEF}"/>
    <cellStyle name="Normal 2 9 6 6" xfId="14148" xr:uid="{476D95E6-51EF-44FB-A9EC-95100894BD6B}"/>
    <cellStyle name="Normal 2 9 7" xfId="4464" xr:uid="{00000000-0005-0000-0000-0000130D0000}"/>
    <cellStyle name="Normal 2 9 7 2" xfId="8818" xr:uid="{8ED159CE-BA4E-448A-A43C-8FD53292AF73}"/>
    <cellStyle name="Normal 2 9 7 2 2" xfId="18968" xr:uid="{9DA3212F-F958-4D32-BDE2-B3F34AC2D2FF}"/>
    <cellStyle name="Normal 2 9 7 3" xfId="11477" xr:uid="{C762B6A9-31CC-4B3D-A051-28E2658C61A4}"/>
    <cellStyle name="Normal 2 9 7 3 2" xfId="21801" xr:uid="{FF019C63-4318-4523-9528-C137ED6E7001}"/>
    <cellStyle name="Normal 2 9 7 4" xfId="24592" xr:uid="{0CA0341C-3771-4DEE-BFB5-9F715FF201DA}"/>
    <cellStyle name="Normal 2 9 7 5" xfId="16135" xr:uid="{B10917E4-7B65-4980-8427-E8B0B56ADB09}"/>
    <cellStyle name="Normal 2 9 8" xfId="7373" xr:uid="{BF1F49A5-58AB-460E-B7EC-6D9344745EC4}"/>
    <cellStyle name="Normal 2 9 8 2" xfId="10247" xr:uid="{1376C9DF-57DE-4552-A93B-7CDB4EB374A6}"/>
    <cellStyle name="Normal 2 9 8 2 2" xfId="20429" xr:uid="{3E0A5175-9F00-413C-B904-85A978F65ECE}"/>
    <cellStyle name="Normal 2 9 8 3" xfId="12938" xr:uid="{7568A1E1-610A-4FD4-91B0-AC23EC5031F3}"/>
    <cellStyle name="Normal 2 9 8 3 2" xfId="23262" xr:uid="{81B5260C-7175-4A8B-B35C-ED41156C0EF6}"/>
    <cellStyle name="Normal 2 9 8 4" xfId="17596" xr:uid="{EB6DAC0D-C0F6-42AC-BA52-99B083AEAE8B}"/>
    <cellStyle name="Normal 2 9 9" xfId="7801" xr:uid="{9C830517-6381-4BB6-A4EA-3158BDB6A9CE}"/>
    <cellStyle name="Normal 2 9 9 2" xfId="15748" xr:uid="{4CDA69CA-3C6A-4683-8B85-012BEFC6BAED}"/>
    <cellStyle name="Normal 20" xfId="13572" xr:uid="{67835E4A-497D-4755-9DA0-5E109539C9FC}"/>
    <cellStyle name="Normal 20 2" xfId="23896" xr:uid="{F3E13161-BD44-4F93-91AF-02FE3B31E5A7}"/>
    <cellStyle name="Normal 21" xfId="13703" xr:uid="{6E1C60BA-9895-4F17-8506-50946F5EDA65}"/>
    <cellStyle name="Normal 22" xfId="13702" xr:uid="{7555E6AE-06B3-4F05-81D2-B8F9BFB129BE}"/>
    <cellStyle name="Normal 3" xfId="1124" xr:uid="{00000000-0005-0000-0000-000064040000}"/>
    <cellStyle name="Normal 3 2" xfId="1125" xr:uid="{00000000-0005-0000-0000-000065040000}"/>
    <cellStyle name="Normal 3 2 2" xfId="1126" xr:uid="{00000000-0005-0000-0000-000066040000}"/>
    <cellStyle name="Normal 3 2 2 2" xfId="1127" xr:uid="{00000000-0005-0000-0000-000067040000}"/>
    <cellStyle name="Normal 3 2 2 3" xfId="1128" xr:uid="{00000000-0005-0000-0000-000068040000}"/>
    <cellStyle name="Normal 3 2 2 3 2" xfId="6825" xr:uid="{2A0E3BA6-E792-44B5-987A-AF30FCA89B40}"/>
    <cellStyle name="Normal 3 2 2 3 3" xfId="24451" xr:uid="{28BABE3B-08AA-48E5-A492-71ADD35BC2D9}"/>
    <cellStyle name="Normal 3 2 2 4" xfId="1129" xr:uid="{00000000-0005-0000-0000-000069040000}"/>
    <cellStyle name="Normal 3 2 2 4 2" xfId="1130" xr:uid="{00000000-0005-0000-0000-00006A040000}"/>
    <cellStyle name="Normal 3 2 2 4 3" xfId="3118" xr:uid="{00000000-0005-0000-0000-00001B0D0000}"/>
    <cellStyle name="Normal 3 2 2 4 3 2" xfId="7670" xr:uid="{0DA7299B-D51B-47FD-95BA-2573930CFE97}"/>
    <cellStyle name="Normal 3 2 2 4 3 3" xfId="30689" xr:uid="{BC366A80-EE3F-4762-93D0-8B83F8479AEA}"/>
    <cellStyle name="Normal 3 2 3" xfId="1131" xr:uid="{00000000-0005-0000-0000-00006B040000}"/>
    <cellStyle name="Normal 3 2 3 2" xfId="1132" xr:uid="{00000000-0005-0000-0000-00006C040000}"/>
    <cellStyle name="Normal 3 2 3 3" xfId="1133" xr:uid="{00000000-0005-0000-0000-00006D040000}"/>
    <cellStyle name="Normal 3 2 3 3 2" xfId="1134" xr:uid="{00000000-0005-0000-0000-00006E040000}"/>
    <cellStyle name="Normal 3 2 3 3 2 2" xfId="1135" xr:uid="{00000000-0005-0000-0000-00006F040000}"/>
    <cellStyle name="Normal 3 2 3 3 2 3" xfId="1136" xr:uid="{00000000-0005-0000-0000-000070040000}"/>
    <cellStyle name="Normal 3 2 3 3 2 3 2" xfId="1137" xr:uid="{00000000-0005-0000-0000-000071040000}"/>
    <cellStyle name="Normal 3 2 3 3 2 3 2 2" xfId="1138" xr:uid="{00000000-0005-0000-0000-000072040000}"/>
    <cellStyle name="Normal 3 2 3 3 2 3 2 2 2" xfId="26761" xr:uid="{B217CED9-9D78-47E4-A4A5-1C2A70090DC6}"/>
    <cellStyle name="Normal 3 2 3 3 2 3 2 2 3" xfId="26406" xr:uid="{9C303893-F167-4433-AFDF-C10403505EE6}"/>
    <cellStyle name="Normal 3 2 3 3 2 3 2 3" xfId="1139" xr:uid="{00000000-0005-0000-0000-000073040000}"/>
    <cellStyle name="Normal 3 2 3 3 2 3 2 3 2" xfId="1140" xr:uid="{00000000-0005-0000-0000-000074040000}"/>
    <cellStyle name="Normal 3 2 3 3 2 3 2 3 3" xfId="3445" xr:uid="{00000000-0005-0000-0000-0000260D0000}"/>
    <cellStyle name="Normal 3 2 3 3 2 3 2 3 3 2" xfId="6628" xr:uid="{46370BD2-B960-4AEA-99E0-541362844605}"/>
    <cellStyle name="Normal 3 2 3 3 2 3 2 3 3 3" xfId="7525" xr:uid="{0CE1D865-1CA8-4691-BD9B-001A30033640}"/>
    <cellStyle name="Normal 3 2 3 3 2 3 2 3 4" xfId="3125" xr:uid="{00000000-0005-0000-0000-0000240D0000}"/>
    <cellStyle name="Normal 3 2 3 3 2 3 2 4" xfId="26796" xr:uid="{BADE6030-9E14-4192-B344-D9690A3D1141}"/>
    <cellStyle name="Normal 3 2 3 3 2 3 3" xfId="1141" xr:uid="{00000000-0005-0000-0000-000075040000}"/>
    <cellStyle name="Normal 3 2 3 3 2 3 4" xfId="3818" xr:uid="{00000000-0005-0000-0000-0000280D0000}"/>
    <cellStyle name="Normal 3 2 3 3 2 3 5" xfId="6868" xr:uid="{867BC313-0CE8-4EE1-B93C-37D29336D2F9}"/>
    <cellStyle name="Normal 3 2 3 3 2 3 5 2" xfId="7557" xr:uid="{9536CED4-952C-43A7-9C76-FCA05DBB5EAB}"/>
    <cellStyle name="Normal 3 2 3 3 2 3 5 3" xfId="30744" xr:uid="{88C35084-1EC8-44FB-83CE-C651B0DDDE88}"/>
    <cellStyle name="Normal 3 2 3 3 2 3 6" xfId="7376" xr:uid="{8DCC9930-D0E5-4DA7-9799-0B67AFEFBDF3}"/>
    <cellStyle name="Normal 3 2 3 3 2 3 6 2" xfId="7604" xr:uid="{7571E156-751B-4781-B879-F63364E988E9}"/>
    <cellStyle name="Normal 3 2 3 3 2 3 6 3" xfId="30737" xr:uid="{F57CFE05-E25A-4EAB-817A-56725B41D0CD}"/>
    <cellStyle name="Normal 3 2 3 3 2 4" xfId="3817" xr:uid="{00000000-0005-0000-0000-0000290D0000}"/>
    <cellStyle name="Normal 3 2 3 3 2 4 2" xfId="7066" xr:uid="{30C1ED53-39C4-4D95-BD04-E7540C9DAD74}"/>
    <cellStyle name="Normal 3 2 3 3 2 4 3" xfId="24706" xr:uid="{F9CD0618-C94A-43B2-9762-F002A065A305}"/>
    <cellStyle name="Normal 3 2 3 3 2 4 3 2" xfId="30569" xr:uid="{8AEEFCAD-289C-41C3-981A-FA6CC46EB570}"/>
    <cellStyle name="Normal 3 2 3 3 2 4 3 3" xfId="30548" xr:uid="{6D2D649A-A839-44AC-8395-DF750D9FB73A}"/>
    <cellStyle name="Normal 3 2 3 3 2 4 3 3 2" xfId="30638" xr:uid="{4D34C735-4498-49A2-9D27-FF279AEB3528}"/>
    <cellStyle name="Normal 3 2 3 3 2 4 3 3 2 2" xfId="30774" xr:uid="{64BAFBCB-2D74-4B34-BFC4-744D0CE502FD}"/>
    <cellStyle name="Normal 3 2 3 3 2 5" xfId="6867" xr:uid="{F251EBA7-CAF7-4A43-89D7-15151AFBEE71}"/>
    <cellStyle name="Normal 3 2 3 3 2 5 2" xfId="7574" xr:uid="{8EBC66B0-C09D-41B7-88C5-D023BDF82720}"/>
    <cellStyle name="Normal 3 2 3 3 2 5 3" xfId="30747" xr:uid="{A0B31324-1D00-4FBD-8075-093BFF4FD218}"/>
    <cellStyle name="Normal 3 2 3 3 2 6" xfId="7375" xr:uid="{C51C079A-4B05-4073-B35D-7619F7FC18D7}"/>
    <cellStyle name="Normal 3 2 3 3 2 6 2" xfId="7641" xr:uid="{5E7CB9AE-B2DA-43BF-9684-E115FD190510}"/>
    <cellStyle name="Normal 3 2 3 3 2 6 3" xfId="30596" xr:uid="{665EDA2B-8CE3-484B-8B92-BA2442A83C19}"/>
    <cellStyle name="Normal 3 2 3 3 3" xfId="1142" xr:uid="{00000000-0005-0000-0000-000076040000}"/>
    <cellStyle name="Normal 3 2 3 3 4" xfId="1143" xr:uid="{00000000-0005-0000-0000-000077040000}"/>
    <cellStyle name="Normal 3 2 3 3 4 2" xfId="1144" xr:uid="{00000000-0005-0000-0000-000078040000}"/>
    <cellStyle name="Normal 3 2 3 3 4 2 2" xfId="1145" xr:uid="{00000000-0005-0000-0000-000079040000}"/>
    <cellStyle name="Normal 3 2 3 3 4 2 2 2" xfId="1146" xr:uid="{00000000-0005-0000-0000-00007A040000}"/>
    <cellStyle name="Normal 3 2 3 3 4 2 2 2 2" xfId="1147" xr:uid="{00000000-0005-0000-0000-00007B040000}"/>
    <cellStyle name="Normal 3 2 3 3 4 2 2 2 3" xfId="3446" xr:uid="{00000000-0005-0000-0000-0000300D0000}"/>
    <cellStyle name="Normal 3 2 3 3 4 2 2 2 3 2" xfId="6630" xr:uid="{7CDDB2AE-B8B3-45F1-81E7-AB3B4DD13ADE}"/>
    <cellStyle name="Normal 3 2 3 3 4 2 2 2 3 3" xfId="30630" xr:uid="{00EB4EF9-6D4B-40C4-BC1A-39605EE55CEC}"/>
    <cellStyle name="Normal 3 2 3 3 4 2 2 2 4" xfId="3130" xr:uid="{00000000-0005-0000-0000-00002E0D0000}"/>
    <cellStyle name="Normal 3 2 3 3 4 2 2 3" xfId="1148" xr:uid="{00000000-0005-0000-0000-00007C040000}"/>
    <cellStyle name="Normal 3 2 3 3 4 2 2 4" xfId="3129" xr:uid="{00000000-0005-0000-0000-0000320D0000}"/>
    <cellStyle name="Normal 3 2 3 3 4 2 3" xfId="1149" xr:uid="{00000000-0005-0000-0000-00007D040000}"/>
    <cellStyle name="Normal 3 2 3 3 4 2 3 2" xfId="1150" xr:uid="{00000000-0005-0000-0000-00007E040000}"/>
    <cellStyle name="Normal 3 2 3 3 4 2 3 2 2" xfId="25644" xr:uid="{5F2715EF-3E8F-4C15-B473-406AA473FF77}"/>
    <cellStyle name="Normal 3 2 3 3 4 2 3 2 3" xfId="26845" xr:uid="{1F3AB1AD-E26A-4076-92EB-E9DB00FBC9D7}"/>
    <cellStyle name="Normal 3 2 3 3 4 2 3 3" xfId="1151" xr:uid="{00000000-0005-0000-0000-00007F040000}"/>
    <cellStyle name="Normal 3 2 3 3 4 2 3 3 2" xfId="3131" xr:uid="{00000000-0005-0000-0000-0000350D0000}"/>
    <cellStyle name="Normal 3 2 3 3 4 2 3 3 3" xfId="2036" xr:uid="{00000000-0005-0000-0000-000059040000}"/>
    <cellStyle name="Normal 3 2 3 3 4 2 3 3 3 2" xfId="25600" xr:uid="{52610C7F-5467-4C90-9AB7-F514CCB5BF21}"/>
    <cellStyle name="Normal 3 2 3 3 4 2 3 3 3 3" xfId="30759" xr:uid="{D8746F83-998F-4153-9907-B1B80EDA260C}"/>
    <cellStyle name="Normal 3 2 3 3 4 2 3 3 4" xfId="30749" xr:uid="{BD3FE596-2E22-483E-8076-26509F4B6D3D}"/>
    <cellStyle name="Normal 3 2 3 3 4 2 3 4" xfId="3447" xr:uid="{00000000-0005-0000-0000-0000360D0000}"/>
    <cellStyle name="Normal 3 2 3 3 4 2 3 4 2" xfId="6654" xr:uid="{12B4B21B-831E-4D75-93A1-3ACCF1874CE0}"/>
    <cellStyle name="Normal 3 2 3 3 4 2 3 4 3" xfId="30662" xr:uid="{57C93706-7340-403A-A06F-1FD1B45E37B4}"/>
    <cellStyle name="Normal 3 2 3 3 4 2 3 5" xfId="26676" xr:uid="{9AE1BFD8-E3A3-4E4D-90E4-8FF0FC8F655C}"/>
    <cellStyle name="Normal 3 2 3 3 4 2 4" xfId="24506" xr:uid="{CFA4F0A9-D78F-4217-B985-0E09EEABE1C6}"/>
    <cellStyle name="Normal 3 2 3 3 4 3" xfId="1152" xr:uid="{00000000-0005-0000-0000-000080040000}"/>
    <cellStyle name="Normal 3 2 3 3 4 4" xfId="3819" xr:uid="{00000000-0005-0000-0000-0000380D0000}"/>
    <cellStyle name="Normal 3 2 3 3 4 5" xfId="6869" xr:uid="{8F5E46AF-8148-4D77-A71D-CA602E138131}"/>
    <cellStyle name="Normal 3 2 3 3 4 5 2" xfId="7290" xr:uid="{3BA348B3-04B7-470C-B5B0-F8701966C482}"/>
    <cellStyle name="Normal 3 2 3 3 4 5 3" xfId="6981" xr:uid="{2885FCC5-C5C9-43BB-B404-BF48D642493A}"/>
    <cellStyle name="Normal 3 2 3 3 4 6" xfId="7377" xr:uid="{B720B621-6CE8-47D2-8CE5-A5A94923E4CA}"/>
    <cellStyle name="Normal 3 2 3 3 4 6 2" xfId="7649" xr:uid="{7271D816-385B-4306-AC25-5B0AC9C6E72C}"/>
    <cellStyle name="Normal 3 2 3 3 4 6 3" xfId="30634" xr:uid="{906DC198-6AC9-4771-803C-2DFCEE8B688C}"/>
    <cellStyle name="Normal 3 2 3 3 5" xfId="1153" xr:uid="{00000000-0005-0000-0000-000081040000}"/>
    <cellStyle name="Normal 3 2 3 3 5 2" xfId="1154" xr:uid="{00000000-0005-0000-0000-000082040000}"/>
    <cellStyle name="Normal 3 2 3 3 5 3" xfId="3132" xr:uid="{00000000-0005-0000-0000-00003B0D0000}"/>
    <cellStyle name="Normal 3 2 3 3 5 3 2" xfId="7659" xr:uid="{E2B76148-8A41-4D7B-976E-291F2AE54887}"/>
    <cellStyle name="Normal 3 2 3 3 5 3 2 2" xfId="28315" xr:uid="{712E8306-378D-439D-B48A-0F1E84653BDC}"/>
    <cellStyle name="Normal 3 2 3 3 5 3 3" xfId="26768" xr:uid="{C651AE4F-23FD-4902-887B-0873CF82717C}"/>
    <cellStyle name="Normal 3 2 3 3 5 3 4" xfId="30707" xr:uid="{B7E9826E-11BB-49A1-B6E5-B32A3C6E2FC7}"/>
    <cellStyle name="Normal 3 2 3 3 5 4" xfId="26754" xr:uid="{73115B07-BEA8-4BBE-9F16-FAFC1643BFA0}"/>
    <cellStyle name="Normal 3 2 3 4" xfId="1155" xr:uid="{00000000-0005-0000-0000-000083040000}"/>
    <cellStyle name="Normal 3 2 3 4 2" xfId="1156" xr:uid="{00000000-0005-0000-0000-000084040000}"/>
    <cellStyle name="Normal 3 2 3 4 3" xfId="1157" xr:uid="{00000000-0005-0000-0000-000085040000}"/>
    <cellStyle name="Normal 3 2 3 4 3 2" xfId="1158" xr:uid="{00000000-0005-0000-0000-000086040000}"/>
    <cellStyle name="Normal 3 2 3 4 3 2 2" xfId="1159" xr:uid="{00000000-0005-0000-0000-000087040000}"/>
    <cellStyle name="Normal 3 2 3 4 3 2 2 2" xfId="26820" xr:uid="{55933420-CE4D-41A2-B53D-021B0BAEAF90}"/>
    <cellStyle name="Normal 3 2 3 4 3 2 2 3" xfId="25255" xr:uid="{FB5B0298-9EEE-4C21-B3B1-7010FBCD52C0}"/>
    <cellStyle name="Normal 3 2 3 4 3 2 3" xfId="1160" xr:uid="{00000000-0005-0000-0000-000088040000}"/>
    <cellStyle name="Normal 3 2 3 4 3 2 3 2" xfId="1161" xr:uid="{00000000-0005-0000-0000-000089040000}"/>
    <cellStyle name="Normal 3 2 3 4 3 2 3 3" xfId="3448" xr:uid="{00000000-0005-0000-0000-0000430D0000}"/>
    <cellStyle name="Normal 3 2 3 4 3 2 3 3 2" xfId="6644" xr:uid="{A6C67C8D-8500-4A9D-87DE-231F20810E14}"/>
    <cellStyle name="Normal 3 2 3 4 3 2 3 3 3" xfId="6819" xr:uid="{13A22B89-A423-4D82-9A4C-46B93DC09509}"/>
    <cellStyle name="Normal 3 2 3 4 3 2 3 4" xfId="3136" xr:uid="{00000000-0005-0000-0000-0000410D0000}"/>
    <cellStyle name="Normal 3 2 3 4 3 2 4" xfId="26854" xr:uid="{517B0685-5C03-4141-8200-C33CE8E45306}"/>
    <cellStyle name="Normal 3 2 3 4 3 3" xfId="1162" xr:uid="{00000000-0005-0000-0000-00008A040000}"/>
    <cellStyle name="Normal 3 2 3 4 3 4" xfId="3820" xr:uid="{00000000-0005-0000-0000-0000450D0000}"/>
    <cellStyle name="Normal 3 2 3 4 3 5" xfId="6870" xr:uid="{B790AD80-43A8-46C2-BC95-7ED555F8D3D5}"/>
    <cellStyle name="Normal 3 2 3 4 3 5 2" xfId="7579" xr:uid="{345CAFD8-3CEF-4F8C-B2E6-E9D05FDF6B7C}"/>
    <cellStyle name="Normal 3 2 3 4 3 5 3" xfId="30708" xr:uid="{8C6C4474-444B-4C47-8C31-D9F80E465C4A}"/>
    <cellStyle name="Normal 3 2 3 4 3 6" xfId="7379" xr:uid="{2D6C8483-D565-4B0C-9383-4629236F8ED8}"/>
    <cellStyle name="Normal 3 2 3 4 3 6 2" xfId="7654" xr:uid="{14115CA6-5167-49E4-92F5-5EB4B4715726}"/>
    <cellStyle name="Normal 3 2 3 4 3 6 3" xfId="30716" xr:uid="{5B79A25F-CF57-4340-B730-8AC51C40E989}"/>
    <cellStyle name="Normal 3 2 3 4 4" xfId="1163" xr:uid="{00000000-0005-0000-0000-00008B040000}"/>
    <cellStyle name="Normal 3 2 3 4 4 2" xfId="1164" xr:uid="{00000000-0005-0000-0000-00008C040000}"/>
    <cellStyle name="Normal 3 2 3 4 4 3" xfId="3449" xr:uid="{00000000-0005-0000-0000-0000480D0000}"/>
    <cellStyle name="Normal 3 2 3 4 4 3 2" xfId="6741" xr:uid="{8A22497D-213F-43B5-9B29-CC97F880A740}"/>
    <cellStyle name="Normal 3 2 3 4 4 3 3" xfId="30699" xr:uid="{304326B8-A4E9-486F-9D38-DD4F278AAFD5}"/>
    <cellStyle name="Normal 3 2 3 4 4 4" xfId="3137" xr:uid="{00000000-0005-0000-0000-0000460D0000}"/>
    <cellStyle name="Normal 3 2 3 4 5" xfId="6603" xr:uid="{7F7FC632-7B7C-4EE4-B05F-A23F7AB208B8}"/>
    <cellStyle name="Normal 3 2 3 4 5 2" xfId="7264" xr:uid="{F3ADC525-7E18-4FDD-98EB-9478E5D37F88}"/>
    <cellStyle name="Normal 3 2 3 4 5 3" xfId="30659" xr:uid="{BBC585FE-09DB-4F15-B4E4-FA0C8E562015}"/>
    <cellStyle name="Normal 3 2 3 4 6" xfId="7378" xr:uid="{D71BA46F-AAC5-4069-A831-C7F7D97C2AFA}"/>
    <cellStyle name="Normal 3 2 3 4 6 2" xfId="7632" xr:uid="{040CC67F-7334-4FE7-BDEE-45A67FCE7394}"/>
    <cellStyle name="Normal 3 2 3 4 6 3" xfId="30619" xr:uid="{74E73BBB-8A34-47B5-806D-D721C43D1E5E}"/>
    <cellStyle name="Normal 3 2 3 5" xfId="6847" xr:uid="{73453432-8488-4482-929B-F1E2F1EEA263}"/>
    <cellStyle name="Normal 3 2 3 5 2" xfId="7624" xr:uid="{FD8CED74-7F54-40DB-AF2E-8041CC620D4C}"/>
    <cellStyle name="Normal 3 2 3 5 3" xfId="30738" xr:uid="{02CE9406-8911-4C01-987A-49AC1399CECD}"/>
    <cellStyle name="Normal 3 2 4" xfId="1165" xr:uid="{00000000-0005-0000-0000-00008D040000}"/>
    <cellStyle name="Normal 3 2 4 2" xfId="1166" xr:uid="{00000000-0005-0000-0000-00008E040000}"/>
    <cellStyle name="Normal 3 2 4 3" xfId="1167" xr:uid="{00000000-0005-0000-0000-00008F040000}"/>
    <cellStyle name="Normal 3 2 4 3 2" xfId="1168" xr:uid="{00000000-0005-0000-0000-000090040000}"/>
    <cellStyle name="Normal 3 2 4 3 2 2" xfId="1169" xr:uid="{00000000-0005-0000-0000-000091040000}"/>
    <cellStyle name="Normal 3 2 4 3 2 2 2" xfId="26847" xr:uid="{6F233A24-CBBC-4E02-A277-F9530393C9F0}"/>
    <cellStyle name="Normal 3 2 4 3 2 2 3" xfId="26742" xr:uid="{FD0B1189-1E85-4240-B446-4DDFBD2F1248}"/>
    <cellStyle name="Normal 3 2 4 3 2 3" xfId="1170" xr:uid="{00000000-0005-0000-0000-000092040000}"/>
    <cellStyle name="Normal 3 2 4 3 2 3 2" xfId="1171" xr:uid="{00000000-0005-0000-0000-000093040000}"/>
    <cellStyle name="Normal 3 2 4 3 2 3 3" xfId="3450" xr:uid="{00000000-0005-0000-0000-0000500D0000}"/>
    <cellStyle name="Normal 3 2 4 3 2 3 3 2" xfId="6748" xr:uid="{D18AD5B5-E8A1-46AD-B93B-6939C84DD53E}"/>
    <cellStyle name="Normal 3 2 4 3 2 3 3 3" xfId="30725" xr:uid="{4A01FA17-54E9-4331-9A38-B9EDB938054A}"/>
    <cellStyle name="Normal 3 2 4 3 2 3 4" xfId="3140" xr:uid="{00000000-0005-0000-0000-00004E0D0000}"/>
    <cellStyle name="Normal 3 2 4 3 2 4" xfId="24641" xr:uid="{0AAB6AC5-C4FD-45DB-ADB6-25B41D26D1C6}"/>
    <cellStyle name="Normal 3 2 4 3 3" xfId="1172" xr:uid="{00000000-0005-0000-0000-000094040000}"/>
    <cellStyle name="Normal 3 2 4 3 4" xfId="3822" xr:uid="{00000000-0005-0000-0000-0000520D0000}"/>
    <cellStyle name="Normal 3 2 4 3 5" xfId="6872" xr:uid="{1C88B2F1-DD2D-4B14-BEE0-CF06C47F62E3}"/>
    <cellStyle name="Normal 3 2 4 3 5 2" xfId="7594" xr:uid="{9D40F7A2-D767-4226-8D84-1152D30B07D7}"/>
    <cellStyle name="Normal 3 2 4 3 5 3" xfId="30591" xr:uid="{460012A4-D692-43EB-9476-0D266C7B2F03}"/>
    <cellStyle name="Normal 3 2 4 3 6" xfId="7382" xr:uid="{E79D8092-DB4B-4A8D-AE70-971BEAF5192F}"/>
    <cellStyle name="Normal 3 2 4 3 6 2" xfId="7658" xr:uid="{56B7BD45-F8C5-4A63-A1C5-7EF986C97261}"/>
    <cellStyle name="Normal 3 2 4 3 6 3" xfId="30635" xr:uid="{4D5F433A-D81F-436D-A8DF-07AB11682990}"/>
    <cellStyle name="Normal 3 2 4 4" xfId="3821" xr:uid="{00000000-0005-0000-0000-0000530D0000}"/>
    <cellStyle name="Normal 3 2 4 4 2" xfId="26785" xr:uid="{A09C248F-40C7-4247-ABAC-E6DC0467B9FC}"/>
    <cellStyle name="Normal 3 2 4 4 2 2" xfId="30576" xr:uid="{D9FF6C49-50E2-4DE8-8E0E-B80837EE7324}"/>
    <cellStyle name="Normal 3 2 4 4 2 3" xfId="30549" xr:uid="{F46E14E6-D274-4E6D-9D05-33915EA9F9E0}"/>
    <cellStyle name="Normal 3 2 4 4 2 3 2" xfId="30639" xr:uid="{A890FC3B-6905-4344-B5AC-E1D6C9755868}"/>
    <cellStyle name="Normal 3 2 4 4 2 3 2 2" xfId="30775" xr:uid="{C14AFC4E-46E9-4CA4-8532-BDD53AC4B6DB}"/>
    <cellStyle name="Normal 3 2 4 4 3" xfId="25855" xr:uid="{B67CC11F-FF40-4678-952C-E4269C721DA2}"/>
    <cellStyle name="Normal 3 2 4 5" xfId="6871" xr:uid="{0427D29D-BC17-4272-99EE-79F33012E433}"/>
    <cellStyle name="Normal 3 2 4 5 2" xfId="7553" xr:uid="{B5A244F5-EC8C-46F6-9AA2-F766408B123D}"/>
    <cellStyle name="Normal 3 2 4 5 3" xfId="30651" xr:uid="{065365AE-3018-4D3A-BE44-57EE11F519A4}"/>
    <cellStyle name="Normal 3 2 4 6" xfId="7381" xr:uid="{DAEDB3A3-4BE7-4F35-9638-52A47F0E902A}"/>
    <cellStyle name="Normal 3 2 4 6 2" xfId="7679" xr:uid="{07DBC2C1-66BC-4569-A1E9-5AD9677DE240}"/>
    <cellStyle name="Normal 3 2 4 6 3" xfId="6836" xr:uid="{8B20AF7B-F238-4824-8399-A2AB5BCA7237}"/>
    <cellStyle name="Normal 3 2 5" xfId="30521" xr:uid="{DD7575A8-348A-496F-B31B-9C493A166C0B}"/>
    <cellStyle name="Normal 3 2 5 2" xfId="30580" xr:uid="{48318DB7-0B77-4958-A6D5-EB874A47FEB7}"/>
    <cellStyle name="Normal 3 2 5 3" xfId="30550" xr:uid="{ED5E7A53-5C2F-4F5B-B6A5-F9F7471B351F}"/>
    <cellStyle name="Normal 3 2 5 3 2" xfId="30640" xr:uid="{F5CEB04C-D216-468F-BA26-6D71709DB032}"/>
    <cellStyle name="Normal 3 2 5 3 2 2" xfId="30776" xr:uid="{C3C8D651-7C1F-4C6C-9F21-E002A8BABD87}"/>
    <cellStyle name="Normal 3 2 5 4" xfId="30584" xr:uid="{F8A72119-94E1-424F-823D-77170628D500}"/>
    <cellStyle name="Normal 3 3" xfId="1173" xr:uid="{00000000-0005-0000-0000-000095040000}"/>
    <cellStyle name="Normal 3 3 2" xfId="30522" xr:uid="{D47F4103-5291-44A9-947C-72E5AA935F66}"/>
    <cellStyle name="Normal 3 4" xfId="30523" xr:uid="{0F342418-EBD5-4437-BCEB-59C09EAC1249}"/>
    <cellStyle name="Normal 3 4 2" xfId="30581" xr:uid="{DA67A186-8D41-4ABF-BC37-8D35C6BF50BA}"/>
    <cellStyle name="Normal 3 4 3" xfId="30542" xr:uid="{F7F28F61-4726-46A8-AF74-E3ACA40D152F}"/>
    <cellStyle name="Normal 4" xfId="1174" xr:uid="{00000000-0005-0000-0000-000096040000}"/>
    <cellStyle name="Normal 4 10" xfId="1175" xr:uid="{00000000-0005-0000-0000-000097040000}"/>
    <cellStyle name="Normal 4 10 10" xfId="11100" xr:uid="{5E3F09F8-A9A2-421C-AF9F-740ACB5A52ED}"/>
    <cellStyle name="Normal 4 10 10 2" xfId="21420" xr:uid="{2C5D0AF6-5428-4D7C-A067-E9A7112C5481}"/>
    <cellStyle name="Normal 4 10 11" xfId="24050" xr:uid="{8355D1AA-8D72-4E99-B2CD-A4874E3D2B66}"/>
    <cellStyle name="Normal 4 10 12" xfId="13898" xr:uid="{64B40649-27FC-4EF8-AEB3-5EF50ECCED65}"/>
    <cellStyle name="Normal 4 10 2" xfId="1176" xr:uid="{00000000-0005-0000-0000-000098040000}"/>
    <cellStyle name="Normal 4 10 2 2" xfId="1177" xr:uid="{00000000-0005-0000-0000-000099040000}"/>
    <cellStyle name="Normal 4 10 2 2 2" xfId="2667" xr:uid="{00000000-0005-0000-0000-00003A030000}"/>
    <cellStyle name="Normal 4 10 2 2 2 2" xfId="6073" xr:uid="{00000000-0005-0000-0000-00005A0D0000}"/>
    <cellStyle name="Normal 4 10 2 2 2 3" xfId="28264" xr:uid="{B4A47AAE-D1AF-4922-935D-96914AAFA668}"/>
    <cellStyle name="Normal 4 10 2 2 2 4" xfId="15756" xr:uid="{BA9EFBC5-2272-4EC0-A3E5-60096614F217}"/>
    <cellStyle name="Normal 4 10 2 2 3" xfId="5019" xr:uid="{00000000-0005-0000-0000-00005B0D0000}"/>
    <cellStyle name="Normal 4 10 2 2 3 2" xfId="28592" xr:uid="{387855B2-B846-4C53-906D-9F7EBDB83E63}"/>
    <cellStyle name="Normal 4 10 2 2 3 3" xfId="27640" xr:uid="{8C168867-1765-40BC-88D9-D52BCAB25F98}"/>
    <cellStyle name="Normal 4 10 2 2 3 4" xfId="18589" xr:uid="{004F24BB-35C2-4516-B66A-B055D8E2E0B8}"/>
    <cellStyle name="Normal 4 10 2 2 4" xfId="11102" xr:uid="{A42F1D4E-BAB4-448E-9331-FA8ABDB0FD7A}"/>
    <cellStyle name="Normal 4 10 2 2 4 2" xfId="30371" xr:uid="{95B50B0F-2A35-476C-8B24-3C466D6B522D}"/>
    <cellStyle name="Normal 4 10 2 2 4 3" xfId="21422" xr:uid="{D4D59B5A-E2D7-4457-AE53-BA1CD857D055}"/>
    <cellStyle name="Normal 4 10 2 2 5" xfId="25102" xr:uid="{AA140571-CE39-4826-B55B-E951F1C4A91A}"/>
    <cellStyle name="Normal 4 10 2 2 6" xfId="15082" xr:uid="{60D32B2E-D7AC-440E-89A7-3653EBE714DF}"/>
    <cellStyle name="Normal 4 10 2 3" xfId="2430" xr:uid="{00000000-0005-0000-0000-000039030000}"/>
    <cellStyle name="Normal 4 10 2 3 2" xfId="5463" xr:uid="{00000000-0005-0000-0000-00005D0D0000}"/>
    <cellStyle name="Normal 4 10 2 3 2 2" xfId="28593" xr:uid="{5D9F99FB-E6D8-4091-929A-FB13A3B4E727}"/>
    <cellStyle name="Normal 4 10 2 3 2 3" xfId="16693" xr:uid="{04935CD7-15BC-45B5-A048-146A08144054}"/>
    <cellStyle name="Normal 4 10 2 3 3" xfId="9353" xr:uid="{E83B99E2-C241-4771-82CC-1BCF28C2CE1D}"/>
    <cellStyle name="Normal 4 10 2 3 3 2" xfId="19526" xr:uid="{571689AA-62A1-4BAD-93C1-AD67EE9E8C0A}"/>
    <cellStyle name="Normal 4 10 2 3 4" xfId="12035" xr:uid="{AA85C370-26D1-4815-A7F4-DB0814304789}"/>
    <cellStyle name="Normal 4 10 2 3 4 2" xfId="22359" xr:uid="{EC3D9540-C08A-489B-8056-F45E08A0AB6C}"/>
    <cellStyle name="Normal 4 10 2 3 5" xfId="24494" xr:uid="{225A6BF2-1CD3-41FE-B4DA-C47FC3C3D713}"/>
    <cellStyle name="Normal 4 10 2 3 6" xfId="14510" xr:uid="{A3DB14FB-CE2D-4BA6-9747-59B4F6FE5860}"/>
    <cellStyle name="Normal 4 10 2 4" xfId="4717" xr:uid="{00000000-0005-0000-0000-00005E0D0000}"/>
    <cellStyle name="Normal 4 10 2 4 2" xfId="10410" xr:uid="{0199C83A-9A80-46CB-B1D3-9A20927650E0}"/>
    <cellStyle name="Normal 4 10 2 4 2 2" xfId="30003" xr:uid="{A871E924-D5DA-4F72-9E2E-564FF422AE11}"/>
    <cellStyle name="Normal 4 10 2 4 2 3" xfId="20592" xr:uid="{546A03AD-5556-4553-BF53-A4A057281AAD}"/>
    <cellStyle name="Normal 4 10 2 4 3" xfId="13101" xr:uid="{60D08051-770D-4D11-B7BA-9DE182C63570}"/>
    <cellStyle name="Normal 4 10 2 4 3 2" xfId="23425" xr:uid="{20E707B1-B939-49A6-9BDF-370B5C86C1E4}"/>
    <cellStyle name="Normal 4 10 2 4 4" xfId="24769" xr:uid="{E8BC9C42-1BE1-4BA0-8000-CFA6988EB574}"/>
    <cellStyle name="Normal 4 10 2 4 5" xfId="17759" xr:uid="{256FE474-FF01-4A01-8C48-78A02A3A6266}"/>
    <cellStyle name="Normal 4 10 2 5" xfId="7805" xr:uid="{6C488EB5-5C66-40E5-A63D-88525BC29E57}"/>
    <cellStyle name="Normal 4 10 2 5 2" xfId="29269" xr:uid="{7853CD70-C0A7-49A3-9DA2-AA9E16C78609}"/>
    <cellStyle name="Normal 4 10 2 5 3" xfId="15755" xr:uid="{36C432B7-5AFC-4D82-B240-0B62B085025C}"/>
    <cellStyle name="Normal 4 10 2 6" xfId="8500" xr:uid="{7EC2389A-B8BA-447B-8A7E-DB8A227E8213}"/>
    <cellStyle name="Normal 4 10 2 6 2" xfId="18588" xr:uid="{41362E0B-1DB1-4362-9CE2-553DB3262E1F}"/>
    <cellStyle name="Normal 4 10 2 7" xfId="11101" xr:uid="{8FEB95C5-2042-405E-8C25-B0675063FEB5}"/>
    <cellStyle name="Normal 4 10 2 7 2" xfId="21421" xr:uid="{EBC48EF3-B429-4688-A901-25FCEFD0B168}"/>
    <cellStyle name="Normal 4 10 2 8" xfId="24817" xr:uid="{1D70CB6B-CF1A-4C78-8DC8-A6E022475362}"/>
    <cellStyle name="Normal 4 10 2 9" xfId="14056" xr:uid="{561A5813-F0A2-4CE0-A62B-782C6366575C}"/>
    <cellStyle name="Normal 4 10 3" xfId="1178" xr:uid="{00000000-0005-0000-0000-00009A040000}"/>
    <cellStyle name="Normal 4 10 3 2" xfId="2544" xr:uid="{00000000-0005-0000-0000-00003B030000}"/>
    <cellStyle name="Normal 4 10 3 2 2" xfId="6074" xr:uid="{00000000-0005-0000-0000-0000610D0000}"/>
    <cellStyle name="Normal 4 10 3 2 2 2" xfId="30222" xr:uid="{ACB35AB9-62FF-4DA3-B260-557664D39AA2}"/>
    <cellStyle name="Normal 4 10 3 2 2 3" xfId="20918" xr:uid="{E65AE160-49C1-43EE-9962-1E9A0AF316C0}"/>
    <cellStyle name="Normal 4 10 3 2 3" xfId="13427" xr:uid="{392CD335-8AC8-4067-9DC5-074F4BC50D5D}"/>
    <cellStyle name="Normal 4 10 3 2 3 2" xfId="23751" xr:uid="{56AFF0D7-0342-4BAD-A343-CBD1624E501D}"/>
    <cellStyle name="Normal 4 10 3 2 4" xfId="24120" xr:uid="{92CE1DC3-E655-4D7F-BE01-841E9FF7CEBD}"/>
    <cellStyle name="Normal 4 10 3 2 5" xfId="18085" xr:uid="{A403F536-9084-4DAA-9FF3-05910222AC45}"/>
    <cellStyle name="Normal 4 10 3 3" xfId="4875" xr:uid="{00000000-0005-0000-0000-0000620D0000}"/>
    <cellStyle name="Normal 4 10 3 3 2" xfId="27818" xr:uid="{1D9BBCA1-1C31-423F-9230-85DEE67FB04A}"/>
    <cellStyle name="Normal 4 10 3 3 3" xfId="29438" xr:uid="{B05CC77D-0881-4EE1-A008-9D4B7A23D28A}"/>
    <cellStyle name="Normal 4 10 3 3 4" xfId="15757" xr:uid="{786DE504-821E-42E4-A2BE-447F8468ACA7}"/>
    <cellStyle name="Normal 4 10 3 4" xfId="8501" xr:uid="{0220CC98-4DBB-4E8F-B2A8-9D2670205C59}"/>
    <cellStyle name="Normal 4 10 3 4 2" xfId="27017" xr:uid="{E216DFBB-2900-43CB-9FFE-3F68624203AE}"/>
    <cellStyle name="Normal 4 10 3 4 3" xfId="28102" xr:uid="{B244A318-EB09-4FEE-90E8-EC886E46A53F}"/>
    <cellStyle name="Normal 4 10 3 4 4" xfId="18590" xr:uid="{DFAEE5A6-A83B-4408-8510-F3BC6224D2D2}"/>
    <cellStyle name="Normal 4 10 3 5" xfId="11103" xr:uid="{1912B97C-0045-4EB9-A706-C18EEBE9DF34}"/>
    <cellStyle name="Normal 4 10 3 5 2" xfId="30372" xr:uid="{64241ADD-37AD-4B8B-9AF7-524492B7EE25}"/>
    <cellStyle name="Normal 4 10 3 5 3" xfId="21423" xr:uid="{80C94A76-92E0-4CFC-B315-CA487EDD5FCB}"/>
    <cellStyle name="Normal 4 10 3 6" xfId="24228" xr:uid="{11E5AE56-C935-43E6-B68A-FBC4B717D0EE}"/>
    <cellStyle name="Normal 4 10 3 7" xfId="15083" xr:uid="{1B5803B6-7C9B-422B-A0BC-3E8711DA28A0}"/>
    <cellStyle name="Normal 4 10 4" xfId="1179" xr:uid="{00000000-0005-0000-0000-00009B040000}"/>
    <cellStyle name="Normal 4 10 4 2" xfId="2344" xr:uid="{00000000-0005-0000-0000-00003C030000}"/>
    <cellStyle name="Normal 4 10 4 2 2" xfId="5690" xr:uid="{00000000-0005-0000-0000-0000650D0000}"/>
    <cellStyle name="Normal 4 10 4 2 3" xfId="27670" xr:uid="{786D3058-FF7F-45A1-BC7D-1FB83B0B192B}"/>
    <cellStyle name="Normal 4 10 4 2 4" xfId="15758" xr:uid="{2FC601BB-56EA-4CFF-B20F-402178FF02BD}"/>
    <cellStyle name="Normal 4 10 4 3" xfId="4626" xr:uid="{00000000-0005-0000-0000-0000660D0000}"/>
    <cellStyle name="Normal 4 10 4 3 2" xfId="27573" xr:uid="{B78642E7-CE8F-4976-BC5B-CF15FA8CCF0E}"/>
    <cellStyle name="Normal 4 10 4 3 3" xfId="18591" xr:uid="{6959FBF6-D665-4203-8231-8838B70D11C2}"/>
    <cellStyle name="Normal 4 10 4 4" xfId="11104" xr:uid="{54380536-9A6D-4F98-AAC8-D6C1C52272C2}"/>
    <cellStyle name="Normal 4 10 4 4 2" xfId="21424" xr:uid="{ACBAA0BE-3FF4-4F35-935A-E83D4F031C81}"/>
    <cellStyle name="Normal 4 10 4 5" xfId="26143" xr:uid="{02F46709-A98A-4ECC-8D4E-4DEE53271E8F}"/>
    <cellStyle name="Normal 4 10 4 6" xfId="14727" xr:uid="{70C9CDCF-CC4B-4801-AC43-4247BF52CF85}"/>
    <cellStyle name="Normal 4 10 5" xfId="2208" xr:uid="{00000000-0005-0000-0000-000038030000}"/>
    <cellStyle name="Normal 4 10 5 2" xfId="5212" xr:uid="{00000000-0005-0000-0000-0000680D0000}"/>
    <cellStyle name="Normal 4 10 5 2 2" xfId="28245" xr:uid="{03C5B1E7-F6D9-4849-B6C1-C63294B3A9A8}"/>
    <cellStyle name="Normal 4 10 5 2 3" xfId="16501" xr:uid="{3FBDD6DE-1FD6-4300-BD77-001933C5F081}"/>
    <cellStyle name="Normal 4 10 5 3" xfId="9161" xr:uid="{AC02A628-9CC4-42F5-B9C4-BBA60AABB282}"/>
    <cellStyle name="Normal 4 10 5 3 2" xfId="19334" xr:uid="{ED90D079-2BC2-41F9-97B1-469825798477}"/>
    <cellStyle name="Normal 4 10 5 4" xfId="11843" xr:uid="{090E10E0-CE91-4A85-9289-DA7224B1C610}"/>
    <cellStyle name="Normal 4 10 5 4 2" xfId="22167" xr:uid="{0E9AAB6B-CE3B-4606-AF65-B9FE3DE2EC4F}"/>
    <cellStyle name="Normal 4 10 5 5" xfId="24611" xr:uid="{AF206009-29E3-4F79-984B-A009C64A5D1A}"/>
    <cellStyle name="Normal 4 10 5 6" xfId="14267" xr:uid="{D478D5D8-18DA-446A-A567-88BDA1013AE3}"/>
    <cellStyle name="Normal 4 10 6" xfId="4465" xr:uid="{00000000-0005-0000-0000-0000690D0000}"/>
    <cellStyle name="Normal 4 10 6 2" xfId="8956" xr:uid="{A82C2518-4354-4530-8FAD-434C4109D6D5}"/>
    <cellStyle name="Normal 4 10 6 2 2" xfId="29631" xr:uid="{0FEC913B-38CC-490E-8965-F28BA92AB760}"/>
    <cellStyle name="Normal 4 10 6 2 3" xfId="19115" xr:uid="{2A4942F8-29A5-4A7D-902A-2913C616E6D6}"/>
    <cellStyle name="Normal 4 10 6 3" xfId="11624" xr:uid="{411A006A-B356-482F-9D8D-CA7F35C65E11}"/>
    <cellStyle name="Normal 4 10 6 3 2" xfId="21948" xr:uid="{0F79B2F6-3E3D-4424-A660-67B510FF8CE1}"/>
    <cellStyle name="Normal 4 10 6 4" xfId="25100" xr:uid="{C4B776FE-1A29-4F4F-9E81-DC95D05F09CA}"/>
    <cellStyle name="Normal 4 10 6 5" xfId="16282" xr:uid="{7D4D765B-2F25-4A1F-9087-91736A697AE8}"/>
    <cellStyle name="Normal 4 10 7" xfId="7384" xr:uid="{2DCD3F9E-04A9-4ECD-BF90-DDE5AC1B9AB4}"/>
    <cellStyle name="Normal 4 10 7 2" xfId="10250" xr:uid="{8FE00C58-5565-4174-8AFF-0D8797E0D1D6}"/>
    <cellStyle name="Normal 4 10 7 2 2" xfId="20432" xr:uid="{0ADA33CC-0688-4ED0-94A9-7F5A81F5EAA4}"/>
    <cellStyle name="Normal 4 10 7 3" xfId="12941" xr:uid="{D6AD8261-E38E-4C09-9322-B885A15B6E61}"/>
    <cellStyle name="Normal 4 10 7 3 2" xfId="23265" xr:uid="{AD11CC48-4AB9-4288-B407-48136AA277D6}"/>
    <cellStyle name="Normal 4 10 7 4" xfId="27405" xr:uid="{B5DCC8B8-9AC2-4A06-B798-061A75323257}"/>
    <cellStyle name="Normal 4 10 7 5" xfId="17599" xr:uid="{01F5DC28-8711-43D0-8658-86D4ABB2C8D3}"/>
    <cellStyle name="Normal 4 10 8" xfId="7804" xr:uid="{FDA73103-0BDF-4993-9D80-AF7FE44E9BA7}"/>
    <cellStyle name="Normal 4 10 8 2" xfId="15754" xr:uid="{252CC641-0733-4C18-B2F2-B2B0C89DC125}"/>
    <cellStyle name="Normal 4 10 9" xfId="8499" xr:uid="{6AAD3835-3BCF-4317-8A17-FB7E97B65107}"/>
    <cellStyle name="Normal 4 10 9 2" xfId="18587" xr:uid="{F3935CA0-9DF2-4BB2-BB49-5E240D9E238A}"/>
    <cellStyle name="Normal 4 11" xfId="1180" xr:uid="{00000000-0005-0000-0000-00009C040000}"/>
    <cellStyle name="Normal 4 11 10" xfId="25118" xr:uid="{497D6E35-CE41-4A92-AE15-019716C0541F}"/>
    <cellStyle name="Normal 4 11 11" xfId="13899" xr:uid="{1E53FC89-9188-44A0-889A-E4114A191915}"/>
    <cellStyle name="Normal 4 11 2" xfId="1181" xr:uid="{00000000-0005-0000-0000-00009D040000}"/>
    <cellStyle name="Normal 4 11 2 2" xfId="2545" xr:uid="{00000000-0005-0000-0000-00003E030000}"/>
    <cellStyle name="Normal 4 11 2 2 2" xfId="6075" xr:uid="{00000000-0005-0000-0000-00006D0D0000}"/>
    <cellStyle name="Normal 4 11 2 2 2 2" xfId="28120" xr:uid="{1CEB8CEE-B546-4858-A236-0CBA998A3B6B}"/>
    <cellStyle name="Normal 4 11 2 2 2 3" xfId="27646" xr:uid="{F5EE27D7-FE58-476F-9C50-32F99D0277EB}"/>
    <cellStyle name="Normal 4 11 2 2 2 4" xfId="17160" xr:uid="{0586FE10-8CC2-466D-BE40-03DB145BC04F}"/>
    <cellStyle name="Normal 4 11 2 2 3" xfId="9817" xr:uid="{68389AD8-0523-405A-B1D2-2919E1811EB6}"/>
    <cellStyle name="Normal 4 11 2 2 3 2" xfId="29858" xr:uid="{078C756E-1F00-4808-8938-7460028DA7C1}"/>
    <cellStyle name="Normal 4 11 2 2 3 3" xfId="19993" xr:uid="{D8F47ABE-CEE4-4BB0-A49B-F51CB41D495C}"/>
    <cellStyle name="Normal 4 11 2 2 4" xfId="12502" xr:uid="{EB262D61-79F8-4856-ADC5-D8C47A37ECE0}"/>
    <cellStyle name="Normal 4 11 2 2 4 2" xfId="22826" xr:uid="{058EE474-18F6-42FC-9D1C-D2489857ADDF}"/>
    <cellStyle name="Normal 4 11 2 2 5" xfId="25540" xr:uid="{5D4DC6DE-6686-436F-8651-384146CBE7BA}"/>
    <cellStyle name="Normal 4 11 2 2 6" xfId="15084" xr:uid="{98F80595-FC85-4D3F-A906-450802FC5381}"/>
    <cellStyle name="Normal 4 11 2 3" xfId="4876" xr:uid="{00000000-0005-0000-0000-00006E0D0000}"/>
    <cellStyle name="Normal 4 11 2 3 2" xfId="10411" xr:uid="{FD4EF944-CBAE-4770-AA37-DD57076CD199}"/>
    <cellStyle name="Normal 4 11 2 3 2 2" xfId="30004" xr:uid="{F0B2D377-3D51-42FE-B2D3-127D2F76F30D}"/>
    <cellStyle name="Normal 4 11 2 3 2 3" xfId="20593" xr:uid="{484B1DEE-6CDB-49B5-9384-B1F85A1A4AB1}"/>
    <cellStyle name="Normal 4 11 2 3 3" xfId="13102" xr:uid="{5CF9ECF5-D1A1-497C-AC85-32955783C416}"/>
    <cellStyle name="Normal 4 11 2 3 3 2" xfId="23426" xr:uid="{E29DB25E-883A-465E-8A83-A31BD00443DB}"/>
    <cellStyle name="Normal 4 11 2 3 4" xfId="26521" xr:uid="{D181A593-4B55-419C-9C8F-34B24B1325B4}"/>
    <cellStyle name="Normal 4 11 2 3 5" xfId="17760" xr:uid="{75181A1C-5C95-422C-BECC-5D8335F7C8E1}"/>
    <cellStyle name="Normal 4 11 2 4" xfId="7807" xr:uid="{9BFA57B3-79A9-4D29-B1AB-C9BD8990E735}"/>
    <cellStyle name="Normal 4 11 2 4 2" xfId="28731" xr:uid="{C273E8B0-8A96-4D95-9156-FCBDFE095E1E}"/>
    <cellStyle name="Normal 4 11 2 4 3" xfId="27379" xr:uid="{4F27CCFF-C6D7-446D-AADB-700A6747F393}"/>
    <cellStyle name="Normal 4 11 2 4 4" xfId="15760" xr:uid="{872D9514-14A2-4062-A54A-84A93B814974}"/>
    <cellStyle name="Normal 4 11 2 5" xfId="8503" xr:uid="{4CE3D802-B310-4727-8746-5F145448DDD1}"/>
    <cellStyle name="Normal 4 11 2 5 2" xfId="29196" xr:uid="{AF61402F-86C1-49EB-B44F-2D7471B225EF}"/>
    <cellStyle name="Normal 4 11 2 5 3" xfId="18593" xr:uid="{CFA88AA2-D79C-4DDD-B2FD-C410B73BDC32}"/>
    <cellStyle name="Normal 4 11 2 6" xfId="11106" xr:uid="{3A4F57DA-D587-411D-8048-7C01C8210056}"/>
    <cellStyle name="Normal 4 11 2 6 2" xfId="21426" xr:uid="{FB5E0B92-560B-45FF-A6E9-212622F6CD93}"/>
    <cellStyle name="Normal 4 11 2 7" xfId="26559" xr:uid="{4AB56382-2F36-4E18-85D8-627E65A6FEFE}"/>
    <cellStyle name="Normal 4 11 2 8" xfId="14057" xr:uid="{EBD5F6AD-87DF-4F25-819B-025FED62AFAE}"/>
    <cellStyle name="Normal 4 11 3" xfId="1182" xr:uid="{00000000-0005-0000-0000-00009E040000}"/>
    <cellStyle name="Normal 4 11 3 2" xfId="2345" xr:uid="{00000000-0005-0000-0000-00003F030000}"/>
    <cellStyle name="Normal 4 11 3 2 2" xfId="5691" xr:uid="{00000000-0005-0000-0000-0000710D0000}"/>
    <cellStyle name="Normal 4 11 3 2 3" xfId="28234" xr:uid="{F756A09B-B200-4A54-8E95-0EC5F56A455C}"/>
    <cellStyle name="Normal 4 11 3 2 4" xfId="15761" xr:uid="{2FFCBC68-C684-4772-8356-CAC12F26C8F8}"/>
    <cellStyle name="Normal 4 11 3 3" xfId="4627" xr:uid="{00000000-0005-0000-0000-0000720D0000}"/>
    <cellStyle name="Normal 4 11 3 3 2" xfId="27586" xr:uid="{114F4BFB-D985-410A-9FC2-7C3C671F4617}"/>
    <cellStyle name="Normal 4 11 3 3 3" xfId="29675" xr:uid="{104812A1-990F-497B-A4F3-508597DC5391}"/>
    <cellStyle name="Normal 4 11 3 3 4" xfId="18594" xr:uid="{2C017F87-7613-46BB-B272-98F65248B1BF}"/>
    <cellStyle name="Normal 4 11 3 4" xfId="11107" xr:uid="{3D3317B4-AA83-4766-BE97-F03C36BE30B5}"/>
    <cellStyle name="Normal 4 11 3 4 2" xfId="28735" xr:uid="{79A18004-6D60-4F4B-97DB-11B6F4272AF6}"/>
    <cellStyle name="Normal 4 11 3 4 3" xfId="30373" xr:uid="{6D85D4DD-4054-496C-AD7E-FBE1C1E7E274}"/>
    <cellStyle name="Normal 4 11 3 4 4" xfId="21427" xr:uid="{2A19E700-080F-4131-9F2C-9AA6600EF3C4}"/>
    <cellStyle name="Normal 4 11 3 5" xfId="25728" xr:uid="{B2A32E5D-BA80-44DB-982A-DDED7F8211DF}"/>
    <cellStyle name="Normal 4 11 3 6" xfId="28704" xr:uid="{35218C9B-A700-4F6E-B239-67BC496866A1}"/>
    <cellStyle name="Normal 4 11 3 7" xfId="14728" xr:uid="{098B3C05-899D-47CA-A5B2-73695CBD13C5}"/>
    <cellStyle name="Normal 4 11 4" xfId="2209" xr:uid="{00000000-0005-0000-0000-00003D030000}"/>
    <cellStyle name="Normal 4 11 4 2" xfId="5464" xr:uid="{00000000-0005-0000-0000-0000740D0000}"/>
    <cellStyle name="Normal 4 11 4 2 2" xfId="29282" xr:uid="{1225283F-D821-4521-BC56-5B6E1CE75660}"/>
    <cellStyle name="Normal 4 11 4 2 3" xfId="16694" xr:uid="{82E773AD-D165-4BC4-94CC-340072F7AEEE}"/>
    <cellStyle name="Normal 4 11 4 3" xfId="9354" xr:uid="{A6CC29EA-E1E3-4094-9C91-1764CFD5C5B4}"/>
    <cellStyle name="Normal 4 11 4 3 2" xfId="19527" xr:uid="{1D709385-A445-4391-A653-5D8818C8C1EF}"/>
    <cellStyle name="Normal 4 11 4 4" xfId="12036" xr:uid="{AD8F9246-CDEA-42C7-8CC1-850A36129C0A}"/>
    <cellStyle name="Normal 4 11 4 4 2" xfId="22360" xr:uid="{85AB5F5F-1F76-4B4F-9AC4-CF9DBB83695E}"/>
    <cellStyle name="Normal 4 11 4 5" xfId="26062" xr:uid="{E32522CF-1D41-47DF-9E3C-C3FCDC0DBC4B}"/>
    <cellStyle name="Normal 4 11 4 6" xfId="14511" xr:uid="{CD447645-9532-4911-84D3-4282282FB2B3}"/>
    <cellStyle name="Normal 4 11 5" xfId="4466" xr:uid="{00000000-0005-0000-0000-0000750D0000}"/>
    <cellStyle name="Normal 4 11 5 2" xfId="8957" xr:uid="{38F2FFF5-0AEC-4E5E-8090-9E990E561222}"/>
    <cellStyle name="Normal 4 11 5 2 2" xfId="27232" xr:uid="{815E55E6-B9AE-4AE2-AEE8-2B85FF811EBE}"/>
    <cellStyle name="Normal 4 11 5 2 3" xfId="19116" xr:uid="{1D67288C-6DE2-4BEF-A6C8-8E2BDBE155AF}"/>
    <cellStyle name="Normal 4 11 5 3" xfId="11625" xr:uid="{2B367428-78B6-43A7-A099-91E5CF83E3C6}"/>
    <cellStyle name="Normal 4 11 5 3 2" xfId="21949" xr:uid="{6FE11E89-F08F-4319-B787-78BE13E1E61D}"/>
    <cellStyle name="Normal 4 11 5 4" xfId="26445" xr:uid="{B681B34E-08C5-4659-868C-FBB00C12DCE0}"/>
    <cellStyle name="Normal 4 11 5 5" xfId="16283" xr:uid="{D43B7ACC-8A8F-4941-A5B3-F025AD491F58}"/>
    <cellStyle name="Normal 4 11 6" xfId="7385" xr:uid="{5ABB0561-2871-46AA-B6B3-493B09C37CF1}"/>
    <cellStyle name="Normal 4 11 6 2" xfId="10251" xr:uid="{B70481E8-F80A-4378-B5F6-413D7F413A1A}"/>
    <cellStyle name="Normal 4 11 6 2 2" xfId="29947" xr:uid="{20B45AD4-7DDD-4DD6-86B4-0E080D75213E}"/>
    <cellStyle name="Normal 4 11 6 2 3" xfId="20433" xr:uid="{0FE0568D-E886-4359-B725-18E393A956B7}"/>
    <cellStyle name="Normal 4 11 6 3" xfId="12942" xr:uid="{42F939DA-1C35-4381-BFFA-2E747193CAC4}"/>
    <cellStyle name="Normal 4 11 6 3 2" xfId="23266" xr:uid="{312D5542-3A13-4A18-AB13-BB7D47E08533}"/>
    <cellStyle name="Normal 4 11 6 4" xfId="27958" xr:uid="{17F88223-699B-4C17-939F-ADF8813D5ACC}"/>
    <cellStyle name="Normal 4 11 6 5" xfId="17600" xr:uid="{BB5E617B-A3D6-4C59-ABBC-96E39B97FEBA}"/>
    <cellStyle name="Normal 4 11 7" xfId="7806" xr:uid="{6A936433-EAEC-4845-8D30-49E971CB6308}"/>
    <cellStyle name="Normal 4 11 7 2" xfId="29155" xr:uid="{C65A6B96-893F-4D66-96C2-D411C6FB6C6C}"/>
    <cellStyle name="Normal 4 11 7 3" xfId="15759" xr:uid="{5239248B-C4F0-42FC-BEE3-E3D7039FDDCB}"/>
    <cellStyle name="Normal 4 11 8" xfId="8502" xr:uid="{68123F98-B39A-4A08-9C80-B319F7BA2B3B}"/>
    <cellStyle name="Normal 4 11 8 2" xfId="18592" xr:uid="{09ED11B2-0BA7-4937-857C-35CB3AFA8FBF}"/>
    <cellStyle name="Normal 4 11 9" xfId="11105" xr:uid="{5D79C218-7AE1-4773-8BD7-8CF6CCEDE014}"/>
    <cellStyle name="Normal 4 11 9 2" xfId="21425" xr:uid="{FF76CD16-9DE6-4CF3-A34C-AD2FB66D738C}"/>
    <cellStyle name="Normal 4 12" xfId="1183" xr:uid="{00000000-0005-0000-0000-00009F040000}"/>
    <cellStyle name="Normal 4 12 10" xfId="13900" xr:uid="{10168315-284B-40AB-8CE7-EC51FEFCAB28}"/>
    <cellStyle name="Normal 4 12 2" xfId="1184" xr:uid="{00000000-0005-0000-0000-0000A0040000}"/>
    <cellStyle name="Normal 4 12 2 2" xfId="2546" xr:uid="{00000000-0005-0000-0000-000041030000}"/>
    <cellStyle name="Normal 4 12 2 2 2" xfId="5692" xr:uid="{00000000-0005-0000-0000-0000790D0000}"/>
    <cellStyle name="Normal 4 12 2 2 2 2" xfId="28162" xr:uid="{EDE3B74E-DB14-41EF-B5BA-1161BCFC4138}"/>
    <cellStyle name="Normal 4 12 2 2 2 3" xfId="29711" xr:uid="{8C81AB2C-4EDA-47DF-B842-FBF9CAED054D}"/>
    <cellStyle name="Normal 4 12 2 2 2 4" xfId="16845" xr:uid="{CDC8E0DC-D67E-45C1-A663-4DF22645FD02}"/>
    <cellStyle name="Normal 4 12 2 2 3" xfId="9502" xr:uid="{CAEB1924-C2E9-4B07-B6A0-375253D0886A}"/>
    <cellStyle name="Normal 4 12 2 2 3 2" xfId="29428" xr:uid="{0BA936BD-85BB-42BE-8CDF-6E9B6A83C04D}"/>
    <cellStyle name="Normal 4 12 2 2 3 3" xfId="19678" xr:uid="{F6ACDC73-D94C-4A13-9FDD-92B3FCC3BEC3}"/>
    <cellStyle name="Normal 4 12 2 2 4" xfId="12187" xr:uid="{30D6B481-7368-47A0-B7E0-69FF3483A07C}"/>
    <cellStyle name="Normal 4 12 2 2 4 2" xfId="22511" xr:uid="{0434DA35-FA93-4975-9BB8-6C237DF4A4BB}"/>
    <cellStyle name="Normal 4 12 2 2 5" xfId="25655" xr:uid="{064EC19B-436B-46B4-84CA-2E51A15FC684}"/>
    <cellStyle name="Normal 4 12 2 2 6" xfId="14729" xr:uid="{FE1A7DC7-9A40-45F0-B5BC-8FDE42D1CB67}"/>
    <cellStyle name="Normal 4 12 2 3" xfId="4877" xr:uid="{00000000-0005-0000-0000-00007A0D0000}"/>
    <cellStyle name="Normal 4 12 2 3 2" xfId="26763" xr:uid="{0D2269FE-70F3-4405-B37E-70D16B41AC00}"/>
    <cellStyle name="Normal 4 12 2 3 3" xfId="29362" xr:uid="{785E7245-E944-4644-98F3-4D78952F816E}"/>
    <cellStyle name="Normal 4 12 2 3 4" xfId="15763" xr:uid="{1EAE7467-A1BF-459B-AA58-CB0F3DC177C1}"/>
    <cellStyle name="Normal 4 12 2 4" xfId="8505" xr:uid="{68F1F33E-92B7-4AD6-A599-1262AB047BCF}"/>
    <cellStyle name="Normal 4 12 2 4 2" xfId="27896" xr:uid="{A4C57558-8FF1-4A24-B2CA-5302EE71E5F4}"/>
    <cellStyle name="Normal 4 12 2 4 3" xfId="27360" xr:uid="{D7850369-9717-460A-845A-5D0BF3010BB3}"/>
    <cellStyle name="Normal 4 12 2 4 4" xfId="18596" xr:uid="{080108B6-6ED7-456B-971A-3F5C0C15FC7A}"/>
    <cellStyle name="Normal 4 12 2 5" xfId="11109" xr:uid="{E69E7B5F-E4DB-4AE2-BBC5-03BFA5B5BB22}"/>
    <cellStyle name="Normal 4 12 2 5 2" xfId="30374" xr:uid="{6471F736-8199-4BD3-B3E0-0A40F2B0C5F1}"/>
    <cellStyle name="Normal 4 12 2 5 3" xfId="21429" xr:uid="{68D8B6FA-EC0B-4251-B7FD-DD34FEAC764E}"/>
    <cellStyle name="Normal 4 12 2 6" xfId="25132" xr:uid="{D4F4B6C8-3099-4B73-BC47-A86F7D51222C}"/>
    <cellStyle name="Normal 4 12 2 7" xfId="14058" xr:uid="{1FA0D184-0C1C-45A9-8A7B-4532373FD9C3}"/>
    <cellStyle name="Normal 4 12 3" xfId="1185" xr:uid="{00000000-0005-0000-0000-0000A1040000}"/>
    <cellStyle name="Normal 4 12 3 2" xfId="2346" xr:uid="{00000000-0005-0000-0000-000042030000}"/>
    <cellStyle name="Normal 4 12 3 2 2" xfId="6405" xr:uid="{00000000-0005-0000-0000-00007D0D0000}"/>
    <cellStyle name="Normal 4 12 3 2 3" xfId="27231" xr:uid="{1146479F-074F-4D21-B8CF-D6E18FCB259F}"/>
    <cellStyle name="Normal 4 12 3 2 4" xfId="15764" xr:uid="{D60CBE3C-B0CC-44E9-97EB-D5FDC6FADA3A}"/>
    <cellStyle name="Normal 4 12 3 3" xfId="4628" xr:uid="{00000000-0005-0000-0000-00007E0D0000}"/>
    <cellStyle name="Normal 4 12 3 3 2" xfId="29591" xr:uid="{32E6C6B0-A011-4F7C-A83A-1D41E5317065}"/>
    <cellStyle name="Normal 4 12 3 3 3" xfId="28119" xr:uid="{7081AC3C-9DF1-4DE8-B757-0D09F213D928}"/>
    <cellStyle name="Normal 4 12 3 3 4" xfId="18597" xr:uid="{EF32E61B-5A1D-4D6F-9DE0-7ACFD27109F7}"/>
    <cellStyle name="Normal 4 12 3 4" xfId="11110" xr:uid="{6C85B5D7-9BBA-4B5A-9C26-C57637178D10}"/>
    <cellStyle name="Normal 4 12 3 4 2" xfId="30375" xr:uid="{52724999-9AD9-4E7B-806D-BC368C796E5C}"/>
    <cellStyle name="Normal 4 12 3 4 3" xfId="21430" xr:uid="{4261E45F-8619-46F0-8A51-A621F7852059}"/>
    <cellStyle name="Normal 4 12 3 5" xfId="26128" xr:uid="{A5F312DF-2E1B-41B7-91EB-8DEDE57FB482}"/>
    <cellStyle name="Normal 4 12 3 6" xfId="14512" xr:uid="{12335AC3-EB29-4EB3-93F5-891196B39316}"/>
    <cellStyle name="Normal 4 12 4" xfId="2210" xr:uid="{00000000-0005-0000-0000-000040030000}"/>
    <cellStyle name="Normal 4 12 4 2" xfId="5465" xr:uid="{00000000-0005-0000-0000-0000800D0000}"/>
    <cellStyle name="Normal 4 12 4 2 2" xfId="28266" xr:uid="{057BC094-862B-4A2C-857E-5453B9DA1922}"/>
    <cellStyle name="Normal 4 12 4 2 3" xfId="19117" xr:uid="{9F3211D9-5EDC-443F-ACF0-11202DA58FA2}"/>
    <cellStyle name="Normal 4 12 4 3" xfId="11626" xr:uid="{BC2116E7-A317-4C8B-BECB-D0E26DEB6300}"/>
    <cellStyle name="Normal 4 12 4 3 2" xfId="21950" xr:uid="{5A9CBE92-B0FE-4DD1-B256-F566C3A08AE4}"/>
    <cellStyle name="Normal 4 12 4 4" xfId="25364" xr:uid="{6EB2DD42-4C6A-4451-A6DE-8804273A5F71}"/>
    <cellStyle name="Normal 4 12 4 5" xfId="16284" xr:uid="{CDAA81BE-19E7-4720-8FAE-0A3075599E11}"/>
    <cellStyle name="Normal 4 12 5" xfId="4467" xr:uid="{00000000-0005-0000-0000-0000810D0000}"/>
    <cellStyle name="Normal 4 12 5 2" xfId="10252" xr:uid="{24DDCC6E-052F-4A57-9884-1A0C3852BB6E}"/>
    <cellStyle name="Normal 4 12 5 2 2" xfId="29948" xr:uid="{B83C6243-566C-4F41-9E36-5EC4FDC76E04}"/>
    <cellStyle name="Normal 4 12 5 2 3" xfId="20434" xr:uid="{EDEE8892-03C2-4E2E-8E67-BF0359887946}"/>
    <cellStyle name="Normal 4 12 5 3" xfId="12943" xr:uid="{5F1867E3-7693-4D9B-A446-B9F58D2929E6}"/>
    <cellStyle name="Normal 4 12 5 3 2" xfId="23267" xr:uid="{6128D426-F981-4AF6-BEA0-5AD335524335}"/>
    <cellStyle name="Normal 4 12 5 4" xfId="26702" xr:uid="{9236BF5E-7AA3-48A6-B8A9-6C479AE9DFFD}"/>
    <cellStyle name="Normal 4 12 5 5" xfId="17601" xr:uid="{2947A85A-C019-4D00-8E75-D37BF7618983}"/>
    <cellStyle name="Normal 4 12 6" xfId="7808" xr:uid="{574ECC78-3B06-42A0-84B2-A06E257F9A89}"/>
    <cellStyle name="Normal 4 12 6 2" xfId="27086" xr:uid="{04933495-82A7-4431-984E-D637B2CA6F08}"/>
    <cellStyle name="Normal 4 12 6 3" xfId="29394" xr:uid="{BC8BABEB-C9F6-41AC-8FED-81E3639580D0}"/>
    <cellStyle name="Normal 4 12 6 4" xfId="15762" xr:uid="{638D4F13-80AD-4DFA-8051-2DBA64A3A1AA}"/>
    <cellStyle name="Normal 4 12 7" xfId="8504" xr:uid="{3D081089-679E-453B-B0DB-7682BA972543}"/>
    <cellStyle name="Normal 4 12 7 2" xfId="28248" xr:uid="{CBE77540-2D44-42A2-9530-2F0F61DF50BE}"/>
    <cellStyle name="Normal 4 12 7 3" xfId="18595" xr:uid="{94C58098-14E8-42B1-9424-8892ABC016BE}"/>
    <cellStyle name="Normal 4 12 8" xfId="11108" xr:uid="{7533BF88-C2FC-4482-B432-D17DBCC944AF}"/>
    <cellStyle name="Normal 4 12 8 2" xfId="21428" xr:uid="{DB2E38B9-19E5-4CC8-8549-DD849BFAA551}"/>
    <cellStyle name="Normal 4 12 9" xfId="24731" xr:uid="{EE834C3C-076A-45B7-A9D9-6345FD1DA08F}"/>
    <cellStyle name="Normal 4 13" xfId="1186" xr:uid="{00000000-0005-0000-0000-0000A2040000}"/>
    <cellStyle name="Normal 4 13 10" xfId="13819" xr:uid="{8C2A7A37-0ED3-408F-A658-3909518EB48F}"/>
    <cellStyle name="Normal 4 13 2" xfId="2423" xr:uid="{00000000-0005-0000-0000-000043030000}"/>
    <cellStyle name="Normal 4 13 2 2" xfId="6076" xr:uid="{00000000-0005-0000-0000-0000840D0000}"/>
    <cellStyle name="Normal 4 13 2 2 2" xfId="24983" xr:uid="{EFF6D9DE-C01D-4824-B111-8F8ACEEC119D}"/>
    <cellStyle name="Normal 4 13 2 2 3" xfId="28010" xr:uid="{D272BA44-438B-43E6-AE39-C1A1241FA81C}"/>
    <cellStyle name="Normal 4 13 2 2 4" xfId="17161" xr:uid="{EB069724-224B-46DE-A358-64B71D019C21}"/>
    <cellStyle name="Normal 4 13 2 3" xfId="9818" xr:uid="{289910F0-EBF3-4D68-8AAB-B53EE4E56939}"/>
    <cellStyle name="Normal 4 13 2 3 2" xfId="27733" xr:uid="{4384ECAA-2010-444D-8D03-09CAC048E8AE}"/>
    <cellStyle name="Normal 4 13 2 3 3" xfId="29859" xr:uid="{B48F3B5F-C193-4E0D-A523-C788B09CA03F}"/>
    <cellStyle name="Normal 4 13 2 3 4" xfId="19994" xr:uid="{A8E294D5-A3A4-424C-A12B-6C4C37D1187B}"/>
    <cellStyle name="Normal 4 13 2 4" xfId="12503" xr:uid="{AD83A23C-0FBB-4DE0-9657-AC9D0C74D648}"/>
    <cellStyle name="Normal 4 13 2 4 2" xfId="30443" xr:uid="{EE9C1D8E-D097-4E8E-A93E-3BC012F7DD89}"/>
    <cellStyle name="Normal 4 13 2 4 3" xfId="22827" xr:uid="{F4527E3B-EB87-4EC3-A0B6-835F111525EC}"/>
    <cellStyle name="Normal 4 13 2 5" xfId="26506" xr:uid="{0E5F3167-88BD-4F82-965A-3B90AB63941D}"/>
    <cellStyle name="Normal 4 13 2 6" xfId="15085" xr:uid="{680E5A4A-E455-452A-A4F0-E88D517E8A68}"/>
    <cellStyle name="Normal 4 13 3" xfId="3687" xr:uid="{00000000-0005-0000-0000-0000850D0000}"/>
    <cellStyle name="Normal 4 13 3 2" xfId="5462" xr:uid="{00000000-0005-0000-0000-0000860D0000}"/>
    <cellStyle name="Normal 4 13 3 2 2" xfId="29270" xr:uid="{DE7E7E5F-8062-4C69-8354-C2C9CB90107A}"/>
    <cellStyle name="Normal 4 13 3 2 3" xfId="16692" xr:uid="{5E89E28E-E58B-4E37-8B02-FABFB2C85BD4}"/>
    <cellStyle name="Normal 4 13 3 3" xfId="9352" xr:uid="{6FC4C560-5150-40F9-AC74-A8259ACC26D5}"/>
    <cellStyle name="Normal 4 13 3 3 2" xfId="19525" xr:uid="{C7741C50-94AD-4544-BC86-F845602F453D}"/>
    <cellStyle name="Normal 4 13 3 4" xfId="12034" xr:uid="{319DC21E-2F8D-4A17-A11E-F31E77B4DA0D}"/>
    <cellStyle name="Normal 4 13 3 4 2" xfId="22358" xr:uid="{8154F7CA-9C1C-4A81-B271-9F510375B490}"/>
    <cellStyle name="Normal 4 13 3 5" xfId="25636" xr:uid="{13C15E5B-188F-4FFF-9C61-270338B6E7BB}"/>
    <cellStyle name="Normal 4 13 3 6" xfId="14509" xr:uid="{E0480371-F8EF-4878-AEC6-469739704844}"/>
    <cellStyle name="Normal 4 13 4" xfId="4709" xr:uid="{00000000-0005-0000-0000-0000870D0000}"/>
    <cellStyle name="Normal 4 13 4 2" xfId="8888" xr:uid="{733078BE-2323-4BB2-A033-B8D028716100}"/>
    <cellStyle name="Normal 4 13 4 2 2" xfId="28464" xr:uid="{102475AA-DEF6-49D4-BCCB-DE6E86C119B2}"/>
    <cellStyle name="Normal 4 13 4 2 3" xfId="19038" xr:uid="{BD1B2E1C-7F9D-490F-A1E4-679C33DF9058}"/>
    <cellStyle name="Normal 4 13 4 3" xfId="11547" xr:uid="{15308A0A-9189-47AD-8BCC-8C19980379B6}"/>
    <cellStyle name="Normal 4 13 4 3 2" xfId="21871" xr:uid="{8E5FD487-D6A3-49D9-8365-1A37558DC533}"/>
    <cellStyle name="Normal 4 13 4 4" xfId="24369" xr:uid="{1980D221-8F3B-45B3-8E9C-8012F8D93A01}"/>
    <cellStyle name="Normal 4 13 4 5" xfId="16205" xr:uid="{043BBDB0-8FAE-4D4F-ADF0-A20A4D99CFF4}"/>
    <cellStyle name="Normal 4 13 5" xfId="7383" xr:uid="{29A1B8D2-AED5-462B-A9E9-20C1FBB9FC06}"/>
    <cellStyle name="Normal 4 13 5 2" xfId="10249" xr:uid="{64B0D633-DBDE-4A24-8508-DC7A95173FC5}"/>
    <cellStyle name="Normal 4 13 5 2 2" xfId="20431" xr:uid="{10D19C95-F858-486F-BA75-441AC19A264F}"/>
    <cellStyle name="Normal 4 13 5 3" xfId="12940" xr:uid="{BE17FF4E-C82E-4BC1-B79B-0E73D2C3DA02}"/>
    <cellStyle name="Normal 4 13 5 3 2" xfId="23264" xr:uid="{C9FE595B-E594-4A74-BEC9-1ADDA31B9504}"/>
    <cellStyle name="Normal 4 13 5 4" xfId="28527" xr:uid="{249E2035-13CD-4CF6-AE42-CE1A8467D70E}"/>
    <cellStyle name="Normal 4 13 5 5" xfId="17598" xr:uid="{BC4809ED-7F74-4195-BE74-4E23FC23BD33}"/>
    <cellStyle name="Normal 4 13 6" xfId="7809" xr:uid="{6FD4E55F-B312-408A-B7F4-26FC07CD41B4}"/>
    <cellStyle name="Normal 4 13 6 2" xfId="15765" xr:uid="{6863D82F-706A-4FD2-B859-C15A8CBCDC4C}"/>
    <cellStyle name="Normal 4 13 7" xfId="8506" xr:uid="{E51F8EAD-427C-44AB-9926-ED8777F92BC6}"/>
    <cellStyle name="Normal 4 13 7 2" xfId="18598" xr:uid="{AF1BB55F-BD2B-4830-BD66-C46EBE6180E8}"/>
    <cellStyle name="Normal 4 13 8" xfId="11111" xr:uid="{3113D4E8-5763-4DA7-9F9D-554EE5E0FE9B}"/>
    <cellStyle name="Normal 4 13 8 2" xfId="21431" xr:uid="{B15B3A6F-1B09-41E5-931D-47EFAA68417B}"/>
    <cellStyle name="Normal 4 13 9" xfId="24416" xr:uid="{0CA474CB-D65F-4562-9E7C-04C6636FD8B8}"/>
    <cellStyle name="Normal 4 14" xfId="1187" xr:uid="{00000000-0005-0000-0000-0000A3040000}"/>
    <cellStyle name="Normal 4 14 2" xfId="2619" xr:uid="{00000000-0005-0000-0000-000044030000}"/>
    <cellStyle name="Normal 4 14 2 2" xfId="6077" xr:uid="{00000000-0005-0000-0000-00008A0D0000}"/>
    <cellStyle name="Normal 4 14 2 2 2" xfId="26751" xr:uid="{17D4593E-F973-4C51-BDA6-8854FFB72D74}"/>
    <cellStyle name="Normal 4 14 2 2 3" xfId="26974" xr:uid="{CD224823-686A-445E-87D8-27BFA625B879}"/>
    <cellStyle name="Normal 4 14 2 2 4" xfId="17162" xr:uid="{216EB895-9091-4CCD-9E4F-650230A92AB0}"/>
    <cellStyle name="Normal 4 14 2 3" xfId="9819" xr:uid="{12B27274-2C0B-4C8F-8F84-E6C9A5B6BB74}"/>
    <cellStyle name="Normal 4 14 2 3 2" xfId="29860" xr:uid="{FEA7536E-5953-4831-AE9C-859C84E880FE}"/>
    <cellStyle name="Normal 4 14 2 3 3" xfId="19995" xr:uid="{97FB9647-89FD-4FD6-A4FC-234889D8D519}"/>
    <cellStyle name="Normal 4 14 2 4" xfId="12504" xr:uid="{6573D59F-F953-4C77-8300-1BD711CF389A}"/>
    <cellStyle name="Normal 4 14 2 4 2" xfId="22828" xr:uid="{ED60A09B-6D28-4AB5-87E2-1F1D5136A07E}"/>
    <cellStyle name="Normal 4 14 2 5" xfId="24656" xr:uid="{BA8632B8-D6C8-4517-BA42-FA442EC75459}"/>
    <cellStyle name="Normal 4 14 2 6" xfId="15086" xr:uid="{9CA5E10D-6500-4B48-9572-ADE149726FCB}"/>
    <cellStyle name="Normal 4 14 3" xfId="3772" xr:uid="{00000000-0005-0000-0000-00008B0D0000}"/>
    <cellStyle name="Normal 4 14 3 2" xfId="5609" xr:uid="{00000000-0005-0000-0000-00008C0D0000}"/>
    <cellStyle name="Normal 4 14 3 2 2" xfId="29555" xr:uid="{1A77C0C4-A023-44B9-9841-FF1DE52F5E35}"/>
    <cellStyle name="Normal 4 14 3 2 3" xfId="16794" xr:uid="{C4CBD4D2-9471-4E44-8C53-4727546339BC}"/>
    <cellStyle name="Normal 4 14 3 3" xfId="9451" xr:uid="{A2C3E0E8-1ED1-4AC0-B877-E1EECCF577BF}"/>
    <cellStyle name="Normal 4 14 3 3 2" xfId="19627" xr:uid="{D74C0AC8-66C9-4CA0-8293-BF11647D6163}"/>
    <cellStyle name="Normal 4 14 3 4" xfId="12136" xr:uid="{E7699168-1776-4578-B65E-B900F33ED34C}"/>
    <cellStyle name="Normal 4 14 3 4 2" xfId="22460" xr:uid="{510F9F53-AF71-4417-9F82-DF340D0C9BFA}"/>
    <cellStyle name="Normal 4 14 3 5" xfId="25861" xr:uid="{1CC19048-0FC9-4327-A29F-3EE960DE9336}"/>
    <cellStyle name="Normal 4 14 3 6" xfId="14657" xr:uid="{1085DF48-DB60-4B87-9441-7726672A53D5}"/>
    <cellStyle name="Normal 4 14 4" xfId="4951" xr:uid="{00000000-0005-0000-0000-00008D0D0000}"/>
    <cellStyle name="Normal 4 14 4 2" xfId="10348" xr:uid="{09D57D7C-B7B3-4679-99AB-6DCE5A929D09}"/>
    <cellStyle name="Normal 4 14 4 2 2" xfId="29966" xr:uid="{817E2E0C-0266-4BFE-A360-A4D28EA7A2AA}"/>
    <cellStyle name="Normal 4 14 4 2 3" xfId="20530" xr:uid="{18A17410-4429-4089-BB81-C58E47AC626B}"/>
    <cellStyle name="Normal 4 14 4 3" xfId="13039" xr:uid="{BB811621-2D94-49DA-9FB2-4C024A877E24}"/>
    <cellStyle name="Normal 4 14 4 3 2" xfId="23363" xr:uid="{62FEC57A-B4BB-4C8D-A781-E7B891AAAAA2}"/>
    <cellStyle name="Normal 4 14 4 4" xfId="24599" xr:uid="{3430FEBB-B72D-436A-8C02-05C230BAF5DE}"/>
    <cellStyle name="Normal 4 14 4 5" xfId="17697" xr:uid="{696EA500-FAD9-4C86-B9F1-0AF343D8DEC8}"/>
    <cellStyle name="Normal 4 14 5" xfId="7810" xr:uid="{1991D5E9-C6BA-4DAC-BDA4-A96C07934A23}"/>
    <cellStyle name="Normal 4 14 5 2" xfId="27370" xr:uid="{9937C464-284F-410B-BA9D-B2482E8E7D2C}"/>
    <cellStyle name="Normal 4 14 5 3" xfId="15766" xr:uid="{61027CCE-0A33-4F20-AE96-FA553ED0B4E6}"/>
    <cellStyle name="Normal 4 14 6" xfId="8507" xr:uid="{187F6A38-1F64-4A44-9631-68F59C3F9E0B}"/>
    <cellStyle name="Normal 4 14 6 2" xfId="18599" xr:uid="{C5D815C6-075D-4C7B-BA97-E13591696D1B}"/>
    <cellStyle name="Normal 4 14 7" xfId="11112" xr:uid="{4244114C-60F0-4D0E-8508-EDAD0C61B6B2}"/>
    <cellStyle name="Normal 4 14 7 2" xfId="21432" xr:uid="{DF962F50-76BB-4A2B-A613-7E5F528507AF}"/>
    <cellStyle name="Normal 4 14 8" xfId="25260" xr:uid="{D33FC308-3A80-4A23-8AAF-5597BE22A967}"/>
    <cellStyle name="Normal 4 14 9" xfId="13977" xr:uid="{8F062359-6DC6-470E-85C4-304AEAB40ADD}"/>
    <cellStyle name="Normal 4 15" xfId="1188" xr:uid="{00000000-0005-0000-0000-0000A4040000}"/>
    <cellStyle name="Normal 4 15 2" xfId="2711" xr:uid="{00000000-0005-0000-0000-000045030000}"/>
    <cellStyle name="Normal 4 15 2 2" xfId="5612" xr:uid="{00000000-0005-0000-0000-0000900D0000}"/>
    <cellStyle name="Normal 4 15 2 3" xfId="28466" xr:uid="{52CC9FE3-BB6B-44F2-AA74-22E415D2BE1B}"/>
    <cellStyle name="Normal 4 15 2 4" xfId="15767" xr:uid="{B1DFC765-3ADC-4EC3-8BA1-053308612FAF}"/>
    <cellStyle name="Normal 4 15 3" xfId="5064" xr:uid="{00000000-0005-0000-0000-0000910D0000}"/>
    <cellStyle name="Normal 4 15 3 2" xfId="26393" xr:uid="{104A5DBD-4452-4CD8-AE25-25FE8F30ADE2}"/>
    <cellStyle name="Normal 4 15 3 3" xfId="29358" xr:uid="{ACFD9778-E90F-44B3-BD1C-195342751149}"/>
    <cellStyle name="Normal 4 15 3 4" xfId="18600" xr:uid="{44877420-2F3D-42DB-B29E-190AA9B7037C}"/>
    <cellStyle name="Normal 4 15 4" xfId="11113" xr:uid="{3A512DBA-0973-489E-8B4F-5219B57FF87E}"/>
    <cellStyle name="Normal 4 15 4 2" xfId="24764" xr:uid="{1AE51F6D-20B4-4849-AEB0-046CE25BB61C}"/>
    <cellStyle name="Normal 4 15 4 3" xfId="21433" xr:uid="{318EC842-417B-46D2-B428-239088D0E60B}"/>
    <cellStyle name="Normal 4 15 5" xfId="25145" xr:uid="{2A2486C6-81CB-4716-B0EC-47BD562F372D}"/>
    <cellStyle name="Normal 4 15 6" xfId="14661" xr:uid="{CA48BF11-7FE9-4249-914E-8C8BE3F17B2D}"/>
    <cellStyle name="Normal 4 16" xfId="1189" xr:uid="{00000000-0005-0000-0000-0000A5040000}"/>
    <cellStyle name="Normal 4 16 2" xfId="2296" xr:uid="{00000000-0005-0000-0000-000046030000}"/>
    <cellStyle name="Normal 4 16 2 2" xfId="6406" xr:uid="{00000000-0005-0000-0000-0000940D0000}"/>
    <cellStyle name="Normal 4 16 2 3" xfId="15768" xr:uid="{DBB56355-B957-486B-A791-648157794AE3}"/>
    <cellStyle name="Normal 4 16 3" xfId="4547" xr:uid="{00000000-0005-0000-0000-0000950D0000}"/>
    <cellStyle name="Normal 4 16 3 2" xfId="26762" xr:uid="{89D20E51-3FEC-4596-AD85-82CF79AEE5AC}"/>
    <cellStyle name="Normal 4 16 3 3" xfId="18601" xr:uid="{85D1E149-AA5B-441E-8FCB-22C99C9258D5}"/>
    <cellStyle name="Normal 4 16 4" xfId="11114" xr:uid="{80FFB266-693A-4A13-988E-DD62E98E5CAA}"/>
    <cellStyle name="Normal 4 16 4 2" xfId="21434" xr:uid="{340773EA-0230-4CA5-AE70-65B44B3372B5}"/>
    <cellStyle name="Normal 4 16 5" xfId="26243" xr:uid="{67D6103F-02E0-4D4E-8633-58E729516D28}"/>
    <cellStyle name="Normal 4 16 6" xfId="14135" xr:uid="{AAD0CB5E-781E-409E-BE8E-21F3DE186C64}"/>
    <cellStyle name="Normal 4 17" xfId="1190" xr:uid="{00000000-0005-0000-0000-0000A6040000}"/>
    <cellStyle name="Normal 4 17 2" xfId="3141" xr:uid="{00000000-0005-0000-0000-0000970D0000}"/>
    <cellStyle name="Normal 4 17 2 2" xfId="6407" xr:uid="{00000000-0005-0000-0000-0000980D0000}"/>
    <cellStyle name="Normal 4 17 2 3" xfId="18602" xr:uid="{E0593001-2FE1-41F2-8681-3E54C9E0184E}"/>
    <cellStyle name="Normal 4 17 3" xfId="5072" xr:uid="{00000000-0005-0000-0000-0000990D0000}"/>
    <cellStyle name="Normal 4 17 3 2" xfId="26724" xr:uid="{1C3F82C0-3EFA-4B4F-9AB2-858272390A93}"/>
    <cellStyle name="Normal 4 17 3 3" xfId="21435" xr:uid="{A875EFFC-C689-4527-9BE2-AC8AD25FD03A}"/>
    <cellStyle name="Normal 4 17 4" xfId="26264" xr:uid="{E9274683-D7D7-41C9-A444-B2EEC6760446}"/>
    <cellStyle name="Normal 4 17 5" xfId="15769" xr:uid="{82793BC8-09DF-47AD-82C2-14E50C988B33}"/>
    <cellStyle name="Normal 4 18" xfId="2718" xr:uid="{00000000-0005-0000-0000-000073080000}"/>
    <cellStyle name="Normal 4 18 2" xfId="5074" xr:uid="{00000000-0005-0000-0000-00009B0D0000}"/>
    <cellStyle name="Normal 4 18 2 2" xfId="26831" xr:uid="{C09432E0-3820-40F4-B294-765D180957ED}"/>
    <cellStyle name="Normal 4 18 2 3" xfId="20264" xr:uid="{3B69706B-9039-41F1-96A2-80F914C804F5}"/>
    <cellStyle name="Normal 4 18 3" xfId="12773" xr:uid="{FFA31BE6-37B5-4ADB-A815-FB24F681E242}"/>
    <cellStyle name="Normal 4 18 3 2" xfId="26849" xr:uid="{9C77F4EB-D0B9-4481-8640-4089CC4A1665}"/>
    <cellStyle name="Normal 4 18 3 3" xfId="23097" xr:uid="{356CC14B-24AB-408B-B87F-4D1FEE40EC33}"/>
    <cellStyle name="Normal 4 18 4" xfId="26780" xr:uid="{11827E16-5979-41F5-901A-ED157789FE5C}"/>
    <cellStyle name="Normal 4 18 5" xfId="17431" xr:uid="{56B12DD4-0054-4FCE-B28B-433BEEE2CB38}"/>
    <cellStyle name="Normal 4 19" xfId="2720" xr:uid="{00000000-0005-0000-0000-000087080000}"/>
    <cellStyle name="Normal 4 19 2" xfId="26726" xr:uid="{88188307-58B3-4C8E-A3B0-874E5739254C}"/>
    <cellStyle name="Normal 4 19 3" xfId="25902" xr:uid="{C75BE4BD-692B-4717-BD2E-6398390AED6D}"/>
    <cellStyle name="Normal 4 19 4" xfId="25104" xr:uid="{0486252A-6F57-4548-ABFC-619861447F68}"/>
    <cellStyle name="Normal 4 19 5" xfId="15753" xr:uid="{B8C94DCA-53A8-4C52-BA86-E317626CDF31}"/>
    <cellStyle name="Normal 4 2" xfId="1191" xr:uid="{00000000-0005-0000-0000-0000A7040000}"/>
    <cellStyle name="Normal 4 2 10" xfId="1192" xr:uid="{00000000-0005-0000-0000-0000A8040000}"/>
    <cellStyle name="Normal 4 2 10 10" xfId="13901" xr:uid="{D7CFE791-AA2B-4D66-896F-4935388E273D}"/>
    <cellStyle name="Normal 4 2 10 2" xfId="1193" xr:uid="{00000000-0005-0000-0000-0000A9040000}"/>
    <cellStyle name="Normal 4 2 10 2 2" xfId="2547" xr:uid="{00000000-0005-0000-0000-000049030000}"/>
    <cellStyle name="Normal 4 2 10 2 2 2" xfId="5693" xr:uid="{00000000-0005-0000-0000-0000A10D0000}"/>
    <cellStyle name="Normal 4 2 10 2 2 2 2" xfId="28595" xr:uid="{995684CF-192D-4FC6-AC6D-0AC1E2B19AAB}"/>
    <cellStyle name="Normal 4 2 10 2 2 2 3" xfId="28031" xr:uid="{B6CAA480-3D34-4FA2-808F-89A6DF834778}"/>
    <cellStyle name="Normal 4 2 10 2 2 2 4" xfId="16846" xr:uid="{9AC3AC48-C430-4C24-9FC3-C7B11D12869D}"/>
    <cellStyle name="Normal 4 2 10 2 2 3" xfId="9503" xr:uid="{E91B39E1-70AB-4880-8E50-2F97F308E0FB}"/>
    <cellStyle name="Normal 4 2 10 2 2 3 2" xfId="27877" xr:uid="{914F750A-2A6B-40B2-A465-19961DFBF748}"/>
    <cellStyle name="Normal 4 2 10 2 2 3 3" xfId="19679" xr:uid="{01852437-CAFF-4B8E-88C5-97422931365C}"/>
    <cellStyle name="Normal 4 2 10 2 2 4" xfId="12188" xr:uid="{1B41475F-CDB3-43C6-AA3E-FBC3F20C0220}"/>
    <cellStyle name="Normal 4 2 10 2 2 4 2" xfId="22512" xr:uid="{52FF0539-9A6A-40A2-BCC1-98AAC38D660B}"/>
    <cellStyle name="Normal 4 2 10 2 2 5" xfId="25133" xr:uid="{481FA1B5-AF86-4A2F-925A-EAA68B44CFBA}"/>
    <cellStyle name="Normal 4 2 10 2 2 6" xfId="14730" xr:uid="{6BE61BD9-A78B-4192-B225-C8516C29BD35}"/>
    <cellStyle name="Normal 4 2 10 2 3" xfId="4878" xr:uid="{00000000-0005-0000-0000-0000A20D0000}"/>
    <cellStyle name="Normal 4 2 10 2 3 2" xfId="25082" xr:uid="{E13C7EE6-FCE8-4CFF-88B8-A81714A30536}"/>
    <cellStyle name="Normal 4 2 10 2 3 3" xfId="29496" xr:uid="{9C43C5B7-7381-449E-BD3C-8601B3A732AB}"/>
    <cellStyle name="Normal 4 2 10 2 3 4" xfId="15772" xr:uid="{B8CFB84B-CD5D-4B2F-BAD1-BF66CCFD210B}"/>
    <cellStyle name="Normal 4 2 10 2 4" xfId="8510" xr:uid="{C7BF4C05-9877-43FF-AA8E-7FE3FFA322EC}"/>
    <cellStyle name="Normal 4 2 10 2 4 2" xfId="29186" xr:uid="{0EA63FAE-CAC7-4305-8FA8-124BBE94126A}"/>
    <cellStyle name="Normal 4 2 10 2 4 3" xfId="27147" xr:uid="{6F2EDFB9-F2AF-4F18-9561-A1912B2EA17E}"/>
    <cellStyle name="Normal 4 2 10 2 4 4" xfId="18605" xr:uid="{49A0FC5D-1BCD-4273-A86D-FE41F20FF2A0}"/>
    <cellStyle name="Normal 4 2 10 2 5" xfId="11117" xr:uid="{F9B3420D-E960-4434-B4C1-B140EDBEC2B5}"/>
    <cellStyle name="Normal 4 2 10 2 5 2" xfId="30376" xr:uid="{A1F9F8D2-59FE-4B09-B9A1-E6843E444A0A}"/>
    <cellStyle name="Normal 4 2 10 2 5 3" xfId="21438" xr:uid="{90668388-FAB4-4EE2-8D11-8D266494D5BF}"/>
    <cellStyle name="Normal 4 2 10 2 6" xfId="24052" xr:uid="{64E38616-A598-457F-A892-5C4C251EC142}"/>
    <cellStyle name="Normal 4 2 10 2 7" xfId="14059" xr:uid="{59C07726-F19F-477C-828A-35EFE935F4E3}"/>
    <cellStyle name="Normal 4 2 10 3" xfId="1194" xr:uid="{00000000-0005-0000-0000-0000AA040000}"/>
    <cellStyle name="Normal 4 2 10 3 2" xfId="2347" xr:uid="{00000000-0005-0000-0000-00004A030000}"/>
    <cellStyle name="Normal 4 2 10 3 2 2" xfId="6408" xr:uid="{00000000-0005-0000-0000-0000A50D0000}"/>
    <cellStyle name="Normal 4 2 10 3 2 3" xfId="27901" xr:uid="{C81FB80A-2762-4E01-9716-61F3D7F42ABF}"/>
    <cellStyle name="Normal 4 2 10 3 2 4" xfId="15773" xr:uid="{FACABCCF-060E-4022-BE98-AC3D60E8231B}"/>
    <cellStyle name="Normal 4 2 10 3 3" xfId="4629" xr:uid="{00000000-0005-0000-0000-0000A60D0000}"/>
    <cellStyle name="Normal 4 2 10 3 3 2" xfId="28312" xr:uid="{519CB78B-F488-4253-8571-249A5873A2E3}"/>
    <cellStyle name="Normal 4 2 10 3 3 3" xfId="27899" xr:uid="{606DDED7-604C-4229-8A10-498D0A4172F3}"/>
    <cellStyle name="Normal 4 2 10 3 3 4" xfId="18606" xr:uid="{2126B3FA-A778-4AF1-8E57-6D3026CB291A}"/>
    <cellStyle name="Normal 4 2 10 3 4" xfId="11118" xr:uid="{B4BFF201-8FAB-4C9B-961B-96380047F676}"/>
    <cellStyle name="Normal 4 2 10 3 4 2" xfId="30377" xr:uid="{B25C8955-32F0-42FA-B692-5AABFAA47182}"/>
    <cellStyle name="Normal 4 2 10 3 4 3" xfId="21439" xr:uid="{07B6F229-FB28-4B67-B70D-C5B5FE2324ED}"/>
    <cellStyle name="Normal 4 2 10 3 5" xfId="25050" xr:uid="{E1B93A92-4E6F-4711-852B-643AD45D791E}"/>
    <cellStyle name="Normal 4 2 10 3 6" xfId="14514" xr:uid="{F5A2A53E-33E6-4F40-8E55-F016F99868CC}"/>
    <cellStyle name="Normal 4 2 10 4" xfId="2212" xr:uid="{00000000-0005-0000-0000-000048030000}"/>
    <cellStyle name="Normal 4 2 10 4 2" xfId="5467" xr:uid="{00000000-0005-0000-0000-0000A80D0000}"/>
    <cellStyle name="Normal 4 2 10 4 2 2" xfId="27246" xr:uid="{7ED4941D-70CC-4588-8EB9-C3EDEC642047}"/>
    <cellStyle name="Normal 4 2 10 4 2 3" xfId="19118" xr:uid="{0BBECDB2-810C-495E-BFD3-B883A57602D7}"/>
    <cellStyle name="Normal 4 2 10 4 3" xfId="11627" xr:uid="{B19E4975-0DFA-487C-A967-206A50B3B6F9}"/>
    <cellStyle name="Normal 4 2 10 4 3 2" xfId="21951" xr:uid="{986B8786-9EC9-44F2-AF1E-F058DDE0D1A9}"/>
    <cellStyle name="Normal 4 2 10 4 4" xfId="26396" xr:uid="{C839E78B-29B0-4AC0-B55E-50AD2A86A727}"/>
    <cellStyle name="Normal 4 2 10 4 5" xfId="16285" xr:uid="{D81922E0-CE3D-418F-A7A1-1947F3E76CE2}"/>
    <cellStyle name="Normal 4 2 10 5" xfId="4469" xr:uid="{00000000-0005-0000-0000-0000A90D0000}"/>
    <cellStyle name="Normal 4 2 10 5 2" xfId="10254" xr:uid="{CBA89866-ED43-46FE-9E9C-7AEAF175877C}"/>
    <cellStyle name="Normal 4 2 10 5 2 2" xfId="29949" xr:uid="{A31B89E4-4D3E-4F6A-A6CB-061919C8E946}"/>
    <cellStyle name="Normal 4 2 10 5 2 3" xfId="20436" xr:uid="{86923EC9-E894-44CA-BBBE-61E40FBE09B3}"/>
    <cellStyle name="Normal 4 2 10 5 3" xfId="12945" xr:uid="{A488BBC1-EEB9-4EC1-8744-3C3259CB6AE9}"/>
    <cellStyle name="Normal 4 2 10 5 3 2" xfId="23269" xr:uid="{CF655426-8E5E-4DE3-8BE8-F2DFB5C5B218}"/>
    <cellStyle name="Normal 4 2 10 5 4" xfId="24152" xr:uid="{38C910DA-EFA2-4A1C-B638-F00301339A2D}"/>
    <cellStyle name="Normal 4 2 10 5 5" xfId="17603" xr:uid="{C4C4C781-D955-4EAA-BAFC-5BA10AEB20AB}"/>
    <cellStyle name="Normal 4 2 10 6" xfId="7812" xr:uid="{D52AD2AF-E8DA-45E4-9CFF-0E6FC130C0C8}"/>
    <cellStyle name="Normal 4 2 10 6 2" xfId="28428" xr:uid="{33EB2CC4-243A-4693-BEFC-2940DDB71BB1}"/>
    <cellStyle name="Normal 4 2 10 6 3" xfId="27800" xr:uid="{9CFD0338-F34E-4BF2-A429-933638B0F925}"/>
    <cellStyle name="Normal 4 2 10 6 4" xfId="15771" xr:uid="{258FEC79-1EC5-43B7-B0FD-BC97F2D1CAF1}"/>
    <cellStyle name="Normal 4 2 10 7" xfId="8509" xr:uid="{40775054-B0A6-4A8C-86AF-10355C83C2B6}"/>
    <cellStyle name="Normal 4 2 10 7 2" xfId="28329" xr:uid="{9D87603E-6919-4999-83DF-1CF09A1FEED5}"/>
    <cellStyle name="Normal 4 2 10 7 3" xfId="18604" xr:uid="{A5DD81DF-8315-4458-A05B-790FDBC65F61}"/>
    <cellStyle name="Normal 4 2 10 8" xfId="11116" xr:uid="{3CB8B019-4C94-4107-9EE2-C0B1DD954C86}"/>
    <cellStyle name="Normal 4 2 10 8 2" xfId="21437" xr:uid="{C144B8A3-300A-4FB9-92BA-CB360C5EE228}"/>
    <cellStyle name="Normal 4 2 10 9" xfId="25562" xr:uid="{0B88AA22-373E-46BB-893B-D2FB5824C9AE}"/>
    <cellStyle name="Normal 4 2 11" xfId="1195" xr:uid="{00000000-0005-0000-0000-0000AB040000}"/>
    <cellStyle name="Normal 4 2 11 10" xfId="13820" xr:uid="{7675D29E-D8EF-4BD2-AFEA-6FBED170D1E5}"/>
    <cellStyle name="Normal 4 2 11 2" xfId="2424" xr:uid="{00000000-0005-0000-0000-00004B030000}"/>
    <cellStyle name="Normal 4 2 11 2 2" xfId="6078" xr:uid="{00000000-0005-0000-0000-0000AC0D0000}"/>
    <cellStyle name="Normal 4 2 11 2 2 2" xfId="24888" xr:uid="{C50608AC-B235-43FF-8283-C3D71E842E2A}"/>
    <cellStyle name="Normal 4 2 11 2 2 3" xfId="28082" xr:uid="{0886F6A2-87AF-4C4E-85A1-B76427EBDA77}"/>
    <cellStyle name="Normal 4 2 11 2 2 4" xfId="17163" xr:uid="{89281384-6915-4C02-9DDA-522BD2305621}"/>
    <cellStyle name="Normal 4 2 11 2 3" xfId="9820" xr:uid="{E0D3325E-E6C9-495A-AE75-A3844C01329C}"/>
    <cellStyle name="Normal 4 2 11 2 3 2" xfId="28952" xr:uid="{73854A60-3921-46E2-BA0A-4E97A58EB2D1}"/>
    <cellStyle name="Normal 4 2 11 2 3 3" xfId="29861" xr:uid="{584FC7DA-4D0E-41F1-B323-80C4F94703BA}"/>
    <cellStyle name="Normal 4 2 11 2 3 4" xfId="19996" xr:uid="{CA22298B-B1C3-4D7A-AD10-9860BDC29467}"/>
    <cellStyle name="Normal 4 2 11 2 4" xfId="12505" xr:uid="{7FB44569-09D4-4B14-A475-70A2D98E793B}"/>
    <cellStyle name="Normal 4 2 11 2 4 2" xfId="30444" xr:uid="{CC138702-3BA2-45D8-AB16-AF8504A93571}"/>
    <cellStyle name="Normal 4 2 11 2 4 3" xfId="22829" xr:uid="{46A725B4-E90A-4D4F-BE56-11FE7BD333AE}"/>
    <cellStyle name="Normal 4 2 11 2 5" xfId="24118" xr:uid="{4DEAA6A7-32DB-4A75-9416-BC1ECC67FFF2}"/>
    <cellStyle name="Normal 4 2 11 2 6" xfId="15087" xr:uid="{855E5971-6595-4579-87E4-3E87AB83BE75}"/>
    <cellStyle name="Normal 4 2 11 3" xfId="3688" xr:uid="{00000000-0005-0000-0000-0000AD0D0000}"/>
    <cellStyle name="Normal 4 2 11 3 2" xfId="5466" xr:uid="{00000000-0005-0000-0000-0000AE0D0000}"/>
    <cellStyle name="Normal 4 2 11 3 2 2" xfId="29073" xr:uid="{814365E3-3E47-40F8-B348-3D1A486B9216}"/>
    <cellStyle name="Normal 4 2 11 3 2 3" xfId="16695" xr:uid="{1E85754D-8242-4AA5-A199-22F775621348}"/>
    <cellStyle name="Normal 4 2 11 3 3" xfId="9355" xr:uid="{F753D7F2-EAF8-4111-B956-3B52D885C466}"/>
    <cellStyle name="Normal 4 2 11 3 3 2" xfId="19528" xr:uid="{3F777157-8888-4F94-B310-249BAE842435}"/>
    <cellStyle name="Normal 4 2 11 3 4" xfId="12037" xr:uid="{1A07A2DC-112D-4ED3-948E-E46A4FBFCE73}"/>
    <cellStyle name="Normal 4 2 11 3 4 2" xfId="22361" xr:uid="{4F9B9DA5-7911-4FE2-8C2E-A468EF6EA114}"/>
    <cellStyle name="Normal 4 2 11 3 5" xfId="23931" xr:uid="{B9B0F688-F80A-4DF6-B69B-6427098E6AE6}"/>
    <cellStyle name="Normal 4 2 11 3 6" xfId="14513" xr:uid="{11211060-088A-4187-8476-6697EFF2335B}"/>
    <cellStyle name="Normal 4 2 11 4" xfId="4710" xr:uid="{00000000-0005-0000-0000-0000AF0D0000}"/>
    <cellStyle name="Normal 4 2 11 4 2" xfId="8889" xr:uid="{1C6AE131-2501-48CC-BF77-6B78DF3B2620}"/>
    <cellStyle name="Normal 4 2 11 4 2 2" xfId="27960" xr:uid="{9163D123-5DF8-49EE-B2C4-A3256C851A3B}"/>
    <cellStyle name="Normal 4 2 11 4 2 3" xfId="19039" xr:uid="{FA29A2D8-80E5-4625-A647-D0F96A547CD6}"/>
    <cellStyle name="Normal 4 2 11 4 3" xfId="11548" xr:uid="{AEB58BBC-20B0-4590-8A0A-60A0AA40A994}"/>
    <cellStyle name="Normal 4 2 11 4 3 2" xfId="21872" xr:uid="{90F45F5C-B8D7-446D-AB47-E27E48B25434}"/>
    <cellStyle name="Normal 4 2 11 4 4" xfId="23977" xr:uid="{67F29F04-CBA0-4F37-A41B-83D63B6857BB}"/>
    <cellStyle name="Normal 4 2 11 4 5" xfId="16206" xr:uid="{ED1EF812-95A0-44F3-B934-B33915F5B168}"/>
    <cellStyle name="Normal 4 2 11 5" xfId="7386" xr:uid="{A3CBFA79-0ED1-4FF3-BA56-DC23B4721166}"/>
    <cellStyle name="Normal 4 2 11 5 2" xfId="10253" xr:uid="{6AA2239D-CE96-46A9-9D59-55497C15789B}"/>
    <cellStyle name="Normal 4 2 11 5 2 2" xfId="20435" xr:uid="{AB09DD6B-AE80-4A7E-82EF-9A3C06F0A415}"/>
    <cellStyle name="Normal 4 2 11 5 3" xfId="12944" xr:uid="{C471DBB8-E354-4845-8319-B8C04C2865F7}"/>
    <cellStyle name="Normal 4 2 11 5 3 2" xfId="23268" xr:uid="{BC4D728F-D1EE-4448-A5B4-9D57D79137C7}"/>
    <cellStyle name="Normal 4 2 11 5 4" xfId="29447" xr:uid="{16B547A7-BDBF-4459-86AF-C43C54C886D9}"/>
    <cellStyle name="Normal 4 2 11 5 5" xfId="17602" xr:uid="{8587C739-66DE-4465-AA90-78ADA4357446}"/>
    <cellStyle name="Normal 4 2 11 6" xfId="7813" xr:uid="{5E82E73B-D405-44DD-A6D5-D30DEF2E6E4D}"/>
    <cellStyle name="Normal 4 2 11 6 2" xfId="15774" xr:uid="{9AE103EF-6521-41B2-857D-49C1A0947B0E}"/>
    <cellStyle name="Normal 4 2 11 7" xfId="8511" xr:uid="{DCFAC86A-BCA3-45DD-ACEF-0AAD926FC40C}"/>
    <cellStyle name="Normal 4 2 11 7 2" xfId="18607" xr:uid="{CD40CC58-A70D-4152-81AD-BD7E3311546B}"/>
    <cellStyle name="Normal 4 2 11 8" xfId="11119" xr:uid="{2DF72115-5D15-4536-B69E-CB949A7CB634}"/>
    <cellStyle name="Normal 4 2 11 8 2" xfId="21440" xr:uid="{FFDA19C7-39D9-4E81-BE03-91544AB5CD4B}"/>
    <cellStyle name="Normal 4 2 11 9" xfId="26560" xr:uid="{86C26CAB-8EBA-4263-A8F7-BA55BF68267B}"/>
    <cellStyle name="Normal 4 2 12" xfId="1196" xr:uid="{00000000-0005-0000-0000-0000AC040000}"/>
    <cellStyle name="Normal 4 2 12 2" xfId="2620" xr:uid="{00000000-0005-0000-0000-00004C030000}"/>
    <cellStyle name="Normal 4 2 12 2 2" xfId="6079" xr:uid="{00000000-0005-0000-0000-0000B20D0000}"/>
    <cellStyle name="Normal 4 2 12 2 2 2" xfId="29176" xr:uid="{5019877C-39E8-4C60-ADD5-897CA651B934}"/>
    <cellStyle name="Normal 4 2 12 2 2 3" xfId="17164" xr:uid="{9E163951-E076-4368-B8E4-BFF661071E68}"/>
    <cellStyle name="Normal 4 2 12 2 3" xfId="9821" xr:uid="{86DC51ED-3523-4053-BDCA-5F475C374022}"/>
    <cellStyle name="Normal 4 2 12 2 3 2" xfId="19997" xr:uid="{A95BA68E-D7CC-413A-B95A-CF5A36B0348A}"/>
    <cellStyle name="Normal 4 2 12 2 4" xfId="12506" xr:uid="{DA818D66-CC8D-49FC-9585-FD2C18FC2667}"/>
    <cellStyle name="Normal 4 2 12 2 4 2" xfId="22830" xr:uid="{94C822E4-B128-4FF5-A99F-F1078C639302}"/>
    <cellStyle name="Normal 4 2 12 2 5" xfId="25372" xr:uid="{B6BC131E-9739-4DC6-94EA-E15A714683D5}"/>
    <cellStyle name="Normal 4 2 12 2 6" xfId="15088" xr:uid="{8A9F651C-9445-4FA2-BBF6-5A06CEC441D4}"/>
    <cellStyle name="Normal 4 2 12 3" xfId="4952" xr:uid="{00000000-0005-0000-0000-0000B30D0000}"/>
    <cellStyle name="Normal 4 2 12 3 2" xfId="10349" xr:uid="{477E7E17-A22A-40CD-8777-E9180FE3379B}"/>
    <cellStyle name="Normal 4 2 12 3 2 2" xfId="29967" xr:uid="{94A40C32-0C1B-477F-89AA-3F1D3C56C812}"/>
    <cellStyle name="Normal 4 2 12 3 2 3" xfId="20531" xr:uid="{F074390C-8EE5-4E87-A7AD-33F2DEE7F70F}"/>
    <cellStyle name="Normal 4 2 12 3 3" xfId="13040" xr:uid="{73353D34-C824-4E49-B50A-2BBE9FDB27C8}"/>
    <cellStyle name="Normal 4 2 12 3 3 2" xfId="23364" xr:uid="{E6A274E9-1F36-40DB-888C-F11DD25D72AA}"/>
    <cellStyle name="Normal 4 2 12 3 4" xfId="25793" xr:uid="{8E612264-9D5C-4654-AACE-400B7B3CF194}"/>
    <cellStyle name="Normal 4 2 12 3 5" xfId="17698" xr:uid="{56D10B40-3795-4CBE-8905-C167F970B6BD}"/>
    <cellStyle name="Normal 4 2 12 4" xfId="7814" xr:uid="{D8E5EBE4-FCF4-4BCA-BB0A-930AECBCC081}"/>
    <cellStyle name="Normal 4 2 12 4 2" xfId="26050" xr:uid="{2ED117AD-D54F-404A-BD42-8AA068149A8D}"/>
    <cellStyle name="Normal 4 2 12 4 3" xfId="27173" xr:uid="{0AFC54B6-AE7C-476B-9E59-1CBB4FEB7438}"/>
    <cellStyle name="Normal 4 2 12 4 4" xfId="15775" xr:uid="{6DBBEB03-B62E-48F6-8B46-CA0DC2BE5A36}"/>
    <cellStyle name="Normal 4 2 12 5" xfId="8512" xr:uid="{2980BF05-7CFF-42F2-BA28-8E612D52DB92}"/>
    <cellStyle name="Normal 4 2 12 5 2" xfId="27598" xr:uid="{EDBE5F3B-A129-46CA-BB03-6258F6D6A074}"/>
    <cellStyle name="Normal 4 2 12 5 3" xfId="18608" xr:uid="{B6522B94-40CD-4F31-BAAE-AF95DFF14121}"/>
    <cellStyle name="Normal 4 2 12 6" xfId="11120" xr:uid="{4E9DB313-6B29-446A-9C4F-D69185BC5D58}"/>
    <cellStyle name="Normal 4 2 12 6 2" xfId="21441" xr:uid="{BF6720D2-35A8-4010-850A-F99852DF062B}"/>
    <cellStyle name="Normal 4 2 12 7" xfId="25588" xr:uid="{A74B2371-A2F2-464E-8514-EF14770C61BB}"/>
    <cellStyle name="Normal 4 2 12 8" xfId="13978" xr:uid="{4B0D1756-11DB-4FC7-A756-0B1DCE790732}"/>
    <cellStyle name="Normal 4 2 13" xfId="1197" xr:uid="{00000000-0005-0000-0000-0000AD040000}"/>
    <cellStyle name="Normal 4 2 13 2" xfId="2297" xr:uid="{00000000-0005-0000-0000-00004D030000}"/>
    <cellStyle name="Normal 4 2 13 2 2" xfId="5613" xr:uid="{00000000-0005-0000-0000-0000B60D0000}"/>
    <cellStyle name="Normal 4 2 13 2 3" xfId="29313" xr:uid="{7E125E60-E525-4EAA-B0EE-336AEC1C2757}"/>
    <cellStyle name="Normal 4 2 13 2 4" xfId="15776" xr:uid="{490BA6DE-2246-4461-8BDA-1490B151C41B}"/>
    <cellStyle name="Normal 4 2 13 3" xfId="4548" xr:uid="{00000000-0005-0000-0000-0000B70D0000}"/>
    <cellStyle name="Normal 4 2 13 3 2" xfId="24155" xr:uid="{E7E47FD9-99D6-47B8-B04D-ECCCC85E77EB}"/>
    <cellStyle name="Normal 4 2 13 3 3" xfId="18609" xr:uid="{20D0FB0E-748D-4D06-92B7-292DDDE48226}"/>
    <cellStyle name="Normal 4 2 13 4" xfId="11121" xr:uid="{AB880538-5066-4E8E-8FAE-65CA6D8E6EFD}"/>
    <cellStyle name="Normal 4 2 13 4 2" xfId="21442" xr:uid="{21F1403F-DD92-48D5-8B6B-E2A79D452E4E}"/>
    <cellStyle name="Normal 4 2 13 5" xfId="24427" xr:uid="{0D57B0A6-9340-482D-A811-A0BE72FBBF24}"/>
    <cellStyle name="Normal 4 2 13 6" xfId="14662" xr:uid="{42D04EEC-48BC-4B23-B282-C0354EE29101}"/>
    <cellStyle name="Normal 4 2 14" xfId="2211" xr:uid="{00000000-0005-0000-0000-000047030000}"/>
    <cellStyle name="Normal 4 2 14 2" xfId="5077" xr:uid="{00000000-0005-0000-0000-0000B90D0000}"/>
    <cellStyle name="Normal 4 2 14 2 2" xfId="29536" xr:uid="{A948D14C-D499-4344-9CAB-487B8F41B5AD}"/>
    <cellStyle name="Normal 4 2 14 2 3" xfId="16366" xr:uid="{61A37FCD-4FCE-4BF2-A94A-2DA04A9AA24B}"/>
    <cellStyle name="Normal 4 2 14 3" xfId="9026" xr:uid="{A70B12E2-E23A-4D3D-B396-E943F27D2D2C}"/>
    <cellStyle name="Normal 4 2 14 3 2" xfId="19199" xr:uid="{ADE56030-8334-4B72-A06E-4264A16EFE45}"/>
    <cellStyle name="Normal 4 2 14 4" xfId="11708" xr:uid="{C87D820F-EF24-4B00-BA32-81F239F15F82}"/>
    <cellStyle name="Normal 4 2 14 4 2" xfId="22032" xr:uid="{F2809D31-490C-447E-94C4-44266B527E52}"/>
    <cellStyle name="Normal 4 2 14 5" xfId="24948" xr:uid="{24AEB1FF-9D16-4D28-B7FC-273E8CD634AA}"/>
    <cellStyle name="Normal 4 2 14 6" xfId="14136" xr:uid="{27B7B9FF-3FA4-49C1-825F-87538335E88C}"/>
    <cellStyle name="Normal 4 2 15" xfId="4468" xr:uid="{00000000-0005-0000-0000-0000BA0D0000}"/>
    <cellStyle name="Normal 4 2 15 2" xfId="8780" xr:uid="{7FDC5B01-676A-4FBF-BE3C-1F493D2E86F0}"/>
    <cellStyle name="Normal 4 2 15 2 2" xfId="28143" xr:uid="{A28D3145-75F3-467D-81E5-E17515259194}"/>
    <cellStyle name="Normal 4 2 15 2 3" xfId="18928" xr:uid="{56F2D432-2F96-40FE-B4A8-1D2CFBDE3544}"/>
    <cellStyle name="Normal 4 2 15 3" xfId="11437" xr:uid="{3677C4FA-B319-4168-A85F-B426999E91F1}"/>
    <cellStyle name="Normal 4 2 15 3 2" xfId="21761" xr:uid="{4095B62B-BDE1-4E3E-9AA7-5CB1FB770FEB}"/>
    <cellStyle name="Normal 4 2 15 4" xfId="24348" xr:uid="{680461B9-BC4B-4E0B-8758-7499521CDCA8}"/>
    <cellStyle name="Normal 4 2 15 5" xfId="16095" xr:uid="{A4CBF4AC-2634-4037-A68B-39260664D201}"/>
    <cellStyle name="Normal 4 2 16" xfId="7266" xr:uid="{17668975-CE65-4309-909C-4D75F60ADB79}"/>
    <cellStyle name="Normal 4 2 16 2" xfId="10085" xr:uid="{7C0CCD20-6497-497C-BBA8-967E7E9080F2}"/>
    <cellStyle name="Normal 4 2 16 2 2" xfId="20265" xr:uid="{561FA627-09DC-49C4-B78B-DD73C544A9E1}"/>
    <cellStyle name="Normal 4 2 16 3" xfId="12774" xr:uid="{27FD6EA8-20E5-4F5F-B293-C5A4C9944387}"/>
    <cellStyle name="Normal 4 2 16 3 2" xfId="23098" xr:uid="{D1D3EAE2-CA2C-4F69-9637-7E3CC848ACCB}"/>
    <cellStyle name="Normal 4 2 16 4" xfId="26823" xr:uid="{6E935C67-1701-444B-BE3C-8E5D8A8FA986}"/>
    <cellStyle name="Normal 4 2 16 5" xfId="17432" xr:uid="{8268D040-72E6-40EA-A674-4A22C39056D8}"/>
    <cellStyle name="Normal 4 2 17" xfId="7811" xr:uid="{BD6C257A-CEC1-42EF-9E24-C2E566B8FD05}"/>
    <cellStyle name="Normal 4 2 17 2" xfId="15770" xr:uid="{684F7B41-2651-4C58-90C3-B976ABC61B43}"/>
    <cellStyle name="Normal 4 2 18" xfId="8508" xr:uid="{72341DB5-F3A9-4479-A598-DDA77E22E7B7}"/>
    <cellStyle name="Normal 4 2 18 2" xfId="18603" xr:uid="{4561E288-0BEB-43BE-8B38-830C4E6BA9C6}"/>
    <cellStyle name="Normal 4 2 19" xfId="11115" xr:uid="{5903DBC2-EDE9-40F3-B68C-391E4E098018}"/>
    <cellStyle name="Normal 4 2 19 2" xfId="21436" xr:uid="{B702230A-CBE8-42D0-908D-C67B76345CB5}"/>
    <cellStyle name="Normal 4 2 2" xfId="1198" xr:uid="{00000000-0005-0000-0000-0000AE040000}"/>
    <cellStyle name="Normal 4 2 2 10" xfId="1199" xr:uid="{00000000-0005-0000-0000-0000AF040000}"/>
    <cellStyle name="Normal 4 2 2 10 2" xfId="2626" xr:uid="{00000000-0005-0000-0000-00004F030000}"/>
    <cellStyle name="Normal 4 2 2 10 2 2" xfId="6080" xr:uid="{00000000-0005-0000-0000-0000BE0D0000}"/>
    <cellStyle name="Normal 4 2 2 10 2 2 2" xfId="27595" xr:uid="{9360B610-1A54-4B19-9833-67D0A0BEB47C}"/>
    <cellStyle name="Normal 4 2 2 10 2 2 3" xfId="17165" xr:uid="{EE5850AB-D955-4D1E-802E-0C81F5DBBE2C}"/>
    <cellStyle name="Normal 4 2 2 10 2 3" xfId="9822" xr:uid="{C4058E74-8174-45FD-B60B-0A47EDCBB59F}"/>
    <cellStyle name="Normal 4 2 2 10 2 3 2" xfId="19998" xr:uid="{EA3A0DFB-C415-4204-823F-E2A0F3E19CB7}"/>
    <cellStyle name="Normal 4 2 2 10 2 4" xfId="12507" xr:uid="{740AA28A-DF9E-4C27-AAC2-500B6F399BFB}"/>
    <cellStyle name="Normal 4 2 2 10 2 4 2" xfId="22831" xr:uid="{67729FEF-4F82-4589-A1E3-20F8C5B1CECE}"/>
    <cellStyle name="Normal 4 2 2 10 2 5" xfId="25187" xr:uid="{2431A105-F7D3-4EFE-A7FF-7C765262B622}"/>
    <cellStyle name="Normal 4 2 2 10 2 6" xfId="15089" xr:uid="{5CB62481-8FD0-4022-A09B-82F70D725DF4}"/>
    <cellStyle name="Normal 4 2 2 10 3" xfId="4960" xr:uid="{00000000-0005-0000-0000-0000BF0D0000}"/>
    <cellStyle name="Normal 4 2 2 10 3 2" xfId="10412" xr:uid="{9A1B1607-3BAF-40EF-A894-87E89170B4C0}"/>
    <cellStyle name="Normal 4 2 2 10 3 2 2" xfId="30005" xr:uid="{E1240A43-2669-4312-89BF-D9734443A72B}"/>
    <cellStyle name="Normal 4 2 2 10 3 2 3" xfId="20594" xr:uid="{FB64472A-9A19-49ED-9719-686097F19C7E}"/>
    <cellStyle name="Normal 4 2 2 10 3 3" xfId="13103" xr:uid="{F57FE647-808C-4F95-A7E6-BE2BA9ED5511}"/>
    <cellStyle name="Normal 4 2 2 10 3 3 2" xfId="23427" xr:uid="{98F1A5CF-4678-4E6C-8858-645FA0210F6F}"/>
    <cellStyle name="Normal 4 2 2 10 3 4" xfId="24814" xr:uid="{9F2AC5D2-19A1-46C2-924E-1A00B9AA375B}"/>
    <cellStyle name="Normal 4 2 2 10 3 5" xfId="17761" xr:uid="{76115CE8-2D64-4BF3-B2AE-E4E80E7CE243}"/>
    <cellStyle name="Normal 4 2 2 10 4" xfId="7816" xr:uid="{EB584718-7B77-4E9B-AE21-07772B662FB5}"/>
    <cellStyle name="Normal 4 2 2 10 4 2" xfId="26666" xr:uid="{CC6506C3-CFCE-40EE-8BC3-66A8A84F9FDA}"/>
    <cellStyle name="Normal 4 2 2 10 4 3" xfId="27311" xr:uid="{AD2ACA64-FBDC-4AD5-9463-A430842715D6}"/>
    <cellStyle name="Normal 4 2 2 10 4 4" xfId="15778" xr:uid="{86A8E66F-1432-46E3-93AE-4CAE3B680F9E}"/>
    <cellStyle name="Normal 4 2 2 10 5" xfId="8514" xr:uid="{BB66D4E2-F0C3-4474-B843-7F4B9316C103}"/>
    <cellStyle name="Normal 4 2 2 10 5 2" xfId="27321" xr:uid="{6C77BB3C-CA70-48CE-8B9E-9D76BF92879E}"/>
    <cellStyle name="Normal 4 2 2 10 5 3" xfId="18611" xr:uid="{F09D5972-3388-4A27-9CCA-E389FBD9E9F9}"/>
    <cellStyle name="Normal 4 2 2 10 6" xfId="11123" xr:uid="{40732E3E-04A8-46E1-A632-A303F2F58CF7}"/>
    <cellStyle name="Normal 4 2 2 10 6 2" xfId="21444" xr:uid="{29B8DF6E-99F5-4FB6-AA18-91413E0B1F38}"/>
    <cellStyle name="Normal 4 2 2 10 7" xfId="24247" xr:uid="{0454FB65-6938-4C2A-B9BD-F45B3CC06165}"/>
    <cellStyle name="Normal 4 2 2 10 8" xfId="14060" xr:uid="{F7107817-7364-463D-97BF-3F278AEF0F25}"/>
    <cellStyle name="Normal 4 2 2 11" xfId="1200" xr:uid="{00000000-0005-0000-0000-0000B0040000}"/>
    <cellStyle name="Normal 4 2 2 11 2" xfId="2348" xr:uid="{00000000-0005-0000-0000-000050030000}"/>
    <cellStyle name="Normal 4 2 2 11 2 2" xfId="5694" xr:uid="{00000000-0005-0000-0000-0000C20D0000}"/>
    <cellStyle name="Normal 4 2 2 11 2 3" xfId="29098" xr:uid="{2C0A9DFC-97EA-402B-A9B6-58DC85C8A104}"/>
    <cellStyle name="Normal 4 2 2 11 2 4" xfId="15779" xr:uid="{A89C419D-C4F3-4E07-B7E0-2D448E8FC878}"/>
    <cellStyle name="Normal 4 2 2 11 3" xfId="4630" xr:uid="{00000000-0005-0000-0000-0000C30D0000}"/>
    <cellStyle name="Normal 4 2 2 11 3 2" xfId="28035" xr:uid="{D503148E-EC02-4038-9149-8B2F16C60F10}"/>
    <cellStyle name="Normal 4 2 2 11 3 3" xfId="18612" xr:uid="{1CE349ED-5872-47F0-ABBD-0213C88A0372}"/>
    <cellStyle name="Normal 4 2 2 11 4" xfId="11124" xr:uid="{06014811-8ED5-4599-BCA6-17FDCA72B7BE}"/>
    <cellStyle name="Normal 4 2 2 11 4 2" xfId="21445" xr:uid="{9E87AD11-360D-47E4-B2F0-9055B7606C7F}"/>
    <cellStyle name="Normal 4 2 2 11 5" xfId="24909" xr:uid="{FE3FA809-2BF6-4EFC-9AE5-59F337E5B8A0}"/>
    <cellStyle name="Normal 4 2 2 11 6" xfId="14731" xr:uid="{BF213773-39DB-45AE-9CB8-1A3BD1C5DE21}"/>
    <cellStyle name="Normal 4 2 2 12" xfId="2213" xr:uid="{00000000-0005-0000-0000-00004E030000}"/>
    <cellStyle name="Normal 4 2 2 12 2" xfId="5085" xr:uid="{00000000-0005-0000-0000-0000C50D0000}"/>
    <cellStyle name="Normal 4 2 2 12 2 2" xfId="27043" xr:uid="{B6A70872-1C1B-490A-B9FD-6B9BC0781043}"/>
    <cellStyle name="Normal 4 2 2 12 2 3" xfId="16374" xr:uid="{FAD14D1D-9C22-4734-A2A6-D074902FD8F3}"/>
    <cellStyle name="Normal 4 2 2 12 3" xfId="9034" xr:uid="{07172CB0-FE78-4609-B87C-60FD94DD204D}"/>
    <cellStyle name="Normal 4 2 2 12 3 2" xfId="19207" xr:uid="{6F030997-C328-408C-B8CA-AE2D747EC0DC}"/>
    <cellStyle name="Normal 4 2 2 12 4" xfId="11716" xr:uid="{1F3FDDAB-7166-49CD-BF88-F0984EB4A91B}"/>
    <cellStyle name="Normal 4 2 2 12 4 2" xfId="22040" xr:uid="{56C67084-DF3E-4D5A-AB1D-C12F3E9BD943}"/>
    <cellStyle name="Normal 4 2 2 12 5" xfId="24259" xr:uid="{5E59325D-CB41-4E97-8F4B-4F32CF8C4741}"/>
    <cellStyle name="Normal 4 2 2 12 6" xfId="14142" xr:uid="{2EC6F9C5-024F-42B6-A920-38F6B57E3CFD}"/>
    <cellStyle name="Normal 4 2 2 13" xfId="4470" xr:uid="{00000000-0005-0000-0000-0000C60D0000}"/>
    <cellStyle name="Normal 4 2 2 13 2" xfId="8791" xr:uid="{86223FDD-FFC8-4A6C-A9DE-5428F2A01D4A}"/>
    <cellStyle name="Normal 4 2 2 13 2 2" xfId="26910" xr:uid="{C3E40EE6-B080-4306-AD56-A98DF1104D65}"/>
    <cellStyle name="Normal 4 2 2 13 2 3" xfId="18939" xr:uid="{EF7F4A66-641C-440F-8E93-848588650598}"/>
    <cellStyle name="Normal 4 2 2 13 3" xfId="11448" xr:uid="{83E804A7-63FF-4C26-803E-BF0E2B92E7F5}"/>
    <cellStyle name="Normal 4 2 2 13 3 2" xfId="21772" xr:uid="{11944976-B15D-4B5E-9132-C7612E2E6D25}"/>
    <cellStyle name="Normal 4 2 2 13 4" xfId="26111" xr:uid="{7435EEE8-42AE-43C0-8ED2-09F4B3FFDC4D}"/>
    <cellStyle name="Normal 4 2 2 13 5" xfId="16106" xr:uid="{24D52B15-311E-442D-A573-3DDE6AF9FBE9}"/>
    <cellStyle name="Normal 4 2 2 14" xfId="7387" xr:uid="{BBA20939-D6D9-4A4B-90C6-04B744FB418A}"/>
    <cellStyle name="Normal 4 2 2 14 2" xfId="10255" xr:uid="{6C8DE8D4-A6A3-4295-BB37-884593AC6A1E}"/>
    <cellStyle name="Normal 4 2 2 14 2 2" xfId="20437" xr:uid="{DA8F2C21-F76A-4DBA-AAB8-A7EC0B1C91BE}"/>
    <cellStyle name="Normal 4 2 2 14 3" xfId="12946" xr:uid="{61280830-EBE3-453E-94A2-80430C855D78}"/>
    <cellStyle name="Normal 4 2 2 14 3 2" xfId="23270" xr:uid="{890E7510-70BC-47A0-A13C-35582F1CC852}"/>
    <cellStyle name="Normal 4 2 2 14 4" xfId="29229" xr:uid="{8BF46245-87A2-404A-96E1-DD837D0B4158}"/>
    <cellStyle name="Normal 4 2 2 14 5" xfId="17604" xr:uid="{9CA485B9-582B-43D7-9701-13B7074294B7}"/>
    <cellStyle name="Normal 4 2 2 15" xfId="7815" xr:uid="{1D478BBD-2527-40A2-9347-21D1A563E589}"/>
    <cellStyle name="Normal 4 2 2 15 2" xfId="15777" xr:uid="{210A5125-F4AA-4F29-BA3D-3C206C090F55}"/>
    <cellStyle name="Normal 4 2 2 16" xfId="8513" xr:uid="{84571061-48E6-4CB9-B12E-623EEEFA1AF7}"/>
    <cellStyle name="Normal 4 2 2 16 2" xfId="18610" xr:uid="{88F950FC-4590-43C2-BFB7-E2C70823A3E9}"/>
    <cellStyle name="Normal 4 2 2 17" xfId="11122" xr:uid="{C6E334BF-C25B-41D1-B835-BD179EFF84CF}"/>
    <cellStyle name="Normal 4 2 2 17 2" xfId="21443" xr:uid="{53B851E4-DEDD-4386-8D9B-CFB524835F9E}"/>
    <cellStyle name="Normal 4 2 2 18" xfId="24854" xr:uid="{622DB395-9A1D-4956-BCB4-5A4A078E8EEB}"/>
    <cellStyle name="Normal 4 2 2 19" xfId="13720" xr:uid="{4EF3FB07-9487-455F-AC0A-A7CA477B8FC1}"/>
    <cellStyle name="Normal 4 2 2 2" xfId="1201" xr:uid="{00000000-0005-0000-0000-0000B1040000}"/>
    <cellStyle name="Normal 4 2 2 2 10" xfId="7817" xr:uid="{2C5DA37B-4377-4C1A-8720-A7D225C9C3CA}"/>
    <cellStyle name="Normal 4 2 2 2 10 2" xfId="15780" xr:uid="{627EE634-1CCF-4812-A8F1-1D561BD46A20}"/>
    <cellStyle name="Normal 4 2 2 2 11" xfId="8515" xr:uid="{3C16EFD8-4975-4E21-8E64-528116BAC5D2}"/>
    <cellStyle name="Normal 4 2 2 2 11 2" xfId="18613" xr:uid="{A2F6A25A-0A17-485E-BEF6-28072EFFFE9D}"/>
    <cellStyle name="Normal 4 2 2 2 12" xfId="11125" xr:uid="{393651EB-0539-4418-ABEE-CDF971FEE22D}"/>
    <cellStyle name="Normal 4 2 2 2 12 2" xfId="21446" xr:uid="{EE6FF8CC-EB3B-480C-9BEA-604392CBDEEE}"/>
    <cellStyle name="Normal 4 2 2 2 13" xfId="25909" xr:uid="{931E93CD-212A-4A38-BA0E-9262E06BDF5E}"/>
    <cellStyle name="Normal 4 2 2 2 14" xfId="13743" xr:uid="{07259334-594A-4EB7-9833-3D595A1E537E}"/>
    <cellStyle name="Normal 4 2 2 2 2" xfId="1202" xr:uid="{00000000-0005-0000-0000-0000B2040000}"/>
    <cellStyle name="Normal 4 2 2 2 2 10" xfId="8516" xr:uid="{F58787FE-C397-4EC6-9FAE-E9E72BD015AF}"/>
    <cellStyle name="Normal 4 2 2 2 2 10 2" xfId="18614" xr:uid="{F63DA78A-A668-4500-8D69-B7196E336D2A}"/>
    <cellStyle name="Normal 4 2 2 2 2 11" xfId="11126" xr:uid="{45830C94-C463-4484-A903-67B943ACFBB3}"/>
    <cellStyle name="Normal 4 2 2 2 2 11 2" xfId="21447" xr:uid="{BE57B3D9-D634-4146-9BE9-ABA287810190}"/>
    <cellStyle name="Normal 4 2 2 2 2 12" xfId="25608" xr:uid="{582CCC8C-1BA3-4680-86D9-347699A9C0C7}"/>
    <cellStyle name="Normal 4 2 2 2 2 13" xfId="13803" xr:uid="{9EC68967-99EF-4B0F-8240-FF8519167CB2}"/>
    <cellStyle name="Normal 4 2 2 2 2 2" xfId="1203" xr:uid="{00000000-0005-0000-0000-0000B3040000}"/>
    <cellStyle name="Normal 4 2 2 2 2 2 10" xfId="14360" xr:uid="{94C4DB1D-0B58-4052-89B0-B8E6A5FAACC4}"/>
    <cellStyle name="Normal 4 2 2 2 2 2 2" xfId="2668" xr:uid="{00000000-0005-0000-0000-000053030000}"/>
    <cellStyle name="Normal 4 2 2 2 2 2 2 2" xfId="4090" xr:uid="{00000000-0005-0000-0000-0000CB0D0000}"/>
    <cellStyle name="Normal 4 2 2 2 2 2 2 2 2" xfId="6083" xr:uid="{00000000-0005-0000-0000-0000CC0D0000}"/>
    <cellStyle name="Normal 4 2 2 2 2 2 2 2 2 2" xfId="28865" xr:uid="{9245B2E8-66BE-4975-BFC4-18A41749F7C4}"/>
    <cellStyle name="Normal 4 2 2 2 2 2 2 2 2 3" xfId="17168" xr:uid="{29A53F03-8ABA-4636-B377-1FEDD40DBD99}"/>
    <cellStyle name="Normal 4 2 2 2 2 2 2 2 3" xfId="9825" xr:uid="{CED3F8E3-CE14-4FC9-8D96-1768BEB2B131}"/>
    <cellStyle name="Normal 4 2 2 2 2 2 2 2 3 2" xfId="20001" xr:uid="{8EC29ECA-DA75-4048-93E7-0A52E4A489A1}"/>
    <cellStyle name="Normal 4 2 2 2 2 2 2 2 4" xfId="12510" xr:uid="{D98A5FF6-1CF3-4AF6-852B-01324E15F98A}"/>
    <cellStyle name="Normal 4 2 2 2 2 2 2 2 4 2" xfId="22834" xr:uid="{A5CBE250-992F-4514-8D80-CB6CEB4EDBD3}"/>
    <cellStyle name="Normal 4 2 2 2 2 2 2 2 5" xfId="26527" xr:uid="{B1681CB5-D427-45AD-8D22-7424B6833E78}"/>
    <cellStyle name="Normal 4 2 2 2 2 2 2 2 6" xfId="15092" xr:uid="{4B1B8F5E-C2AC-48ED-9964-DEC3DD8E5A7B}"/>
    <cellStyle name="Normal 4 2 2 2 2 2 2 3" xfId="5471" xr:uid="{00000000-0005-0000-0000-0000CD0D0000}"/>
    <cellStyle name="Normal 4 2 2 2 2 2 2 3 2" xfId="10525" xr:uid="{79C62744-3DA5-4B03-AA34-2CB3C13A71E1}"/>
    <cellStyle name="Normal 4 2 2 2 2 2 2 3 2 2" xfId="30102" xr:uid="{D1B9ACBD-0998-4B91-9CB0-9253EF314C94}"/>
    <cellStyle name="Normal 4 2 2 2 2 2 2 3 2 3" xfId="20738" xr:uid="{21762E0F-0F7A-4D22-A279-63EFE02D750B}"/>
    <cellStyle name="Normal 4 2 2 2 2 2 2 3 3" xfId="13247" xr:uid="{E561FD21-B8DF-4B0C-9C01-6DFE81B297B5}"/>
    <cellStyle name="Normal 4 2 2 2 2 2 2 3 3 2" xfId="23571" xr:uid="{5A4726B5-0660-44C3-A3FF-3E0CE9938636}"/>
    <cellStyle name="Normal 4 2 2 2 2 2 2 3 4" xfId="25150" xr:uid="{67238EB6-DD55-4C1B-B083-F89654907797}"/>
    <cellStyle name="Normal 4 2 2 2 2 2 2 3 5" xfId="17905" xr:uid="{51E5D94F-53FA-4053-879E-B5087F181215}"/>
    <cellStyle name="Normal 4 2 2 2 2 2 2 4" xfId="8132" xr:uid="{466AD7B1-33F0-4CD6-9002-AD80EC63B3C7}"/>
    <cellStyle name="Normal 4 2 2 2 2 2 2 4 2" xfId="29135" xr:uid="{BB5F0401-FD88-47BD-A7E1-4F458528D85C}"/>
    <cellStyle name="Normal 4 2 2 2 2 2 2 4 3" xfId="16699" xr:uid="{1D55ABA2-A8CD-4D3E-9E38-7619EE44707B}"/>
    <cellStyle name="Normal 4 2 2 2 2 2 2 5" xfId="9359" xr:uid="{533A7158-84E8-4DC3-BCC4-138641EA8EF1}"/>
    <cellStyle name="Normal 4 2 2 2 2 2 2 5 2" xfId="19532" xr:uid="{32519D05-C812-4B5C-929A-E823AD4AF54F}"/>
    <cellStyle name="Normal 4 2 2 2 2 2 2 6" xfId="12041" xr:uid="{0F99F91F-852B-4D1F-840F-54EC4C28F7D9}"/>
    <cellStyle name="Normal 4 2 2 2 2 2 2 6 2" xfId="22365" xr:uid="{C23F7321-599B-4C0E-8C3C-4C9DA10CFE0E}"/>
    <cellStyle name="Normal 4 2 2 2 2 2 2 7" xfId="25572" xr:uid="{B91F1EE5-787A-4C1F-AD05-D04D0EFC06E1}"/>
    <cellStyle name="Normal 4 2 2 2 2 2 2 8" xfId="14518" xr:uid="{25B94394-4F98-468F-9129-552854A76F0E}"/>
    <cellStyle name="Normal 4 2 2 2 2 2 3" xfId="4091" xr:uid="{00000000-0005-0000-0000-0000CE0D0000}"/>
    <cellStyle name="Normal 4 2 2 2 2 2 3 2" xfId="6084" xr:uid="{00000000-0005-0000-0000-0000CF0D0000}"/>
    <cellStyle name="Normal 4 2 2 2 2 2 3 2 2" xfId="10659" xr:uid="{A0838AE8-9C69-4787-ADC0-0698F19D1634}"/>
    <cellStyle name="Normal 4 2 2 2 2 2 3 2 2 2" xfId="20919" xr:uid="{8D54B00A-1725-4ED4-95B3-6C470384BF3F}"/>
    <cellStyle name="Normal 4 2 2 2 2 2 3 2 3" xfId="13428" xr:uid="{F6B37C54-C6A2-41D5-B370-0E79BBA1DDE7}"/>
    <cellStyle name="Normal 4 2 2 2 2 2 3 2 3 2" xfId="23752" xr:uid="{97C670C7-4F8A-4567-AFDB-FEE091EF3C9C}"/>
    <cellStyle name="Normal 4 2 2 2 2 2 3 2 4" xfId="27766" xr:uid="{7C10C5CD-88C5-49C2-B9AF-8ECE3DF5D7FB}"/>
    <cellStyle name="Normal 4 2 2 2 2 2 3 2 5" xfId="18086" xr:uid="{F39A9E1F-A20E-4B18-BE89-0F1B1A87680F}"/>
    <cellStyle name="Normal 4 2 2 2 2 2 3 3" xfId="8224" xr:uid="{D341C13A-C488-4E25-95E1-D48B11000A9E}"/>
    <cellStyle name="Normal 4 2 2 2 2 2 3 3 2" xfId="17169" xr:uid="{0074AA9A-8748-436A-A8B0-0D14FDFBD9D0}"/>
    <cellStyle name="Normal 4 2 2 2 2 2 3 4" xfId="9826" xr:uid="{1C89312C-FCCE-4D29-B0D6-BF8835C13D83}"/>
    <cellStyle name="Normal 4 2 2 2 2 2 3 4 2" xfId="20002" xr:uid="{44C5F299-0F5A-45A3-A816-3AC9064190D7}"/>
    <cellStyle name="Normal 4 2 2 2 2 2 3 5" xfId="12511" xr:uid="{E6A42A17-4690-4DB3-8384-DDE78B9056AC}"/>
    <cellStyle name="Normal 4 2 2 2 2 2 3 5 2" xfId="22835" xr:uid="{447386A3-0D40-42C8-B6D9-F7C0281F4AAA}"/>
    <cellStyle name="Normal 4 2 2 2 2 2 3 6" xfId="25169" xr:uid="{85A532F2-3A97-4FC4-BED5-A145681F1289}"/>
    <cellStyle name="Normal 4 2 2 2 2 2 3 7" xfId="15093" xr:uid="{92CB3EA4-7263-4D1C-81A5-E6EE765C94F7}"/>
    <cellStyle name="Normal 4 2 2 2 2 2 4" xfId="4089" xr:uid="{00000000-0005-0000-0000-0000D00D0000}"/>
    <cellStyle name="Normal 4 2 2 2 2 2 4 2" xfId="6082" xr:uid="{00000000-0005-0000-0000-0000D10D0000}"/>
    <cellStyle name="Normal 4 2 2 2 2 2 4 2 2" xfId="27644" xr:uid="{7A4C3CAD-68AC-41F9-AC5A-0D5A957E8345}"/>
    <cellStyle name="Normal 4 2 2 2 2 2 4 2 3" xfId="17167" xr:uid="{F07B3F5A-D890-4925-A8FC-8D66515C7391}"/>
    <cellStyle name="Normal 4 2 2 2 2 2 4 3" xfId="9824" xr:uid="{2CFD55C3-C154-49BF-826C-578A891CB7B6}"/>
    <cellStyle name="Normal 4 2 2 2 2 2 4 3 2" xfId="20000" xr:uid="{F6CDCCFF-77C0-40E3-B795-E6C46E05BBCB}"/>
    <cellStyle name="Normal 4 2 2 2 2 2 4 4" xfId="12509" xr:uid="{CA5E554B-7799-4C32-837F-140E55E2D8F1}"/>
    <cellStyle name="Normal 4 2 2 2 2 2 4 4 2" xfId="22833" xr:uid="{76CA2BBB-B07E-443B-9E1A-0BEEA96A3316}"/>
    <cellStyle name="Normal 4 2 2 2 2 2 4 5" xfId="25878" xr:uid="{62B5CE5E-CDAF-4475-8DE7-C250F8DDD95C}"/>
    <cellStyle name="Normal 4 2 2 2 2 2 4 6" xfId="15091" xr:uid="{57579EF7-4034-4560-BA52-D9E88A245E38}"/>
    <cellStyle name="Normal 4 2 2 2 2 2 5" xfId="3571" xr:uid="{00000000-0005-0000-0000-0000D20D0000}"/>
    <cellStyle name="Normal 4 2 2 2 2 2 5 2" xfId="5307" xr:uid="{00000000-0005-0000-0000-0000D30D0000}"/>
    <cellStyle name="Normal 4 2 2 2 2 2 5 2 2" xfId="30055" xr:uid="{09B27BB8-DDF2-4FA6-93A6-D1EF0F11F978}"/>
    <cellStyle name="Normal 4 2 2 2 2 2 5 2 3" xfId="20663" xr:uid="{D7B3EB95-F375-4E7D-AA88-DB7C96519848}"/>
    <cellStyle name="Normal 4 2 2 2 2 2 5 3" xfId="13172" xr:uid="{1DB43A36-CC01-454D-8911-91DA7C299A8C}"/>
    <cellStyle name="Normal 4 2 2 2 2 2 5 3 2" xfId="23496" xr:uid="{F0F31E26-7715-4C64-8510-E0F0F2DD896C}"/>
    <cellStyle name="Normal 4 2 2 2 2 2 5 4" xfId="26548" xr:uid="{9074BD7E-EDE7-4C50-A335-7960934D6014}"/>
    <cellStyle name="Normal 4 2 2 2 2 2 5 5" xfId="17830" xr:uid="{ECC511CC-2340-4AA7-8792-03F98481B93E}"/>
    <cellStyle name="Normal 4 2 2 2 2 2 6" xfId="5020" xr:uid="{00000000-0005-0000-0000-0000D40D0000}"/>
    <cellStyle name="Normal 4 2 2 2 2 2 6 2" xfId="27128" xr:uid="{B518691F-3F89-45EC-BDCF-57650ED56548}"/>
    <cellStyle name="Normal 4 2 2 2 2 2 6 3" xfId="15782" xr:uid="{539F59DF-EE28-4EC5-9BEF-28EBB492392B}"/>
    <cellStyle name="Normal 4 2 2 2 2 2 7" xfId="8517" xr:uid="{4EF94011-64FE-43BF-8DC3-4C8D3707525C}"/>
    <cellStyle name="Normal 4 2 2 2 2 2 7 2" xfId="18615" xr:uid="{C1FB9B20-3446-49FF-A292-C38D212A0BE4}"/>
    <cellStyle name="Normal 4 2 2 2 2 2 8" xfId="11127" xr:uid="{F5502548-C0A7-462C-BB8E-D4F0BDC2FAAA}"/>
    <cellStyle name="Normal 4 2 2 2 2 2 8 2" xfId="21448" xr:uid="{2357CE2E-EE99-4FBE-8462-1A679D7720C2}"/>
    <cellStyle name="Normal 4 2 2 2 2 2 9" xfId="24055" xr:uid="{F273A93E-37BD-4FEC-8471-7C52D0338F84}"/>
    <cellStyle name="Normal 4 2 2 2 2 3" xfId="2496" xr:uid="{00000000-0005-0000-0000-000052030000}"/>
    <cellStyle name="Normal 4 2 2 2 2 3 2" xfId="4092" xr:uid="{00000000-0005-0000-0000-0000D60D0000}"/>
    <cellStyle name="Normal 4 2 2 2 2 3 2 2" xfId="6085" xr:uid="{00000000-0005-0000-0000-0000D70D0000}"/>
    <cellStyle name="Normal 4 2 2 2 2 3 2 2 2" xfId="29268" xr:uid="{549D7CED-141D-491B-AB71-F5EA4484BBA2}"/>
    <cellStyle name="Normal 4 2 2 2 2 3 2 2 3" xfId="17170" xr:uid="{0882D508-FA4D-42F3-A852-E45AC1895201}"/>
    <cellStyle name="Normal 4 2 2 2 2 3 2 3" xfId="9827" xr:uid="{C229DE15-9B5C-483C-918C-4546BDA002B0}"/>
    <cellStyle name="Normal 4 2 2 2 2 3 2 3 2" xfId="20003" xr:uid="{53A71F48-18AD-48A4-AFDC-2FC3AC1A2E08}"/>
    <cellStyle name="Normal 4 2 2 2 2 3 2 4" xfId="12512" xr:uid="{52738002-2861-40DF-8069-A096A2AF08F7}"/>
    <cellStyle name="Normal 4 2 2 2 2 3 2 4 2" xfId="22836" xr:uid="{95A36C33-7050-4EAD-9F22-281522885C63}"/>
    <cellStyle name="Normal 4 2 2 2 2 3 2 5" xfId="25007" xr:uid="{7EEF9A2A-32A8-4190-A145-0F6CA98487DC}"/>
    <cellStyle name="Normal 4 2 2 2 2 3 2 6" xfId="15094" xr:uid="{D30E28C9-2C02-4CEE-BAFC-B2E0AB6BAD0A}"/>
    <cellStyle name="Normal 4 2 2 2 2 3 3" xfId="5470" xr:uid="{00000000-0005-0000-0000-0000D80D0000}"/>
    <cellStyle name="Normal 4 2 2 2 2 3 3 2" xfId="10524" xr:uid="{1A90EAD4-DC12-46CC-A7F8-BCBFF263601B}"/>
    <cellStyle name="Normal 4 2 2 2 2 3 3 2 2" xfId="30101" xr:uid="{514E6C70-225D-4209-AF8C-BBBEEEE627A9}"/>
    <cellStyle name="Normal 4 2 2 2 2 3 3 2 3" xfId="20737" xr:uid="{D7FE6B6D-7D0D-46E7-8776-688A0B63F93C}"/>
    <cellStyle name="Normal 4 2 2 2 2 3 3 3" xfId="13246" xr:uid="{5FB70A97-219D-430B-A6E2-9F0E76D42099}"/>
    <cellStyle name="Normal 4 2 2 2 2 3 3 3 2" xfId="23570" xr:uid="{F8F7C4F1-9BFA-410F-9C50-997D3ACD74CA}"/>
    <cellStyle name="Normal 4 2 2 2 2 3 3 4" xfId="25087" xr:uid="{29D26C46-F6B3-4C2E-9684-6F5A71B52C87}"/>
    <cellStyle name="Normal 4 2 2 2 2 3 3 5" xfId="17904" xr:uid="{278A9F3F-2B7D-4E7C-98E5-3A2E737DC74D}"/>
    <cellStyle name="Normal 4 2 2 2 2 3 4" xfId="8131" xr:uid="{AA1D86D6-01AE-4C4A-A86D-6F2EED53D471}"/>
    <cellStyle name="Normal 4 2 2 2 2 3 4 2" xfId="29513" xr:uid="{408A7575-AC8B-4D83-BD29-DCBD59CC3B62}"/>
    <cellStyle name="Normal 4 2 2 2 2 3 4 3" xfId="16698" xr:uid="{E0B7DE50-FFEA-4A1A-8494-DB77D5D731DE}"/>
    <cellStyle name="Normal 4 2 2 2 2 3 5" xfId="9358" xr:uid="{08C27E98-27DD-4174-8CB5-7ED1EF8F8327}"/>
    <cellStyle name="Normal 4 2 2 2 2 3 5 2" xfId="19531" xr:uid="{6E446A5C-1E18-4BF5-A777-CBA9CE904240}"/>
    <cellStyle name="Normal 4 2 2 2 2 3 6" xfId="12040" xr:uid="{6C2906F8-05C8-4D6E-8D20-6EB23D9A88C5}"/>
    <cellStyle name="Normal 4 2 2 2 2 3 6 2" xfId="22364" xr:uid="{5AF4EBC8-B89D-4538-A5CE-C504DB9D053F}"/>
    <cellStyle name="Normal 4 2 2 2 2 3 7" xfId="25047" xr:uid="{431D1071-CF1A-4E53-82A8-00F2F52972D4}"/>
    <cellStyle name="Normal 4 2 2 2 2 3 8" xfId="14517" xr:uid="{51E41302-599B-4F82-9975-4D48FBF48167}"/>
    <cellStyle name="Normal 4 2 2 2 2 4" xfId="4093" xr:uid="{00000000-0005-0000-0000-0000D90D0000}"/>
    <cellStyle name="Normal 4 2 2 2 2 4 2" xfId="6086" xr:uid="{00000000-0005-0000-0000-0000DA0D0000}"/>
    <cellStyle name="Normal 4 2 2 2 2 4 2 2" xfId="10660" xr:uid="{186B85E5-53F0-4791-BBBC-1EEEBB325080}"/>
    <cellStyle name="Normal 4 2 2 2 2 4 2 2 2" xfId="20920" xr:uid="{7767C594-AE3B-4F00-8B00-B42AE6B73B07}"/>
    <cellStyle name="Normal 4 2 2 2 2 4 2 3" xfId="13429" xr:uid="{AA5601D3-96ED-4D72-8021-D1E6DEBF333B}"/>
    <cellStyle name="Normal 4 2 2 2 2 4 2 3 2" xfId="23753" xr:uid="{29BF39D7-A150-421E-8EF5-8BBF0008C490}"/>
    <cellStyle name="Normal 4 2 2 2 2 4 2 4" xfId="28921" xr:uid="{6195850E-16D3-4D10-8D4E-1028DDFD5AFF}"/>
    <cellStyle name="Normal 4 2 2 2 2 4 2 5" xfId="18087" xr:uid="{A41B6DD2-6F41-4F0F-B42D-3FBFC0160E1A}"/>
    <cellStyle name="Normal 4 2 2 2 2 4 3" xfId="8225" xr:uid="{296B6B68-B966-4810-B261-6FD3B825FCB2}"/>
    <cellStyle name="Normal 4 2 2 2 2 4 3 2" xfId="17171" xr:uid="{50CF45EB-81A7-4233-91EC-5E414F0F57C9}"/>
    <cellStyle name="Normal 4 2 2 2 2 4 4" xfId="9828" xr:uid="{311516D2-7A42-41B0-8030-84777F823018}"/>
    <cellStyle name="Normal 4 2 2 2 2 4 4 2" xfId="20004" xr:uid="{EAE27064-F556-47F5-84DA-7F670249EF91}"/>
    <cellStyle name="Normal 4 2 2 2 2 4 5" xfId="12513" xr:uid="{D90454AD-27CD-4C3D-968B-9FA9C48B5D88}"/>
    <cellStyle name="Normal 4 2 2 2 2 4 5 2" xfId="22837" xr:uid="{B11C2C65-F051-49B6-A43E-C171E019A8B0}"/>
    <cellStyle name="Normal 4 2 2 2 2 4 6" xfId="24745" xr:uid="{0325C24D-F138-47CF-B342-C2D8B6950CBC}"/>
    <cellStyle name="Normal 4 2 2 2 2 4 7" xfId="15095" xr:uid="{28189B57-72BE-4AEB-9030-4175D93E5952}"/>
    <cellStyle name="Normal 4 2 2 2 2 5" xfId="4088" xr:uid="{00000000-0005-0000-0000-0000DB0D0000}"/>
    <cellStyle name="Normal 4 2 2 2 2 5 2" xfId="6081" xr:uid="{00000000-0005-0000-0000-0000DC0D0000}"/>
    <cellStyle name="Normal 4 2 2 2 2 5 2 2" xfId="28978" xr:uid="{39F72960-1FB0-404C-B865-AF46F1279336}"/>
    <cellStyle name="Normal 4 2 2 2 2 5 2 3" xfId="17166" xr:uid="{A3140F6F-1678-4814-8147-CD5DA0845A99}"/>
    <cellStyle name="Normal 4 2 2 2 2 5 3" xfId="9823" xr:uid="{5946AA27-8BCE-495C-81CE-EDBB22A1AA9A}"/>
    <cellStyle name="Normal 4 2 2 2 2 5 3 2" xfId="19999" xr:uid="{F2C530AE-FD0B-46A8-B636-477A41C15633}"/>
    <cellStyle name="Normal 4 2 2 2 2 5 4" xfId="12508" xr:uid="{274EA93E-6204-4A44-95A7-339CBB38693A}"/>
    <cellStyle name="Normal 4 2 2 2 2 5 4 2" xfId="22832" xr:uid="{446B08D6-3572-417C-9B53-4559E2080E4E}"/>
    <cellStyle name="Normal 4 2 2 2 2 5 5" xfId="25408" xr:uid="{FCC19162-B279-4E2E-8CA4-E720AEE0D4F7}"/>
    <cellStyle name="Normal 4 2 2 2 2 5 6" xfId="15090" xr:uid="{870005F8-4754-4DA2-AD1B-54D45ED9F661}"/>
    <cellStyle name="Normal 4 2 2 2 2 6" xfId="3284" xr:uid="{00000000-0005-0000-0000-0000DD0D0000}"/>
    <cellStyle name="Normal 4 2 2 2 2 6 2" xfId="5204" xr:uid="{00000000-0005-0000-0000-0000DE0D0000}"/>
    <cellStyle name="Normal 4 2 2 2 2 6 2 2" xfId="28210" xr:uid="{6F9F6334-FC4F-40BC-9766-97E672EEFD28}"/>
    <cellStyle name="Normal 4 2 2 2 2 6 2 3" xfId="16493" xr:uid="{657AC240-71ED-4FEC-B24E-591867631400}"/>
    <cellStyle name="Normal 4 2 2 2 2 6 3" xfId="9153" xr:uid="{BD120803-B16B-4E18-B742-BB0542580F4C}"/>
    <cellStyle name="Normal 4 2 2 2 2 6 3 2" xfId="19326" xr:uid="{DB7988EA-3022-4E50-B548-96230A6E0143}"/>
    <cellStyle name="Normal 4 2 2 2 2 6 4" xfId="11835" xr:uid="{B0B1250E-B1E3-45DE-AD07-3086063B287F}"/>
    <cellStyle name="Normal 4 2 2 2 2 6 4 2" xfId="22159" xr:uid="{AE6A0904-8389-40A8-ADA7-D76D7C220C21}"/>
    <cellStyle name="Normal 4 2 2 2 2 6 5" xfId="26059" xr:uid="{775DE895-F65F-4CF1-AF03-17DD54F706E6}"/>
    <cellStyle name="Normal 4 2 2 2 2 6 6" xfId="14260" xr:uid="{130955BF-272D-4E49-9864-1152C846D5BA}"/>
    <cellStyle name="Normal 4 2 2 2 2 7" xfId="4796" xr:uid="{00000000-0005-0000-0000-0000DF0D0000}"/>
    <cellStyle name="Normal 4 2 2 2 2 7 2" xfId="8872" xr:uid="{A43F3571-8E32-4078-9536-B59C26C05A68}"/>
    <cellStyle name="Normal 4 2 2 2 2 7 2 2" xfId="19022" xr:uid="{44BB589A-1FDB-4BA1-BD18-23988458E5D5}"/>
    <cellStyle name="Normal 4 2 2 2 2 7 3" xfId="11531" xr:uid="{31DAD0E3-7221-4A31-85FC-63D5BCB5E1E5}"/>
    <cellStyle name="Normal 4 2 2 2 2 7 3 2" xfId="21855" xr:uid="{16468161-B22E-4D5C-B357-73EB47616604}"/>
    <cellStyle name="Normal 4 2 2 2 2 7 4" xfId="24042" xr:uid="{53381875-13F0-4CA6-B72E-1FE0FCCCD686}"/>
    <cellStyle name="Normal 4 2 2 2 2 7 5" xfId="16189" xr:uid="{72D7118F-1A64-4703-A115-46A1598F4E77}"/>
    <cellStyle name="Normal 4 2 2 2 2 8" xfId="7286" xr:uid="{E88E1DAF-55C5-43DF-A3C8-6B17EEBEC24F}"/>
    <cellStyle name="Normal 4 2 2 2 2 8 2" xfId="10102" xr:uid="{E86E491B-A633-402A-9954-86AED68D26E5}"/>
    <cellStyle name="Normal 4 2 2 2 2 8 2 2" xfId="20282" xr:uid="{F860BBBE-6D88-4835-BB8B-A999887E7F57}"/>
    <cellStyle name="Normal 4 2 2 2 2 8 3" xfId="12791" xr:uid="{ECD385DE-0394-48E9-AB25-6EA1D0F28FDD}"/>
    <cellStyle name="Normal 4 2 2 2 2 8 3 2" xfId="23115" xr:uid="{741780FF-4288-4E57-9098-9226E0683419}"/>
    <cellStyle name="Normal 4 2 2 2 2 8 4" xfId="17449" xr:uid="{434C9D8A-78F3-4951-BD94-F19166321A4A}"/>
    <cellStyle name="Normal 4 2 2 2 2 9" xfId="7818" xr:uid="{85CD299C-26DC-42A2-A55F-87873078FAD5}"/>
    <cellStyle name="Normal 4 2 2 2 2 9 2" xfId="15781" xr:uid="{07D8AE42-4672-4668-994F-D327FB6CEABB}"/>
    <cellStyle name="Normal 4 2 2 2 3" xfId="1204" xr:uid="{00000000-0005-0000-0000-0000B4040000}"/>
    <cellStyle name="Normal 4 2 2 2 3 10" xfId="11128" xr:uid="{0ABCC6A2-90DE-4A46-AB84-1E1569FDBB83}"/>
    <cellStyle name="Normal 4 2 2 2 3 10 2" xfId="21449" xr:uid="{975EEABA-D8AC-4664-A9E5-FD0723F1B6F0}"/>
    <cellStyle name="Normal 4 2 2 2 3 11" xfId="24957" xr:uid="{36BF669A-94AA-40BF-87A8-D495DA682BC1}"/>
    <cellStyle name="Normal 4 2 2 2 3 12" xfId="13903" xr:uid="{B0452B0D-CF6C-45A7-9725-C5E2C63E07B0}"/>
    <cellStyle name="Normal 4 2 2 2 3 2" xfId="2549" xr:uid="{00000000-0005-0000-0000-000054030000}"/>
    <cellStyle name="Normal 4 2 2 2 3 2 2" xfId="4095" xr:uid="{00000000-0005-0000-0000-0000E20D0000}"/>
    <cellStyle name="Normal 4 2 2 2 3 2 2 2" xfId="6088" xr:uid="{00000000-0005-0000-0000-0000E30D0000}"/>
    <cellStyle name="Normal 4 2 2 2 3 2 2 2 2" xfId="29062" xr:uid="{20C42494-5990-49D2-BBFD-E80654809624}"/>
    <cellStyle name="Normal 4 2 2 2 3 2 2 2 3" xfId="17173" xr:uid="{46D68581-901A-4B20-953E-8D49390CEB68}"/>
    <cellStyle name="Normal 4 2 2 2 3 2 2 3" xfId="9830" xr:uid="{4C1B7ADA-50B3-45BD-A628-D932DDB91828}"/>
    <cellStyle name="Normal 4 2 2 2 3 2 2 3 2" xfId="20006" xr:uid="{3DBAD3A5-22F1-44BE-8B4F-45BC5D0CB1AB}"/>
    <cellStyle name="Normal 4 2 2 2 3 2 2 4" xfId="12515" xr:uid="{4C3019C4-42B5-4263-B11D-CDCE8EB3723D}"/>
    <cellStyle name="Normal 4 2 2 2 3 2 2 4 2" xfId="22839" xr:uid="{AC223C1C-FFA9-42AD-93D1-5F6E9C354093}"/>
    <cellStyle name="Normal 4 2 2 2 3 2 2 5" xfId="25223" xr:uid="{470013E7-DE00-444B-8987-B464DC74AB58}"/>
    <cellStyle name="Normal 4 2 2 2 3 2 2 6" xfId="15097" xr:uid="{A10F1EC8-D7DE-41F0-9B8A-CE773138A0D0}"/>
    <cellStyle name="Normal 4 2 2 2 3 2 3" xfId="5472" xr:uid="{00000000-0005-0000-0000-0000E40D0000}"/>
    <cellStyle name="Normal 4 2 2 2 3 2 3 2" xfId="10526" xr:uid="{46928385-9316-4CFF-95DA-CBDE8BE4EB9C}"/>
    <cellStyle name="Normal 4 2 2 2 3 2 3 2 2" xfId="30103" xr:uid="{B94C6F46-7C4F-4996-B3AB-27516A48CA18}"/>
    <cellStyle name="Normal 4 2 2 2 3 2 3 2 3" xfId="20739" xr:uid="{ACB385FF-3829-4205-9901-F806D385C036}"/>
    <cellStyle name="Normal 4 2 2 2 3 2 3 3" xfId="13248" xr:uid="{C17F6DBB-EE73-4C54-B50F-805D4BB06D4B}"/>
    <cellStyle name="Normal 4 2 2 2 3 2 3 3 2" xfId="23572" xr:uid="{37DC35AB-55FB-4120-A7C9-D6CA9F17577E}"/>
    <cellStyle name="Normal 4 2 2 2 3 2 3 4" xfId="25178" xr:uid="{3EF38FC8-7DD5-4DE9-9CA0-850A710D40EA}"/>
    <cellStyle name="Normal 4 2 2 2 3 2 3 5" xfId="17906" xr:uid="{128528EC-ABF1-4391-A583-D66E83977B9F}"/>
    <cellStyle name="Normal 4 2 2 2 3 2 4" xfId="8133" xr:uid="{87683693-65B4-4B11-9CD2-CB180461DC3E}"/>
    <cellStyle name="Normal 4 2 2 2 3 2 4 2" xfId="27213" xr:uid="{FEC5ECF4-565A-4C18-8945-F3B609085C1E}"/>
    <cellStyle name="Normal 4 2 2 2 3 2 4 3" xfId="16700" xr:uid="{6B43AA7D-B33C-4E44-B6EE-A5D2D550F0D2}"/>
    <cellStyle name="Normal 4 2 2 2 3 2 5" xfId="9360" xr:uid="{85BA8311-DB07-47BB-9396-9AA74F7EEDFC}"/>
    <cellStyle name="Normal 4 2 2 2 3 2 5 2" xfId="19533" xr:uid="{47F5C986-07EC-4BCE-B6E6-B00AEFF56E55}"/>
    <cellStyle name="Normal 4 2 2 2 3 2 6" xfId="12042" xr:uid="{4AD01089-A950-4961-9750-1DBBE60927C9}"/>
    <cellStyle name="Normal 4 2 2 2 3 2 6 2" xfId="22366" xr:uid="{B7516B23-9538-4396-B769-67031039263D}"/>
    <cellStyle name="Normal 4 2 2 2 3 2 7" xfId="25737" xr:uid="{9536261E-D122-4E46-ADBE-ED1BC43FBDAC}"/>
    <cellStyle name="Normal 4 2 2 2 3 2 8" xfId="14519" xr:uid="{6BEDB5A7-F096-4091-9B6D-F51C58845F8C}"/>
    <cellStyle name="Normal 4 2 2 2 3 3" xfId="4096" xr:uid="{00000000-0005-0000-0000-0000E50D0000}"/>
    <cellStyle name="Normal 4 2 2 2 3 3 2" xfId="6089" xr:uid="{00000000-0005-0000-0000-0000E60D0000}"/>
    <cellStyle name="Normal 4 2 2 2 3 3 2 2" xfId="10661" xr:uid="{46471EA5-BCA1-41D8-8D76-5474B4ED7494}"/>
    <cellStyle name="Normal 4 2 2 2 3 3 2 2 2" xfId="30223" xr:uid="{94920AFD-281F-474A-B2AA-D94F4A92A084}"/>
    <cellStyle name="Normal 4 2 2 2 3 3 2 2 3" xfId="20921" xr:uid="{E35B130B-80CB-48BF-B6B3-B97C5AE7D9DD}"/>
    <cellStyle name="Normal 4 2 2 2 3 3 2 3" xfId="13430" xr:uid="{718048DF-ABAD-4417-87B2-C1E539EAC57F}"/>
    <cellStyle name="Normal 4 2 2 2 3 3 2 3 2" xfId="23754" xr:uid="{EB44B076-CA2F-4890-A46E-49283167C812}"/>
    <cellStyle name="Normal 4 2 2 2 3 3 2 4" xfId="26164" xr:uid="{14B1925F-CA6B-4613-ADC8-B0343154081B}"/>
    <cellStyle name="Normal 4 2 2 2 3 3 2 5" xfId="18088" xr:uid="{F704593B-7B17-4E1A-B23E-B9818D5C64F6}"/>
    <cellStyle name="Normal 4 2 2 2 3 3 3" xfId="8226" xr:uid="{0A3DCBB0-DB6E-480A-9887-5EDDAF398817}"/>
    <cellStyle name="Normal 4 2 2 2 3 3 3 2" xfId="27183" xr:uid="{2047111D-C557-4F3D-AE5A-36189CAAFCCA}"/>
    <cellStyle name="Normal 4 2 2 2 3 3 3 3" xfId="17174" xr:uid="{E951B2AA-DCF7-4B03-BD91-93582E3D5E84}"/>
    <cellStyle name="Normal 4 2 2 2 3 3 4" xfId="9831" xr:uid="{372B1985-F3C6-4F3D-862F-F37F5D468AB7}"/>
    <cellStyle name="Normal 4 2 2 2 3 3 4 2" xfId="20007" xr:uid="{BD30AE2B-95F9-4B62-B839-0F9299FBA2AA}"/>
    <cellStyle name="Normal 4 2 2 2 3 3 5" xfId="12516" xr:uid="{79E089B9-A098-4B95-BBD0-841CD461F238}"/>
    <cellStyle name="Normal 4 2 2 2 3 3 5 2" xfId="22840" xr:uid="{4B54F6A2-ACDE-4AE8-9F4F-C498DFEC9D52}"/>
    <cellStyle name="Normal 4 2 2 2 3 3 6" xfId="26125" xr:uid="{5F44C378-5991-42BD-B489-8AC163A7561C}"/>
    <cellStyle name="Normal 4 2 2 2 3 3 7" xfId="15098" xr:uid="{356AFFEA-A850-4F9C-9586-835FD3444FDB}"/>
    <cellStyle name="Normal 4 2 2 2 3 4" xfId="4094" xr:uid="{00000000-0005-0000-0000-0000E70D0000}"/>
    <cellStyle name="Normal 4 2 2 2 3 4 2" xfId="6087" xr:uid="{00000000-0005-0000-0000-0000E80D0000}"/>
    <cellStyle name="Normal 4 2 2 2 3 4 2 2" xfId="27659" xr:uid="{180DA798-E131-4D48-8101-D5738F73393B}"/>
    <cellStyle name="Normal 4 2 2 2 3 4 2 3" xfId="17172" xr:uid="{55B8DA27-E27E-493A-9524-0C595F31F6F9}"/>
    <cellStyle name="Normal 4 2 2 2 3 4 3" xfId="9829" xr:uid="{C91384C1-264B-432D-A915-AF57D5700035}"/>
    <cellStyle name="Normal 4 2 2 2 3 4 3 2" xfId="20005" xr:uid="{423DA1B2-92EE-48FC-A1B1-0AC8E4272A9B}"/>
    <cellStyle name="Normal 4 2 2 2 3 4 4" xfId="12514" xr:uid="{283B6585-6E9C-4F84-8F78-5D2F5F4A6500}"/>
    <cellStyle name="Normal 4 2 2 2 3 4 4 2" xfId="22838" xr:uid="{FBDFA69E-B63A-4BF5-96A8-BCEE9C6840DD}"/>
    <cellStyle name="Normal 4 2 2 2 3 4 5" xfId="26029" xr:uid="{249BA625-8229-4BA7-9BB2-746174074F98}"/>
    <cellStyle name="Normal 4 2 2 2 3 4 6" xfId="15096" xr:uid="{4206DB83-6B44-48BC-AC59-BA7A870ED4AF}"/>
    <cellStyle name="Normal 4 2 2 2 3 5" xfId="3328" xr:uid="{00000000-0005-0000-0000-0000E90D0000}"/>
    <cellStyle name="Normal 4 2 2 2 3 5 2" xfId="5247" xr:uid="{00000000-0005-0000-0000-0000EA0D0000}"/>
    <cellStyle name="Normal 4 2 2 2 3 5 2 2" xfId="29017" xr:uid="{C0ABD42E-0E5B-4A2D-83EE-05F7B60A3254}"/>
    <cellStyle name="Normal 4 2 2 2 3 5 2 3" xfId="16536" xr:uid="{7A7AE688-81E1-48DC-98EB-0759BD871991}"/>
    <cellStyle name="Normal 4 2 2 2 3 5 3" xfId="9196" xr:uid="{DD9BEA2C-7A5C-4F08-AA57-CA5298627421}"/>
    <cellStyle name="Normal 4 2 2 2 3 5 3 2" xfId="19369" xr:uid="{9BCECF88-6D75-4D18-8C94-FC5E29E9D864}"/>
    <cellStyle name="Normal 4 2 2 2 3 5 4" xfId="11878" xr:uid="{D8A5BB25-CD77-4F7C-BC77-22BB50645BC3}"/>
    <cellStyle name="Normal 4 2 2 2 3 5 4 2" xfId="22202" xr:uid="{D5CF66AB-07AC-489B-96C6-B97BFB620CE7}"/>
    <cellStyle name="Normal 4 2 2 2 3 5 5" xfId="26439" xr:uid="{FCCD7355-151F-4306-8922-37FE9E625BE6}"/>
    <cellStyle name="Normal 4 2 2 2 3 5 6" xfId="14300" xr:uid="{5FEF595B-5DEF-47FC-84E0-3F5A93C69B42}"/>
    <cellStyle name="Normal 4 2 2 2 3 6" xfId="4880" xr:uid="{00000000-0005-0000-0000-0000EB0D0000}"/>
    <cellStyle name="Normal 4 2 2 2 3 6 2" xfId="8959" xr:uid="{36D4CAA8-BB40-4F08-93C6-2A0B9D2E59AA}"/>
    <cellStyle name="Normal 4 2 2 2 3 6 2 2" xfId="19120" xr:uid="{BBFFAC81-6A16-40AC-BC47-A1688296B8A6}"/>
    <cellStyle name="Normal 4 2 2 2 3 6 3" xfId="11629" xr:uid="{4B8D0C93-E056-4D46-B93E-B553B40F90C5}"/>
    <cellStyle name="Normal 4 2 2 2 3 6 3 2" xfId="21953" xr:uid="{54B9A234-1A01-46CE-A67A-830FF0FB8CD7}"/>
    <cellStyle name="Normal 4 2 2 2 3 6 4" xfId="26492" xr:uid="{6C69819F-CDC5-4026-AAB3-63EC04A0CEBE}"/>
    <cellStyle name="Normal 4 2 2 2 3 6 5" xfId="16287" xr:uid="{77FA9318-C1BB-48D0-9163-C1615AFC078F}"/>
    <cellStyle name="Normal 4 2 2 2 3 7" xfId="7322" xr:uid="{4AA44A22-5DA5-4FA3-8CAD-AF13DD5A209B}"/>
    <cellStyle name="Normal 4 2 2 2 3 7 2" xfId="10175" xr:uid="{C6C0A8A6-D4AC-4737-8F26-1D842F636AD4}"/>
    <cellStyle name="Normal 4 2 2 2 3 7 2 2" xfId="20355" xr:uid="{7BD565B5-063C-4039-B368-601A08151023}"/>
    <cellStyle name="Normal 4 2 2 2 3 7 3" xfId="12864" xr:uid="{962AAE57-7064-4D85-8E66-2BE927566DCA}"/>
    <cellStyle name="Normal 4 2 2 2 3 7 3 2" xfId="23188" xr:uid="{68095462-0CE4-4D23-AD5D-8344E87A16D8}"/>
    <cellStyle name="Normal 4 2 2 2 3 7 4" xfId="17522" xr:uid="{3A0F6ECB-2EC9-4C64-932A-16B586656092}"/>
    <cellStyle name="Normal 4 2 2 2 3 8" xfId="7819" xr:uid="{3D5D5D26-4783-4857-B242-C43C4831196F}"/>
    <cellStyle name="Normal 4 2 2 2 3 8 2" xfId="15783" xr:uid="{BE43B9A4-6B1F-4166-BA06-90FD7AE04944}"/>
    <cellStyle name="Normal 4 2 2 2 3 9" xfId="8518" xr:uid="{D9CAE7E1-D11B-496E-87CB-271C5C8CD68F}"/>
    <cellStyle name="Normal 4 2 2 2 3 9 2" xfId="18616" xr:uid="{CD0D46CA-45D1-47F0-BEBD-FAE83DEC413A}"/>
    <cellStyle name="Normal 4 2 2 2 4" xfId="1205" xr:uid="{00000000-0005-0000-0000-0000B5040000}"/>
    <cellStyle name="Normal 4 2 2 2 4 2" xfId="2349" xr:uid="{00000000-0005-0000-0000-000055030000}"/>
    <cellStyle name="Normal 4 2 2 2 4 2 2" xfId="6090" xr:uid="{00000000-0005-0000-0000-0000EE0D0000}"/>
    <cellStyle name="Normal 4 2 2 2 4 2 2 2" xfId="28132" xr:uid="{D499E2F5-0CE1-4BF6-8CF1-7AC04A0E95BB}"/>
    <cellStyle name="Normal 4 2 2 2 4 2 2 3" xfId="17175" xr:uid="{F58A38A7-BD68-4C22-A064-CE1400E52FFE}"/>
    <cellStyle name="Normal 4 2 2 2 4 2 3" xfId="9832" xr:uid="{7152DD9A-5E09-43BA-A05F-A0C812AF38FE}"/>
    <cellStyle name="Normal 4 2 2 2 4 2 3 2" xfId="20008" xr:uid="{547E647B-72FE-4A64-9E25-81A86090B8BB}"/>
    <cellStyle name="Normal 4 2 2 2 4 2 4" xfId="12517" xr:uid="{D94435C0-C9A0-4428-B2A7-FD6F01351D54}"/>
    <cellStyle name="Normal 4 2 2 2 4 2 4 2" xfId="22841" xr:uid="{46BBFC97-E1C8-4490-985A-27F87A554D27}"/>
    <cellStyle name="Normal 4 2 2 2 4 2 5" xfId="26489" xr:uid="{F163B0CE-0397-4A80-B1EF-1C7AFA807DEF}"/>
    <cellStyle name="Normal 4 2 2 2 4 2 6" xfId="15099" xr:uid="{72A9687C-EAAA-4499-9BCC-708D78286F14}"/>
    <cellStyle name="Normal 4 2 2 2 4 3" xfId="3690" xr:uid="{00000000-0005-0000-0000-0000EF0D0000}"/>
    <cellStyle name="Normal 4 2 2 2 4 3 2" xfId="5469" xr:uid="{00000000-0005-0000-0000-0000F00D0000}"/>
    <cellStyle name="Normal 4 2 2 2 4 3 2 2" xfId="29469" xr:uid="{5F867765-4649-468D-BD0D-52DB8C01D4BF}"/>
    <cellStyle name="Normal 4 2 2 2 4 3 2 3" xfId="16697" xr:uid="{52C1B9B8-43DF-4097-B699-40D103DDACC8}"/>
    <cellStyle name="Normal 4 2 2 2 4 3 3" xfId="9357" xr:uid="{238EFAD6-D6DA-491C-B6B1-6788AD20AF5A}"/>
    <cellStyle name="Normal 4 2 2 2 4 3 3 2" xfId="19530" xr:uid="{8A197A79-C337-482F-A300-8676C1D8F482}"/>
    <cellStyle name="Normal 4 2 2 2 4 3 4" xfId="12039" xr:uid="{E592CD6B-E414-40D4-A7AE-D196E5765680}"/>
    <cellStyle name="Normal 4 2 2 2 4 3 4 2" xfId="22363" xr:uid="{37BB7D9B-2133-448A-8A26-56A8C6BD30A1}"/>
    <cellStyle name="Normal 4 2 2 2 4 3 5" xfId="25416" xr:uid="{EBC09B69-651C-41D5-ADF5-6AB99D215AA7}"/>
    <cellStyle name="Normal 4 2 2 2 4 3 6" xfId="14516" xr:uid="{4E1D4E5C-31E5-40AC-BA49-743E7C3308EC}"/>
    <cellStyle name="Normal 4 2 2 2 4 4" xfId="4631" xr:uid="{00000000-0005-0000-0000-0000F10D0000}"/>
    <cellStyle name="Normal 4 2 2 2 4 4 2" xfId="10413" xr:uid="{185CA659-0E6F-414F-B068-D83594E8D21F}"/>
    <cellStyle name="Normal 4 2 2 2 4 4 2 2" xfId="20595" xr:uid="{C037038B-8E12-4BE5-ADCA-7DBCF381110D}"/>
    <cellStyle name="Normal 4 2 2 2 4 4 3" xfId="13104" xr:uid="{270AC37D-61E7-42DF-973E-0263BC2D4474}"/>
    <cellStyle name="Normal 4 2 2 2 4 4 3 2" xfId="23428" xr:uid="{96D0ECF3-2A45-43FA-B009-C965A6F87C18}"/>
    <cellStyle name="Normal 4 2 2 2 4 4 4" xfId="24027" xr:uid="{CF53A2EA-D1C6-493C-B9FD-B396BC7F3042}"/>
    <cellStyle name="Normal 4 2 2 2 4 4 5" xfId="17762" xr:uid="{202CC7CD-D560-48AB-ACD1-A94AA5ABFCCB}"/>
    <cellStyle name="Normal 4 2 2 2 4 5" xfId="7820" xr:uid="{E2B2F20E-371C-49CD-A74E-AAAAC0B9F1A2}"/>
    <cellStyle name="Normal 4 2 2 2 4 5 2" xfId="15784" xr:uid="{0C18A197-0CC0-4088-8248-5A793D2F2584}"/>
    <cellStyle name="Normal 4 2 2 2 4 6" xfId="8519" xr:uid="{1E9A6E5A-7D5C-472F-9F9B-2B53B4A90871}"/>
    <cellStyle name="Normal 4 2 2 2 4 6 2" xfId="18617" xr:uid="{B2B317B8-5151-4B59-897F-293C572D4AC8}"/>
    <cellStyle name="Normal 4 2 2 2 4 7" xfId="11129" xr:uid="{3797E3E4-25A9-4B0B-8610-DFB63DA8FFC7}"/>
    <cellStyle name="Normal 4 2 2 2 4 7 2" xfId="21450" xr:uid="{8C0A5D02-E87C-4988-9804-668CD55028C0}"/>
    <cellStyle name="Normal 4 2 2 2 4 8" xfId="26010" xr:uid="{40CD87F4-452F-4281-B75E-60309B621746}"/>
    <cellStyle name="Normal 4 2 2 2 4 9" xfId="14061" xr:uid="{957C9B0B-2E9E-42A1-9E72-1BA392EDF87C}"/>
    <cellStyle name="Normal 4 2 2 2 5" xfId="2214" xr:uid="{00000000-0005-0000-0000-000051030000}"/>
    <cellStyle name="Normal 4 2 2 2 5 2" xfId="6091" xr:uid="{00000000-0005-0000-0000-0000F30D0000}"/>
    <cellStyle name="Normal 4 2 2 2 5 2 2" xfId="10662" xr:uid="{B391D3E9-C151-43CB-A161-71081962FA3A}"/>
    <cellStyle name="Normal 4 2 2 2 5 2 2 2" xfId="30224" xr:uid="{37BB3DED-3788-4D92-9A49-83CB256648A1}"/>
    <cellStyle name="Normal 4 2 2 2 5 2 2 3" xfId="20922" xr:uid="{80800BDA-D81E-4547-9D8F-AE6CDEEDC38F}"/>
    <cellStyle name="Normal 4 2 2 2 5 2 3" xfId="13431" xr:uid="{24FD1EE6-5ECF-4105-B6F1-61B1BB2BE906}"/>
    <cellStyle name="Normal 4 2 2 2 5 2 3 2" xfId="23755" xr:uid="{8487CA3C-36D7-44C0-8FC4-9C4349F590E9}"/>
    <cellStyle name="Normal 4 2 2 2 5 2 4" xfId="24637" xr:uid="{46D51057-65BC-41A8-9317-BA4704192EDE}"/>
    <cellStyle name="Normal 4 2 2 2 5 2 5" xfId="18089" xr:uid="{D7053102-091F-45D6-887B-376773CA596D}"/>
    <cellStyle name="Normal 4 2 2 2 5 3" xfId="8227" xr:uid="{FADD3565-BAF1-4816-A34D-D2A7F3831074}"/>
    <cellStyle name="Normal 4 2 2 2 5 3 2" xfId="28649" xr:uid="{B52D216D-9B8A-4A76-A2F0-DF96925F4DE0}"/>
    <cellStyle name="Normal 4 2 2 2 5 3 3" xfId="17176" xr:uid="{B7196EB1-6C3B-4394-BFE6-FD9BA600D133}"/>
    <cellStyle name="Normal 4 2 2 2 5 4" xfId="9833" xr:uid="{B4C5D6A8-328C-4671-9A5E-1192A7797F4C}"/>
    <cellStyle name="Normal 4 2 2 2 5 4 2" xfId="20009" xr:uid="{6607103A-3739-4E17-882F-7570D7598ED7}"/>
    <cellStyle name="Normal 4 2 2 2 5 5" xfId="12518" xr:uid="{97268926-F478-4348-8FBA-67ADF67F7E0D}"/>
    <cellStyle name="Normal 4 2 2 2 5 5 2" xfId="22842" xr:uid="{9E37C3D5-86F9-4CF6-9B54-5506255B5A42}"/>
    <cellStyle name="Normal 4 2 2 2 5 6" xfId="24831" xr:uid="{7FF70BC3-1CF3-4D23-81F8-41664E1F64D9}"/>
    <cellStyle name="Normal 4 2 2 2 5 7" xfId="15100" xr:uid="{F1F6F16F-5EC7-4C2F-B07B-7509433812FC}"/>
    <cellStyle name="Normal 4 2 2 2 6" xfId="3823" xr:uid="{00000000-0005-0000-0000-0000F40D0000}"/>
    <cellStyle name="Normal 4 2 2 2 6 2" xfId="5695" xr:uid="{00000000-0005-0000-0000-0000F50D0000}"/>
    <cellStyle name="Normal 4 2 2 2 6 2 2" xfId="28537" xr:uid="{8AFABF6C-8DC4-4325-B333-7F3810C2E4A3}"/>
    <cellStyle name="Normal 4 2 2 2 6 2 3" xfId="16847" xr:uid="{C2EB35BF-96E1-4BAC-8BCA-C6015A525269}"/>
    <cellStyle name="Normal 4 2 2 2 6 3" xfId="9504" xr:uid="{0E952F61-A684-4BDE-931C-06ADEC5A4523}"/>
    <cellStyle name="Normal 4 2 2 2 6 3 2" xfId="19680" xr:uid="{60A8995F-CA81-4402-BB12-EB7211E82044}"/>
    <cellStyle name="Normal 4 2 2 2 6 4" xfId="12189" xr:uid="{D4E66178-47C8-4FDE-9D56-224875986C4D}"/>
    <cellStyle name="Normal 4 2 2 2 6 4 2" xfId="22513" xr:uid="{DEA92637-385B-4AF8-9D44-17BBDB98A7DC}"/>
    <cellStyle name="Normal 4 2 2 2 6 5" xfId="23906" xr:uid="{36BDFE48-E1A4-44D4-AF6D-E62C6FA67AEC}"/>
    <cellStyle name="Normal 4 2 2 2 6 6" xfId="14732" xr:uid="{71D050ED-E54D-445E-A617-FD30F477F305}"/>
    <cellStyle name="Normal 4 2 2 2 7" xfId="3214" xr:uid="{00000000-0005-0000-0000-0000F60D0000}"/>
    <cellStyle name="Normal 4 2 2 2 7 2" xfId="5144" xr:uid="{00000000-0005-0000-0000-0000F70D0000}"/>
    <cellStyle name="Normal 4 2 2 2 7 2 2" xfId="27770" xr:uid="{52A44C8B-47C9-4E00-9CB2-66DB5E560A87}"/>
    <cellStyle name="Normal 4 2 2 2 7 2 3" xfId="16433" xr:uid="{95756754-210E-4654-8E99-B8B94E22F605}"/>
    <cellStyle name="Normal 4 2 2 2 7 3" xfId="9093" xr:uid="{615B527B-F5A7-4533-89FD-F1A7FA8AC640}"/>
    <cellStyle name="Normal 4 2 2 2 7 3 2" xfId="19266" xr:uid="{A54BD5E4-49C2-46E3-B504-E5D4B9987405}"/>
    <cellStyle name="Normal 4 2 2 2 7 4" xfId="11775" xr:uid="{872E6370-D93B-48B8-A439-F71E261B4F6B}"/>
    <cellStyle name="Normal 4 2 2 2 7 4 2" xfId="22099" xr:uid="{851F8904-D610-49A1-845C-DA0EBDCD72DD}"/>
    <cellStyle name="Normal 4 2 2 2 7 5" xfId="26276" xr:uid="{01F4F3BD-59DF-4AED-B57E-5F40AFED15D6}"/>
    <cellStyle name="Normal 4 2 2 2 7 6" xfId="14202" xr:uid="{8D2263C6-5C4C-40A4-A902-B5798FD5FA9D}"/>
    <cellStyle name="Normal 4 2 2 2 8" xfId="4471" xr:uid="{00000000-0005-0000-0000-0000F80D0000}"/>
    <cellStyle name="Normal 4 2 2 2 8 2" xfId="8814" xr:uid="{DC653708-863B-487C-8AE9-7FC8FE7D7ABF}"/>
    <cellStyle name="Normal 4 2 2 2 8 2 2" xfId="18962" xr:uid="{664EFCB0-501D-402C-8662-FC54150BCD80}"/>
    <cellStyle name="Normal 4 2 2 2 8 3" xfId="11471" xr:uid="{4383AF04-A163-496E-9983-34557619D647}"/>
    <cellStyle name="Normal 4 2 2 2 8 3 2" xfId="21795" xr:uid="{FDE89814-0470-4539-ACF0-5607B95DE953}"/>
    <cellStyle name="Normal 4 2 2 2 8 4" xfId="24117" xr:uid="{4E2FB362-4BF7-4B20-ABAF-40F57C17FEFA}"/>
    <cellStyle name="Normal 4 2 2 2 8 5" xfId="16129" xr:uid="{827B59BB-F22B-4645-8355-67F6E318D971}"/>
    <cellStyle name="Normal 4 2 2 2 9" xfId="7388" xr:uid="{B510739C-3F9B-49EA-84B3-6F2674B3FBF0}"/>
    <cellStyle name="Normal 4 2 2 2 9 2" xfId="10256" xr:uid="{FF1DCFB5-5364-4465-8DCB-61FAD31EEE75}"/>
    <cellStyle name="Normal 4 2 2 2 9 2 2" xfId="20438" xr:uid="{CB479C46-735E-42BE-8021-15A2EA4EA96D}"/>
    <cellStyle name="Normal 4 2 2 2 9 3" xfId="12947" xr:uid="{13538364-FD0F-4512-945E-E1575D0AE09F}"/>
    <cellStyle name="Normal 4 2 2 2 9 3 2" xfId="23271" xr:uid="{1FBF2AA8-4979-4668-B1BA-41D406C2C5FD}"/>
    <cellStyle name="Normal 4 2 2 2 9 4" xfId="17605" xr:uid="{6045501F-DB90-4E17-9842-99D9FD024088}"/>
    <cellStyle name="Normal 4 2 2 3" xfId="1206" xr:uid="{00000000-0005-0000-0000-0000B6040000}"/>
    <cellStyle name="Normal 4 2 2 3 10" xfId="7821" xr:uid="{C1FBF9C6-445D-4B4A-A5AD-0E896A36D634}"/>
    <cellStyle name="Normal 4 2 2 3 10 2" xfId="15785" xr:uid="{B9AD0B0E-6178-4895-A467-4B100D853E21}"/>
    <cellStyle name="Normal 4 2 2 3 11" xfId="8520" xr:uid="{29B2D41D-C42C-4812-A35D-3E8DDE9780AA}"/>
    <cellStyle name="Normal 4 2 2 3 11 2" xfId="18618" xr:uid="{AE28AE10-4F51-4137-9512-0257E36AB77B}"/>
    <cellStyle name="Normal 4 2 2 3 12" xfId="11130" xr:uid="{531D1353-B027-468F-BA8E-D97B55B0CA18}"/>
    <cellStyle name="Normal 4 2 2 3 12 2" xfId="21451" xr:uid="{41D878B5-E8AC-4DD3-B298-2F472D6790F1}"/>
    <cellStyle name="Normal 4 2 2 3 13" xfId="24865" xr:uid="{99A3F255-69F7-4DDC-9142-169FBC9384E5}"/>
    <cellStyle name="Normal 4 2 2 3 14" xfId="13780" xr:uid="{1F4592AD-EA90-483E-9733-6FDF9E08DE7D}"/>
    <cellStyle name="Normal 4 2 2 3 2" xfId="1207" xr:uid="{00000000-0005-0000-0000-0000B7040000}"/>
    <cellStyle name="Normal 4 2 2 3 2 10" xfId="11131" xr:uid="{AFF271FB-8D1B-4E9B-9118-4B0FC0B9E495}"/>
    <cellStyle name="Normal 4 2 2 3 2 10 2" xfId="21452" xr:uid="{B9C34EE5-65FA-4109-8CAD-6B58046BDF3F}"/>
    <cellStyle name="Normal 4 2 2 3 2 11" xfId="26578" xr:uid="{9696F843-DCF0-479E-89A0-C0B0DE2CD5A6}"/>
    <cellStyle name="Normal 4 2 2 3 2 12" xfId="13904" xr:uid="{CD6518C9-0D1D-4AAE-B3FF-6F89988F7834}"/>
    <cellStyle name="Normal 4 2 2 3 2 2" xfId="1208" xr:uid="{00000000-0005-0000-0000-0000B8040000}"/>
    <cellStyle name="Normal 4 2 2 3 2 2 2" xfId="2669" xr:uid="{00000000-0005-0000-0000-000058030000}"/>
    <cellStyle name="Normal 4 2 2 3 2 2 2 2" xfId="6093" xr:uid="{00000000-0005-0000-0000-0000FD0D0000}"/>
    <cellStyle name="Normal 4 2 2 3 2 2 2 2 2" xfId="28277" xr:uid="{BD5DEB37-68C0-415E-B2A0-05205427A36C}"/>
    <cellStyle name="Normal 4 2 2 3 2 2 2 2 3" xfId="27814" xr:uid="{ECBD95BD-38E9-4718-863D-99FF537EC887}"/>
    <cellStyle name="Normal 4 2 2 3 2 2 2 2 4" xfId="17178" xr:uid="{81074D8E-F925-45E9-9185-648563482B57}"/>
    <cellStyle name="Normal 4 2 2 3 2 2 2 3" xfId="9835" xr:uid="{399535DA-3A82-47F0-B554-451CE0DA9CEB}"/>
    <cellStyle name="Normal 4 2 2 3 2 2 2 3 2" xfId="29862" xr:uid="{F1B4275D-2FCD-47B1-B3BA-166E32175556}"/>
    <cellStyle name="Normal 4 2 2 3 2 2 2 3 3" xfId="20011" xr:uid="{BDD49736-9E6A-4743-B7F2-8EB0CAFB9DA4}"/>
    <cellStyle name="Normal 4 2 2 3 2 2 2 4" xfId="12520" xr:uid="{0E009C88-32E8-4292-AF30-4AAEFD6F7977}"/>
    <cellStyle name="Normal 4 2 2 3 2 2 2 4 2" xfId="22844" xr:uid="{7B0640B3-0A7F-40B4-B8CA-022038DC94CB}"/>
    <cellStyle name="Normal 4 2 2 3 2 2 2 5" xfId="24738" xr:uid="{F4B1DEE5-5ADE-469A-BC63-49E202FE7769}"/>
    <cellStyle name="Normal 4 2 2 3 2 2 2 6" xfId="15102" xr:uid="{85F718F5-7687-4056-B9A3-07A32E4AD788}"/>
    <cellStyle name="Normal 4 2 2 3 2 2 3" xfId="3692" xr:uid="{00000000-0005-0000-0000-0000FE0D0000}"/>
    <cellStyle name="Normal 4 2 2 3 2 2 3 2" xfId="5474" xr:uid="{00000000-0005-0000-0000-0000FF0D0000}"/>
    <cellStyle name="Normal 4 2 2 3 2 2 3 2 2" xfId="30105" xr:uid="{DA4BBE12-C137-4F6F-96FF-4386EEC7B810}"/>
    <cellStyle name="Normal 4 2 2 3 2 2 3 2 3" xfId="20741" xr:uid="{8D0D763E-90CA-4E3E-B8A4-2230A2D74595}"/>
    <cellStyle name="Normal 4 2 2 3 2 2 3 3" xfId="13250" xr:uid="{54EDDB27-2EE3-4452-AD15-075448AEC108}"/>
    <cellStyle name="Normal 4 2 2 3 2 2 3 3 2" xfId="23574" xr:uid="{D330A9A7-8A77-4D48-9B08-86278EF0B051}"/>
    <cellStyle name="Normal 4 2 2 3 2 2 3 4" xfId="26585" xr:uid="{624AC825-856C-4B08-B43D-CA2727BBAD10}"/>
    <cellStyle name="Normal 4 2 2 3 2 2 3 5" xfId="17908" xr:uid="{C7286AAA-BFC4-483E-A72C-D8907B4CC42D}"/>
    <cellStyle name="Normal 4 2 2 3 2 2 4" xfId="5021" xr:uid="{00000000-0005-0000-0000-0000000E0000}"/>
    <cellStyle name="Normal 4 2 2 3 2 2 4 2" xfId="27829" xr:uid="{53D274EC-FEF6-4F4F-8B4F-108A98A14D3A}"/>
    <cellStyle name="Normal 4 2 2 3 2 2 4 3" xfId="15787" xr:uid="{2672E49A-D2BC-4CE3-9D8C-80D964C785A1}"/>
    <cellStyle name="Normal 4 2 2 3 2 2 5" xfId="8522" xr:uid="{2BB602C5-CABF-4F22-9D8D-7ADB10FBC9EA}"/>
    <cellStyle name="Normal 4 2 2 3 2 2 5 2" xfId="18620" xr:uid="{556198C2-3D23-4C08-B0C2-A4A79E9C8003}"/>
    <cellStyle name="Normal 4 2 2 3 2 2 6" xfId="11132" xr:uid="{81079296-DEEF-4CD9-856A-E0C58E56B9EA}"/>
    <cellStyle name="Normal 4 2 2 3 2 2 6 2" xfId="21453" xr:uid="{602A20BA-2F4C-4831-80FD-43E0096E6644}"/>
    <cellStyle name="Normal 4 2 2 3 2 2 7" xfId="25566" xr:uid="{89170963-BECA-4E56-8B2F-43C9B4C227EF}"/>
    <cellStyle name="Normal 4 2 2 3 2 2 8" xfId="14521" xr:uid="{96217CB8-F1AB-4FE8-9361-0807BE4B01A0}"/>
    <cellStyle name="Normal 4 2 2 3 2 3" xfId="2483" xr:uid="{00000000-0005-0000-0000-000057030000}"/>
    <cellStyle name="Normal 4 2 2 3 2 3 2" xfId="6094" xr:uid="{00000000-0005-0000-0000-0000020E0000}"/>
    <cellStyle name="Normal 4 2 2 3 2 3 2 2" xfId="10663" xr:uid="{946A9AC3-C0A0-4CB4-8B08-AB95D91EBCED}"/>
    <cellStyle name="Normal 4 2 2 3 2 3 2 2 2" xfId="30225" xr:uid="{73ACED6F-4E96-4EA6-934E-0B72CD24BB34}"/>
    <cellStyle name="Normal 4 2 2 3 2 3 2 2 3" xfId="20923" xr:uid="{151FC2F0-C565-47AE-9C5C-8F76CC9F9EA4}"/>
    <cellStyle name="Normal 4 2 2 3 2 3 2 3" xfId="13432" xr:uid="{59FE9B95-E7BB-4A39-BF04-CEBB1B61535F}"/>
    <cellStyle name="Normal 4 2 2 3 2 3 2 3 2" xfId="23756" xr:uid="{71F34D37-893C-4905-B069-080E5BAECA79}"/>
    <cellStyle name="Normal 4 2 2 3 2 3 2 4" xfId="25982" xr:uid="{2B2E1434-C03B-4441-B754-5BAB9B41BE90}"/>
    <cellStyle name="Normal 4 2 2 3 2 3 2 5" xfId="18090" xr:uid="{D205EEA6-8473-4B83-8EC9-4124607566B4}"/>
    <cellStyle name="Normal 4 2 2 3 2 3 3" xfId="8228" xr:uid="{D7297647-A4DB-49F2-BB1C-BDDD6CAA669B}"/>
    <cellStyle name="Normal 4 2 2 3 2 3 3 2" xfId="29310" xr:uid="{54491C23-6F0F-4D4A-9536-5775B9E1F27F}"/>
    <cellStyle name="Normal 4 2 2 3 2 3 3 3" xfId="17179" xr:uid="{3F4DD76B-9A06-4AE7-8F46-BCA872B74D9C}"/>
    <cellStyle name="Normal 4 2 2 3 2 3 4" xfId="9836" xr:uid="{76169FDA-19D8-4503-93C5-9FA0A743457D}"/>
    <cellStyle name="Normal 4 2 2 3 2 3 4 2" xfId="20012" xr:uid="{9B518E52-8CCD-46B7-9353-E9BE663DA87F}"/>
    <cellStyle name="Normal 4 2 2 3 2 3 5" xfId="12521" xr:uid="{5EB93B6F-A7E8-405A-9334-A9F708ADC217}"/>
    <cellStyle name="Normal 4 2 2 3 2 3 5 2" xfId="22845" xr:uid="{549B33AD-BC81-48E8-B15F-1D880DFC9063}"/>
    <cellStyle name="Normal 4 2 2 3 2 3 6" xfId="23964" xr:uid="{7D5941CE-F721-4A72-9C8A-77DB1B2E4C1F}"/>
    <cellStyle name="Normal 4 2 2 3 2 3 7" xfId="15103" xr:uid="{8C40A543-8E4E-4BB0-A23D-0C2B516513C9}"/>
    <cellStyle name="Normal 4 2 2 3 2 4" xfId="4097" xr:uid="{00000000-0005-0000-0000-0000030E0000}"/>
    <cellStyle name="Normal 4 2 2 3 2 4 2" xfId="6092" xr:uid="{00000000-0005-0000-0000-0000040E0000}"/>
    <cellStyle name="Normal 4 2 2 3 2 4 2 2" xfId="29443" xr:uid="{A941F20F-5894-47A8-BCFC-861F6051009B}"/>
    <cellStyle name="Normal 4 2 2 3 2 4 2 3" xfId="17177" xr:uid="{8AE70FD3-5813-4011-A447-2F96315C026A}"/>
    <cellStyle name="Normal 4 2 2 3 2 4 3" xfId="9834" xr:uid="{3824CDFE-E224-4EED-AA73-AF1AF883F05F}"/>
    <cellStyle name="Normal 4 2 2 3 2 4 3 2" xfId="20010" xr:uid="{B755C16C-6BD9-4CAC-AFE7-2DED5FC9C5AC}"/>
    <cellStyle name="Normal 4 2 2 3 2 4 4" xfId="12519" xr:uid="{0D127EFC-F5EB-4646-963C-8A1276916DEA}"/>
    <cellStyle name="Normal 4 2 2 3 2 4 4 2" xfId="22843" xr:uid="{9E2FE0EA-2002-4A5A-A431-AECB0E270137}"/>
    <cellStyle name="Normal 4 2 2 3 2 4 5" xfId="25363" xr:uid="{59ABAF48-983D-4EC2-8C92-66203A8555DF}"/>
    <cellStyle name="Normal 4 2 2 3 2 4 6" xfId="15101" xr:uid="{A893DC21-8B20-48B6-9338-78343616854B}"/>
    <cellStyle name="Normal 4 2 2 3 2 5" xfId="3255" xr:uid="{00000000-0005-0000-0000-0000050E0000}"/>
    <cellStyle name="Normal 4 2 2 3 2 5 2" xfId="5181" xr:uid="{00000000-0005-0000-0000-0000060E0000}"/>
    <cellStyle name="Normal 4 2 2 3 2 5 2 2" xfId="27978" xr:uid="{66FE9F9A-B42C-4409-8A7F-A75FA504907A}"/>
    <cellStyle name="Normal 4 2 2 3 2 5 2 3" xfId="16470" xr:uid="{00F539BC-2E16-4E84-BF87-7460AB8781F9}"/>
    <cellStyle name="Normal 4 2 2 3 2 5 3" xfId="9130" xr:uid="{216E4613-99FE-4E25-B477-6A49432C882B}"/>
    <cellStyle name="Normal 4 2 2 3 2 5 3 2" xfId="19303" xr:uid="{3DB3ED27-730A-4B0C-AEC9-C334258980DD}"/>
    <cellStyle name="Normal 4 2 2 3 2 5 4" xfId="11812" xr:uid="{C27B1D34-E08A-47B4-BEB1-B0781DA73F8C}"/>
    <cellStyle name="Normal 4 2 2 3 2 5 4 2" xfId="22136" xr:uid="{0119820A-3AEF-45A4-9997-8E708D82259C}"/>
    <cellStyle name="Normal 4 2 2 3 2 5 5" xfId="24511" xr:uid="{FC5B6B79-6809-48DD-9054-86F0B3BFBE78}"/>
    <cellStyle name="Normal 4 2 2 3 2 5 6" xfId="14237" xr:uid="{31AEB31D-3F90-4FDC-B8A3-EDCA44DF3CBB}"/>
    <cellStyle name="Normal 4 2 2 3 2 6" xfId="4782" xr:uid="{00000000-0005-0000-0000-0000070E0000}"/>
    <cellStyle name="Normal 4 2 2 3 2 6 2" xfId="8960" xr:uid="{EB0F19EC-89E3-4D13-ADF0-0B7C815D7C37}"/>
    <cellStyle name="Normal 4 2 2 3 2 6 2 2" xfId="19121" xr:uid="{04277D1E-CA40-4455-A5A9-C70B634C23B8}"/>
    <cellStyle name="Normal 4 2 2 3 2 6 3" xfId="11630" xr:uid="{A4DCC61D-2E31-44EA-A302-EB7AD4DF9B2B}"/>
    <cellStyle name="Normal 4 2 2 3 2 6 3 2" xfId="21954" xr:uid="{CCD8B41E-2592-42F1-ABD3-33663BDF4224}"/>
    <cellStyle name="Normal 4 2 2 3 2 6 4" xfId="25292" xr:uid="{8849D2C1-EA55-4AF6-8492-C5958845742B}"/>
    <cellStyle name="Normal 4 2 2 3 2 6 5" xfId="16288" xr:uid="{39233C44-3C83-461A-B4D2-99912C78FBD9}"/>
    <cellStyle name="Normal 4 2 2 3 2 7" xfId="7323" xr:uid="{2CEE4C4C-21E1-4BE0-A238-3A9EC9BC6A03}"/>
    <cellStyle name="Normal 4 2 2 3 2 7 2" xfId="10187" xr:uid="{FD189880-189C-495F-8EE3-4BF902762332}"/>
    <cellStyle name="Normal 4 2 2 3 2 7 2 2" xfId="20367" xr:uid="{62224558-FD74-468A-A78A-AD592E99F887}"/>
    <cellStyle name="Normal 4 2 2 3 2 7 3" xfId="12876" xr:uid="{39E37896-D3D5-4A7A-8DEE-F4142009DBC3}"/>
    <cellStyle name="Normal 4 2 2 3 2 7 3 2" xfId="23200" xr:uid="{FB08B0D7-D306-4DC8-BB1E-32227D30B03B}"/>
    <cellStyle name="Normal 4 2 2 3 2 7 4" xfId="17534" xr:uid="{BED3A535-D35A-4FFA-BD5A-A8A2123724B5}"/>
    <cellStyle name="Normal 4 2 2 3 2 8" xfId="7822" xr:uid="{AB000691-036B-43E8-BECF-B25429ADA201}"/>
    <cellStyle name="Normal 4 2 2 3 2 8 2" xfId="15786" xr:uid="{C31EB6F6-9016-4042-9736-5BE9E4BF670A}"/>
    <cellStyle name="Normal 4 2 2 3 2 9" xfId="8521" xr:uid="{10B2D79B-E325-4727-95A2-5308915D669A}"/>
    <cellStyle name="Normal 4 2 2 3 2 9 2" xfId="18619" xr:uid="{DACA3C55-A160-4E27-B8AD-DC4ACBE73ED8}"/>
    <cellStyle name="Normal 4 2 2 3 3" xfId="1209" xr:uid="{00000000-0005-0000-0000-0000B9040000}"/>
    <cellStyle name="Normal 4 2 2 3 3 10" xfId="25949" xr:uid="{1FCB2A6E-49F8-49D9-B499-D5FE64F245A6}"/>
    <cellStyle name="Normal 4 2 2 3 3 11" xfId="14062" xr:uid="{2BD05206-C4C3-4F52-A6F7-A5D42C0D03D8}"/>
    <cellStyle name="Normal 4 2 2 3 3 2" xfId="2550" xr:uid="{00000000-0005-0000-0000-000059030000}"/>
    <cellStyle name="Normal 4 2 2 3 3 2 2" xfId="4099" xr:uid="{00000000-0005-0000-0000-00000A0E0000}"/>
    <cellStyle name="Normal 4 2 2 3 3 2 2 2" xfId="6096" xr:uid="{00000000-0005-0000-0000-00000B0E0000}"/>
    <cellStyle name="Normal 4 2 2 3 3 2 2 2 2" xfId="27300" xr:uid="{B278CA95-96AB-4312-B71D-24AB67B5A03F}"/>
    <cellStyle name="Normal 4 2 2 3 3 2 2 2 3" xfId="17181" xr:uid="{07220A6E-6837-4F04-833D-DBAF8B68C640}"/>
    <cellStyle name="Normal 4 2 2 3 3 2 2 3" xfId="9838" xr:uid="{6814E968-C3BD-41A3-BF6F-662ED3B56B0D}"/>
    <cellStyle name="Normal 4 2 2 3 3 2 2 3 2" xfId="20014" xr:uid="{F2E9298C-BF8F-47D5-B519-548516809EB5}"/>
    <cellStyle name="Normal 4 2 2 3 3 2 2 4" xfId="12523" xr:uid="{0A9C27D9-13F8-45AD-A300-D7B195390BAC}"/>
    <cellStyle name="Normal 4 2 2 3 3 2 2 4 2" xfId="22847" xr:uid="{6D4C1C85-58EE-47D5-B7B0-412CA021535E}"/>
    <cellStyle name="Normal 4 2 2 3 3 2 2 5" xfId="25342" xr:uid="{A6005D88-D4C6-4F39-8E15-308BFC75210D}"/>
    <cellStyle name="Normal 4 2 2 3 3 2 2 6" xfId="15105" xr:uid="{C6B67A87-5503-4912-8A60-44F89E02ABE3}"/>
    <cellStyle name="Normal 4 2 2 3 3 2 3" xfId="5475" xr:uid="{00000000-0005-0000-0000-00000C0E0000}"/>
    <cellStyle name="Normal 4 2 2 3 3 2 3 2" xfId="10527" xr:uid="{F2EC0A8A-F21C-4567-8AA0-09CA07FEA4C5}"/>
    <cellStyle name="Normal 4 2 2 3 3 2 3 2 2" xfId="30106" xr:uid="{06D89B8F-5EBF-496B-B34E-520BF015FC48}"/>
    <cellStyle name="Normal 4 2 2 3 3 2 3 2 3" xfId="20742" xr:uid="{AAB1DAFC-66CF-4161-AEBC-58A8AA0A5EEC}"/>
    <cellStyle name="Normal 4 2 2 3 3 2 3 3" xfId="13251" xr:uid="{478C989F-4371-4FC7-9925-2820C360A640}"/>
    <cellStyle name="Normal 4 2 2 3 3 2 3 3 2" xfId="23575" xr:uid="{CA0F0C3E-B970-41D6-88D5-D87A838DB480}"/>
    <cellStyle name="Normal 4 2 2 3 3 2 3 4" xfId="24402" xr:uid="{C23B6056-535F-40EF-BE17-0ACB35E474DC}"/>
    <cellStyle name="Normal 4 2 2 3 3 2 3 5" xfId="17909" xr:uid="{7B748E0B-5B4D-4F25-9A46-DDCD12FF81C6}"/>
    <cellStyle name="Normal 4 2 2 3 3 2 4" xfId="8134" xr:uid="{F216DFC3-C87E-4FF1-A6AF-00602E3CA6B0}"/>
    <cellStyle name="Normal 4 2 2 3 3 2 4 2" xfId="27938" xr:uid="{53B64A6A-D7E1-4953-811B-080324BA15DC}"/>
    <cellStyle name="Normal 4 2 2 3 3 2 4 3" xfId="16701" xr:uid="{6A63263B-4FD5-4308-AA10-08071897599A}"/>
    <cellStyle name="Normal 4 2 2 3 3 2 5" xfId="9361" xr:uid="{A3519FFE-C92B-4CE3-9BB8-CC9965A99715}"/>
    <cellStyle name="Normal 4 2 2 3 3 2 5 2" xfId="19534" xr:uid="{37FAAE1D-53A8-4B28-9666-CCEB1539911D}"/>
    <cellStyle name="Normal 4 2 2 3 3 2 6" xfId="12043" xr:uid="{EF784019-42E7-431C-9FB7-2B5EB42A9590}"/>
    <cellStyle name="Normal 4 2 2 3 3 2 6 2" xfId="22367" xr:uid="{ECF701D8-F501-46DB-AAC7-A749C4A55704}"/>
    <cellStyle name="Normal 4 2 2 3 3 2 7" xfId="24834" xr:uid="{D62F5CA0-F6B9-4F43-A5FF-15C77D184EE3}"/>
    <cellStyle name="Normal 4 2 2 3 3 2 8" xfId="14522" xr:uid="{84119014-0BF4-44A6-A91D-CC4CEDEE9669}"/>
    <cellStyle name="Normal 4 2 2 3 3 3" xfId="4100" xr:uid="{00000000-0005-0000-0000-00000D0E0000}"/>
    <cellStyle name="Normal 4 2 2 3 3 3 2" xfId="6097" xr:uid="{00000000-0005-0000-0000-00000E0E0000}"/>
    <cellStyle name="Normal 4 2 2 3 3 3 2 2" xfId="10664" xr:uid="{DB6B7CCA-AB07-4038-9C26-72857FF5BAF4}"/>
    <cellStyle name="Normal 4 2 2 3 3 3 2 2 2" xfId="30226" xr:uid="{91B096C7-703D-4404-9023-A81BA317EFC1}"/>
    <cellStyle name="Normal 4 2 2 3 3 3 2 2 3" xfId="20924" xr:uid="{DB5E7945-8127-440A-9898-2AE3097BEA3C}"/>
    <cellStyle name="Normal 4 2 2 3 3 3 2 3" xfId="13433" xr:uid="{FBCA556B-B6A1-4274-91C2-01BCBADD8E39}"/>
    <cellStyle name="Normal 4 2 2 3 3 3 2 3 2" xfId="23757" xr:uid="{33742AA4-F33E-4754-A089-3F71A4F166F2}"/>
    <cellStyle name="Normal 4 2 2 3 3 3 2 4" xfId="26792" xr:uid="{76DEC2DA-E8DC-4E71-B768-D5CAA20DBE4C}"/>
    <cellStyle name="Normal 4 2 2 3 3 3 2 5" xfId="18091" xr:uid="{025A7117-6634-4ECC-8238-64DE9F230E6C}"/>
    <cellStyle name="Normal 4 2 2 3 3 3 3" xfId="8229" xr:uid="{309E895B-3BCD-4D6D-91EF-0049CCF13945}"/>
    <cellStyle name="Normal 4 2 2 3 3 3 3 2" xfId="26994" xr:uid="{BBC022F8-0B11-4E7F-9E7F-4AAD1DC4D0AD}"/>
    <cellStyle name="Normal 4 2 2 3 3 3 3 3" xfId="17182" xr:uid="{9ABF999F-0199-482A-9307-7817F09E3517}"/>
    <cellStyle name="Normal 4 2 2 3 3 3 4" xfId="9839" xr:uid="{0831DB7F-33F3-47CB-86DB-36D757A7DB77}"/>
    <cellStyle name="Normal 4 2 2 3 3 3 4 2" xfId="20015" xr:uid="{42DE9DE8-A3A1-47E4-8597-CE061F19AAE9}"/>
    <cellStyle name="Normal 4 2 2 3 3 3 5" xfId="12524" xr:uid="{A6419B22-EDAE-4F17-A460-793D76BE544C}"/>
    <cellStyle name="Normal 4 2 2 3 3 3 5 2" xfId="22848" xr:uid="{4E9C0FEF-F46C-4B2E-8D44-D97316A7F94B}"/>
    <cellStyle name="Normal 4 2 2 3 3 3 6" xfId="26074" xr:uid="{17752847-E7B5-452D-8685-87E2D7AB98BA}"/>
    <cellStyle name="Normal 4 2 2 3 3 3 7" xfId="15106" xr:uid="{652D7CDD-4411-4E5A-B4C1-9B2F6E42B8E6}"/>
    <cellStyle name="Normal 4 2 2 3 3 4" xfId="4098" xr:uid="{00000000-0005-0000-0000-00000F0E0000}"/>
    <cellStyle name="Normal 4 2 2 3 3 4 2" xfId="6095" xr:uid="{00000000-0005-0000-0000-0000100E0000}"/>
    <cellStyle name="Normal 4 2 2 3 3 4 2 2" xfId="29194" xr:uid="{47805242-E8E3-4BBB-8E63-AAD23AA717C0}"/>
    <cellStyle name="Normal 4 2 2 3 3 4 2 3" xfId="17180" xr:uid="{748DC35B-B6A8-43BD-9B18-AA09D6E8AEF8}"/>
    <cellStyle name="Normal 4 2 2 3 3 4 3" xfId="9837" xr:uid="{AC79C21C-14D6-46D0-ACD8-890E002983A4}"/>
    <cellStyle name="Normal 4 2 2 3 3 4 3 2" xfId="20013" xr:uid="{EE2840B3-5327-44BC-842A-8E4E80B59B14}"/>
    <cellStyle name="Normal 4 2 2 3 3 4 4" xfId="12522" xr:uid="{3CF6B142-6970-4241-BF0E-CFC938F4262C}"/>
    <cellStyle name="Normal 4 2 2 3 3 4 4 2" xfId="22846" xr:uid="{865CE151-F9C5-4BF3-938D-700DAEF78E0B}"/>
    <cellStyle name="Normal 4 2 2 3 3 4 5" xfId="24830" xr:uid="{F39FFBD1-7D26-48E8-923C-F345E1EDDB9C}"/>
    <cellStyle name="Normal 4 2 2 3 3 4 6" xfId="15104" xr:uid="{AAC2EFF0-199C-443C-A5F2-A9EC3485292A}"/>
    <cellStyle name="Normal 4 2 2 3 3 5" xfId="3376" xr:uid="{00000000-0005-0000-0000-0000110E0000}"/>
    <cellStyle name="Normal 4 2 2 3 3 5 2" xfId="5284" xr:uid="{00000000-0005-0000-0000-0000120E0000}"/>
    <cellStyle name="Normal 4 2 2 3 3 5 2 2" xfId="28036" xr:uid="{EAF942BB-1FA3-4DCE-A11B-A881250F8F99}"/>
    <cellStyle name="Normal 4 2 2 3 3 5 2 3" xfId="16572" xr:uid="{1CEBCA05-8FA0-419C-9BCC-25D9393B25ED}"/>
    <cellStyle name="Normal 4 2 2 3 3 5 3" xfId="9232" xr:uid="{3DE1173D-D22F-4289-A5DD-048D54E2D34C}"/>
    <cellStyle name="Normal 4 2 2 3 3 5 3 2" xfId="19405" xr:uid="{15656287-3636-4E31-BC5B-9C2B0DB3F816}"/>
    <cellStyle name="Normal 4 2 2 3 3 5 4" xfId="11914" xr:uid="{5CDDB33C-174F-4F43-A679-BBD2990775DD}"/>
    <cellStyle name="Normal 4 2 2 3 3 5 4 2" xfId="22238" xr:uid="{223C2DEB-D858-45B1-B976-C4AC6A71198B}"/>
    <cellStyle name="Normal 4 2 2 3 3 5 5" xfId="24950" xr:uid="{461E0A4C-CF0B-4C0A-9A4E-034C21FFFA79}"/>
    <cellStyle name="Normal 4 2 2 3 3 5 6" xfId="14337" xr:uid="{E6943FAF-A9AA-416A-996B-D46DDB2A3D0F}"/>
    <cellStyle name="Normal 4 2 2 3 3 6" xfId="4881" xr:uid="{00000000-0005-0000-0000-0000130E0000}"/>
    <cellStyle name="Normal 4 2 2 3 3 6 2" xfId="10414" xr:uid="{F21DA85B-F40E-478D-B5B1-DFE7D87F73D3}"/>
    <cellStyle name="Normal 4 2 2 3 3 6 2 2" xfId="20596" xr:uid="{3D927A30-8412-4ED8-A851-C32E67E323BE}"/>
    <cellStyle name="Normal 4 2 2 3 3 6 3" xfId="13105" xr:uid="{E7E412CF-DB14-49BD-AC47-37B81BB58032}"/>
    <cellStyle name="Normal 4 2 2 3 3 6 3 2" xfId="23429" xr:uid="{F215F881-B10B-42D2-9F9B-655B5711F351}"/>
    <cellStyle name="Normal 4 2 2 3 3 6 4" xfId="26604" xr:uid="{581CBCDF-EF2A-4030-9FF2-E292DA55DAD8}"/>
    <cellStyle name="Normal 4 2 2 3 3 6 5" xfId="17763" xr:uid="{E8C1449C-EB13-4184-BA6F-1EE890A5B001}"/>
    <cellStyle name="Normal 4 2 2 3 3 7" xfId="7823" xr:uid="{94446783-8382-4722-B327-324DB37C3C31}"/>
    <cellStyle name="Normal 4 2 2 3 3 7 2" xfId="15788" xr:uid="{2D9963BE-D8DC-4781-A588-7BA56C3A9B7B}"/>
    <cellStyle name="Normal 4 2 2 3 3 8" xfId="8523" xr:uid="{E80A138B-F2E3-4991-8489-D2199854EC74}"/>
    <cellStyle name="Normal 4 2 2 3 3 8 2" xfId="18621" xr:uid="{E2863D54-A769-443A-919E-942A420AD467}"/>
    <cellStyle name="Normal 4 2 2 3 3 9" xfId="11133" xr:uid="{2BA5AD86-765C-4E9D-BEB1-7912927A9C7B}"/>
    <cellStyle name="Normal 4 2 2 3 3 9 2" xfId="21454" xr:uid="{F8120CB6-4A20-48A8-B0F1-E57D6A40F86E}"/>
    <cellStyle name="Normal 4 2 2 3 4" xfId="1210" xr:uid="{00000000-0005-0000-0000-0000BA040000}"/>
    <cellStyle name="Normal 4 2 2 3 4 2" xfId="2350" xr:uid="{00000000-0005-0000-0000-00005A030000}"/>
    <cellStyle name="Normal 4 2 2 3 4 2 2" xfId="6098" xr:uid="{00000000-0005-0000-0000-0000160E0000}"/>
    <cellStyle name="Normal 4 2 2 3 4 2 2 2" xfId="27411" xr:uid="{D3BEBB9A-E2D7-4F45-9393-3F36FFEE4607}"/>
    <cellStyle name="Normal 4 2 2 3 4 2 2 3" xfId="17183" xr:uid="{B101A051-3969-40D1-91EA-E69351E097DA}"/>
    <cellStyle name="Normal 4 2 2 3 4 2 3" xfId="9840" xr:uid="{BF7ACFE9-96BC-4FAB-91BD-8201427CB3F6}"/>
    <cellStyle name="Normal 4 2 2 3 4 2 3 2" xfId="20016" xr:uid="{832DA353-AC01-4F21-8A62-8C0F2A69B031}"/>
    <cellStyle name="Normal 4 2 2 3 4 2 4" xfId="12525" xr:uid="{BD7BD41F-FFDF-434B-A5FC-D9DBC7E4DB2D}"/>
    <cellStyle name="Normal 4 2 2 3 4 2 4 2" xfId="22849" xr:uid="{0C269C0D-AF51-41CA-8C02-44C62C4B9D10}"/>
    <cellStyle name="Normal 4 2 2 3 4 2 5" xfId="26170" xr:uid="{8BFE2D13-16C7-4E7A-9ECB-6D97E7B521E3}"/>
    <cellStyle name="Normal 4 2 2 3 4 2 6" xfId="15107" xr:uid="{2774DC4A-407E-4E38-819C-2B5656C54D18}"/>
    <cellStyle name="Normal 4 2 2 3 4 3" xfId="3691" xr:uid="{00000000-0005-0000-0000-0000170E0000}"/>
    <cellStyle name="Normal 4 2 2 3 4 3 2" xfId="5473" xr:uid="{00000000-0005-0000-0000-0000180E0000}"/>
    <cellStyle name="Normal 4 2 2 3 4 3 2 2" xfId="30104" xr:uid="{96A04D86-D8AF-43A4-A06A-9F63C7F5040A}"/>
    <cellStyle name="Normal 4 2 2 3 4 3 2 3" xfId="20740" xr:uid="{8F780CF8-22BA-497B-9218-1B0BED8015C8}"/>
    <cellStyle name="Normal 4 2 2 3 4 3 3" xfId="13249" xr:uid="{9E99A84B-EC61-447E-81FB-D57A2667195A}"/>
    <cellStyle name="Normal 4 2 2 3 4 3 3 2" xfId="23573" xr:uid="{5B18E3FC-5658-4EE6-AE9F-310B47C290AB}"/>
    <cellStyle name="Normal 4 2 2 3 4 3 4" xfId="24585" xr:uid="{ABFBECF6-B469-4AC7-8885-B4ECBBE8E4DB}"/>
    <cellStyle name="Normal 4 2 2 3 4 3 5" xfId="17907" xr:uid="{A6B0D145-1DDF-443B-9A96-670C07B77EAF}"/>
    <cellStyle name="Normal 4 2 2 3 4 4" xfId="4632" xr:uid="{00000000-0005-0000-0000-0000190E0000}"/>
    <cellStyle name="Normal 4 2 2 3 4 4 2" xfId="28058" xr:uid="{D3B3F313-44D1-4A21-83F8-845E629AFEAC}"/>
    <cellStyle name="Normal 4 2 2 3 4 4 3" xfId="15789" xr:uid="{06CE01F7-2046-4695-A742-A4A0B2A8D645}"/>
    <cellStyle name="Normal 4 2 2 3 4 5" xfId="8524" xr:uid="{6C2B5F5A-702F-4823-9AE5-8A5D93E17FA5}"/>
    <cellStyle name="Normal 4 2 2 3 4 5 2" xfId="18622" xr:uid="{B05DA72B-CD56-4011-86EF-DBA773E70070}"/>
    <cellStyle name="Normal 4 2 2 3 4 6" xfId="11134" xr:uid="{EEAE21F7-78C0-49F6-9B81-1983037ECE6F}"/>
    <cellStyle name="Normal 4 2 2 3 4 6 2" xfId="21455" xr:uid="{1DFA5B90-4A86-45F1-B72D-675CF3D3C647}"/>
    <cellStyle name="Normal 4 2 2 3 4 7" xfId="25595" xr:uid="{093F8103-6DCB-4DB1-8D1B-66B770111212}"/>
    <cellStyle name="Normal 4 2 2 3 4 8" xfId="14520" xr:uid="{F42B0C2D-592D-44AA-BA21-8854A1909D4A}"/>
    <cellStyle name="Normal 4 2 2 3 5" xfId="2215" xr:uid="{00000000-0005-0000-0000-000056030000}"/>
    <cellStyle name="Normal 4 2 2 3 5 2" xfId="6099" xr:uid="{00000000-0005-0000-0000-00001B0E0000}"/>
    <cellStyle name="Normal 4 2 2 3 5 2 2" xfId="10665" xr:uid="{A480F781-8159-4EDE-916E-AD07102E7A96}"/>
    <cellStyle name="Normal 4 2 2 3 5 2 2 2" xfId="30227" xr:uid="{43478D56-36D4-40FF-846F-F552B7158963}"/>
    <cellStyle name="Normal 4 2 2 3 5 2 2 3" xfId="20925" xr:uid="{CF6532ED-CA4E-406F-9DBF-913A744895D4}"/>
    <cellStyle name="Normal 4 2 2 3 5 2 3" xfId="13434" xr:uid="{7A055018-C6D9-4B49-B2F4-16A1019F3450}"/>
    <cellStyle name="Normal 4 2 2 3 5 2 3 2" xfId="23758" xr:uid="{470DA973-21A9-4299-9BA1-8BEB7AFBE715}"/>
    <cellStyle name="Normal 4 2 2 3 5 2 4" xfId="24606" xr:uid="{405BA61F-BFA2-4F6C-B75F-B7F8E1E481C7}"/>
    <cellStyle name="Normal 4 2 2 3 5 2 5" xfId="18092" xr:uid="{A8A42AF3-A5C1-4A6A-8095-C6EF7C4CD05E}"/>
    <cellStyle name="Normal 4 2 2 3 5 3" xfId="8230" xr:uid="{EA0D93A4-F465-4D35-8E0A-B887D80B3F0B}"/>
    <cellStyle name="Normal 4 2 2 3 5 3 2" xfId="28005" xr:uid="{074818EC-A706-4518-A17E-11A8C8A394F7}"/>
    <cellStyle name="Normal 4 2 2 3 5 3 3" xfId="17184" xr:uid="{9AF4F4C7-FD53-44F2-BA9B-5568182992A8}"/>
    <cellStyle name="Normal 4 2 2 3 5 4" xfId="9841" xr:uid="{79AC4243-E4DF-4C66-BFF5-753B145DA8D8}"/>
    <cellStyle name="Normal 4 2 2 3 5 4 2" xfId="20017" xr:uid="{95AE01AB-2099-47B6-B00A-0E1779C6FDAB}"/>
    <cellStyle name="Normal 4 2 2 3 5 5" xfId="12526" xr:uid="{375C369F-5061-4148-94EE-C0D208AD3682}"/>
    <cellStyle name="Normal 4 2 2 3 5 5 2" xfId="22850" xr:uid="{8D2A7B3F-6021-43D6-B79A-A61AC2CDC4F7}"/>
    <cellStyle name="Normal 4 2 2 3 5 6" xfId="26404" xr:uid="{A9C13D93-D236-468B-95EA-F402CED3569B}"/>
    <cellStyle name="Normal 4 2 2 3 5 7" xfId="15108" xr:uid="{A4F5605F-57F7-46A3-A5E3-DCABC8A2260B}"/>
    <cellStyle name="Normal 4 2 2 3 6" xfId="3824" xr:uid="{00000000-0005-0000-0000-00001C0E0000}"/>
    <cellStyle name="Normal 4 2 2 3 6 2" xfId="5696" xr:uid="{00000000-0005-0000-0000-00001D0E0000}"/>
    <cellStyle name="Normal 4 2 2 3 6 2 2" xfId="28458" xr:uid="{1C84AD25-6463-4B07-A869-6ECF390983D0}"/>
    <cellStyle name="Normal 4 2 2 3 6 2 3" xfId="16848" xr:uid="{0B19D39D-E7AD-4009-ADEB-F92FBF9EE240}"/>
    <cellStyle name="Normal 4 2 2 3 6 3" xfId="9505" xr:uid="{450ACA89-00EA-4F64-A2A0-2CCF4E91296F}"/>
    <cellStyle name="Normal 4 2 2 3 6 3 2" xfId="19681" xr:uid="{40CE20B9-CC0C-4940-B949-E12D13F4F034}"/>
    <cellStyle name="Normal 4 2 2 3 6 4" xfId="12190" xr:uid="{7699BE74-4AC1-48B9-A327-EEE51B621930}"/>
    <cellStyle name="Normal 4 2 2 3 6 4 2" xfId="22514" xr:uid="{7AA5AAD4-493F-4263-8670-F5B711F959AD}"/>
    <cellStyle name="Normal 4 2 2 3 6 5" xfId="26501" xr:uid="{9C1C0DB3-1FA5-4E56-BFCB-5D0A337B9A08}"/>
    <cellStyle name="Normal 4 2 2 3 6 6" xfId="14733" xr:uid="{9DF7001E-2306-449C-B317-E34D70975F3A}"/>
    <cellStyle name="Normal 4 2 2 3 7" xfId="3183" xr:uid="{00000000-0005-0000-0000-00001E0E0000}"/>
    <cellStyle name="Normal 4 2 2 3 7 2" xfId="5121" xr:uid="{00000000-0005-0000-0000-00001F0E0000}"/>
    <cellStyle name="Normal 4 2 2 3 7 2 2" xfId="28968" xr:uid="{41B91D2F-F9E4-42D0-B2BA-28A03B459E75}"/>
    <cellStyle name="Normal 4 2 2 3 7 2 3" xfId="16410" xr:uid="{0D110DAD-2626-4CEE-B9E7-C6EDFBB6B0C9}"/>
    <cellStyle name="Normal 4 2 2 3 7 3" xfId="9070" xr:uid="{6D48CC45-FC29-423F-AD85-1F07B5BD0DFB}"/>
    <cellStyle name="Normal 4 2 2 3 7 3 2" xfId="19243" xr:uid="{4EA363AB-38C6-4009-843F-37FA928F55B4}"/>
    <cellStyle name="Normal 4 2 2 3 7 4" xfId="11752" xr:uid="{5E7BDA56-EAA3-4368-B8DC-98D7C7511A25}"/>
    <cellStyle name="Normal 4 2 2 3 7 4 2" xfId="22076" xr:uid="{F5F464A6-0235-4978-AA43-561C11889D0E}"/>
    <cellStyle name="Normal 4 2 2 3 7 5" xfId="24692" xr:uid="{E5714FC4-171C-4BFD-802E-1985B5192A11}"/>
    <cellStyle name="Normal 4 2 2 3 7 6" xfId="14179" xr:uid="{DF29131E-6F60-4CF6-B27D-1463EC029254}"/>
    <cellStyle name="Normal 4 2 2 3 8" xfId="4472" xr:uid="{00000000-0005-0000-0000-0000200E0000}"/>
    <cellStyle name="Normal 4 2 2 3 8 2" xfId="8849" xr:uid="{49EC6C1F-A998-4742-9DA4-A7BB165D2EF1}"/>
    <cellStyle name="Normal 4 2 2 3 8 2 2" xfId="18999" xr:uid="{EFD9B4F2-93DD-4B41-A58F-649A4AF856B2}"/>
    <cellStyle name="Normal 4 2 2 3 8 3" xfId="11508" xr:uid="{369E28D6-12F7-4AF0-9BE9-F90ECD978A3F}"/>
    <cellStyle name="Normal 4 2 2 3 8 3 2" xfId="21832" xr:uid="{024BDB65-FEF2-4C88-B87F-9192413A1B28}"/>
    <cellStyle name="Normal 4 2 2 3 8 4" xfId="23925" xr:uid="{29583314-8F56-4684-B1EA-650D0F897E89}"/>
    <cellStyle name="Normal 4 2 2 3 8 5" xfId="16166" xr:uid="{B7335EE0-CB0E-4DC9-A0D6-269899BF5D12}"/>
    <cellStyle name="Normal 4 2 2 3 9" xfId="7389" xr:uid="{ED22E6C7-3BF7-479F-B525-A0FCAD6CBAA3}"/>
    <cellStyle name="Normal 4 2 2 3 9 2" xfId="10257" xr:uid="{DE3BA9EC-66A2-48A5-B0AB-EFBC5C6EB0C2}"/>
    <cellStyle name="Normal 4 2 2 3 9 2 2" xfId="20439" xr:uid="{5A84FB1A-3D94-4885-BEBB-42F3B783027F}"/>
    <cellStyle name="Normal 4 2 2 3 9 3" xfId="12948" xr:uid="{425A1737-4810-4167-A5A6-A4F0FD9E3763}"/>
    <cellStyle name="Normal 4 2 2 3 9 3 2" xfId="23272" xr:uid="{4364A431-7B21-41BB-9FF7-03E0822AA31D}"/>
    <cellStyle name="Normal 4 2 2 3 9 4" xfId="17606" xr:uid="{D50EDF16-E22E-4031-90E9-06321E200ACF}"/>
    <cellStyle name="Normal 4 2 2 4" xfId="1211" xr:uid="{00000000-0005-0000-0000-0000BB040000}"/>
    <cellStyle name="Normal 4 2 2 4 10" xfId="8525" xr:uid="{EA38DA6F-1037-4DDD-803F-F33FEC359981}"/>
    <cellStyle name="Normal 4 2 2 4 10 2" xfId="18623" xr:uid="{A41B2504-E5A4-4378-AD0F-606151A0AEFB}"/>
    <cellStyle name="Normal 4 2 2 4 11" xfId="11135" xr:uid="{36B5E6FE-7C68-43C8-B1E6-8B38920A4ECF}"/>
    <cellStyle name="Normal 4 2 2 4 11 2" xfId="21456" xr:uid="{13F00E69-7D63-4957-8F1D-5C51F2D2A280}"/>
    <cellStyle name="Normal 4 2 2 4 12" xfId="25061" xr:uid="{342DD448-F00D-44CF-AB8F-37A6665BD1BD}"/>
    <cellStyle name="Normal 4 2 2 4 13" xfId="13760" xr:uid="{F0208790-D209-49FC-8BE9-9C49F40DE807}"/>
    <cellStyle name="Normal 4 2 2 4 2" xfId="1212" xr:uid="{00000000-0005-0000-0000-0000BC040000}"/>
    <cellStyle name="Normal 4 2 2 4 2 10" xfId="11136" xr:uid="{80B8F2DD-7941-46E3-A959-F4890EAFF532}"/>
    <cellStyle name="Normal 4 2 2 4 2 10 2" xfId="21457" xr:uid="{541A54B2-C6AC-4D8B-92DE-FCF7681D4615}"/>
    <cellStyle name="Normal 4 2 2 4 2 11" xfId="26231" xr:uid="{5752B79C-C096-44ED-A377-42552AC45B14}"/>
    <cellStyle name="Normal 4 2 2 4 2 12" xfId="13905" xr:uid="{B264896B-28B8-447E-8001-AFA9F9D3109B}"/>
    <cellStyle name="Normal 4 2 2 4 2 2" xfId="1213" xr:uid="{00000000-0005-0000-0000-0000BD040000}"/>
    <cellStyle name="Normal 4 2 2 4 2 2 2" xfId="2670" xr:uid="{00000000-0005-0000-0000-00005D030000}"/>
    <cellStyle name="Normal 4 2 2 4 2 2 2 2" xfId="6101" xr:uid="{00000000-0005-0000-0000-0000250E0000}"/>
    <cellStyle name="Normal 4 2 2 4 2 2 2 2 2" xfId="28077" xr:uid="{D38F1B8D-9384-497B-B2C2-2E9F8E7ED05A}"/>
    <cellStyle name="Normal 4 2 2 4 2 2 2 2 3" xfId="28723" xr:uid="{C816D205-8053-4007-B3C6-F62F258B551E}"/>
    <cellStyle name="Normal 4 2 2 4 2 2 2 2 4" xfId="17186" xr:uid="{0732492B-58C5-4695-AB2D-377387D525F5}"/>
    <cellStyle name="Normal 4 2 2 4 2 2 2 3" xfId="9843" xr:uid="{B45FDE81-39C5-493F-A263-1A86B08D099B}"/>
    <cellStyle name="Normal 4 2 2 4 2 2 2 3 2" xfId="29863" xr:uid="{B466E60B-4B54-480F-863B-DEA59A1EA31D}"/>
    <cellStyle name="Normal 4 2 2 4 2 2 2 3 3" xfId="20019" xr:uid="{CC236CB8-50E3-48EF-AFE2-0A6F40455AE6}"/>
    <cellStyle name="Normal 4 2 2 4 2 2 2 4" xfId="12528" xr:uid="{55B47FB5-A4B9-46EA-9E2A-E4BC4953560F}"/>
    <cellStyle name="Normal 4 2 2 4 2 2 2 4 2" xfId="22852" xr:uid="{AF717C61-2A70-44BC-BFB8-A1E372225790}"/>
    <cellStyle name="Normal 4 2 2 4 2 2 2 5" xfId="24602" xr:uid="{50824E8C-E9B8-42F2-B652-85CCE43F13C7}"/>
    <cellStyle name="Normal 4 2 2 4 2 2 2 6" xfId="15110" xr:uid="{AE3CAB3C-3572-46BF-9473-23123CECA2DF}"/>
    <cellStyle name="Normal 4 2 2 4 2 2 3" xfId="3694" xr:uid="{00000000-0005-0000-0000-0000260E0000}"/>
    <cellStyle name="Normal 4 2 2 4 2 2 3 2" xfId="5477" xr:uid="{00000000-0005-0000-0000-0000270E0000}"/>
    <cellStyle name="Normal 4 2 2 4 2 2 3 2 2" xfId="30107" xr:uid="{EE2A71F1-E5ED-4BBE-BCC4-6A7644EC5462}"/>
    <cellStyle name="Normal 4 2 2 4 2 2 3 2 3" xfId="20743" xr:uid="{9E070E7C-8B51-4476-951E-CB05906B9B2F}"/>
    <cellStyle name="Normal 4 2 2 4 2 2 3 3" xfId="13252" xr:uid="{77DBFE12-9F09-4AA6-92F8-80C5BA2DEF0B}"/>
    <cellStyle name="Normal 4 2 2 4 2 2 3 3 2" xfId="23576" xr:uid="{22114127-985C-4CB4-A461-EA30094F5728}"/>
    <cellStyle name="Normal 4 2 2 4 2 2 3 4" xfId="26616" xr:uid="{ED124D09-23C4-45AF-95BA-9FB982E1BA00}"/>
    <cellStyle name="Normal 4 2 2 4 2 2 3 5" xfId="17910" xr:uid="{6B64091C-32DB-46DD-94AB-892D3EC029E9}"/>
    <cellStyle name="Normal 4 2 2 4 2 2 4" xfId="5022" xr:uid="{00000000-0005-0000-0000-0000280E0000}"/>
    <cellStyle name="Normal 4 2 2 4 2 2 4 2" xfId="28659" xr:uid="{EFD0DC1F-49BB-4850-A4F3-33E087AE098E}"/>
    <cellStyle name="Normal 4 2 2 4 2 2 4 3" xfId="15792" xr:uid="{443E30ED-0B06-4B0A-A0D4-0A61A2FFDBF9}"/>
    <cellStyle name="Normal 4 2 2 4 2 2 5" xfId="8527" xr:uid="{C4710764-134A-4B8B-AFF6-ECA957A6E34E}"/>
    <cellStyle name="Normal 4 2 2 4 2 2 5 2" xfId="18625" xr:uid="{603CDC96-2857-439C-BAA5-9F708916CE8D}"/>
    <cellStyle name="Normal 4 2 2 4 2 2 6" xfId="11137" xr:uid="{91B7FF5C-DFE7-4F03-BA90-40F48DECB92B}"/>
    <cellStyle name="Normal 4 2 2 4 2 2 6 2" xfId="21458" xr:uid="{5F575201-A84F-44B8-8D46-AF0E6B896F08}"/>
    <cellStyle name="Normal 4 2 2 4 2 2 7" xfId="25984" xr:uid="{2E890721-5518-4AFB-8462-CA78DC6EC97C}"/>
    <cellStyle name="Normal 4 2 2 4 2 2 8" xfId="14524" xr:uid="{B8369388-10DA-4FDC-81D1-3A067C172403}"/>
    <cellStyle name="Normal 4 2 2 4 2 3" xfId="2467" xr:uid="{00000000-0005-0000-0000-00005C030000}"/>
    <cellStyle name="Normal 4 2 2 4 2 3 2" xfId="6102" xr:uid="{00000000-0005-0000-0000-00002A0E0000}"/>
    <cellStyle name="Normal 4 2 2 4 2 3 2 2" xfId="10666" xr:uid="{6CA1D5B0-3BAA-42DE-8263-04C22E7AC934}"/>
    <cellStyle name="Normal 4 2 2 4 2 3 2 2 2" xfId="30228" xr:uid="{27B0D3C9-A8FF-4F37-83D5-93439519B260}"/>
    <cellStyle name="Normal 4 2 2 4 2 3 2 2 3" xfId="20926" xr:uid="{49F665BB-99CC-4F0F-838A-74CF32776F27}"/>
    <cellStyle name="Normal 4 2 2 4 2 3 2 3" xfId="13435" xr:uid="{2B8260E4-6DAD-4F36-88A3-63AF81E629DB}"/>
    <cellStyle name="Normal 4 2 2 4 2 3 2 3 2" xfId="23759" xr:uid="{044E68F2-4F8C-41D9-8E7E-2E34D8E8A77E}"/>
    <cellStyle name="Normal 4 2 2 4 2 3 2 4" xfId="26356" xr:uid="{84CA153E-72C6-48E6-A1ED-CE7947B60D01}"/>
    <cellStyle name="Normal 4 2 2 4 2 3 2 5" xfId="18093" xr:uid="{C7F45ED9-317D-4FBF-9956-66DB4A43F7B3}"/>
    <cellStyle name="Normal 4 2 2 4 2 3 3" xfId="8231" xr:uid="{03321164-DFA9-4452-9F80-95B9FF091A58}"/>
    <cellStyle name="Normal 4 2 2 4 2 3 3 2" xfId="29195" xr:uid="{55AD95D1-54DE-4089-AB27-48068DF4463A}"/>
    <cellStyle name="Normal 4 2 2 4 2 3 3 3" xfId="17187" xr:uid="{063BF721-24CF-441F-85AB-CBD9B351828C}"/>
    <cellStyle name="Normal 4 2 2 4 2 3 4" xfId="9844" xr:uid="{D8CB0782-DC9A-4F35-8640-7CA94A51FAC5}"/>
    <cellStyle name="Normal 4 2 2 4 2 3 4 2" xfId="20020" xr:uid="{4821FEA1-9DFA-4C76-A162-0BDDCAD366F0}"/>
    <cellStyle name="Normal 4 2 2 4 2 3 5" xfId="12529" xr:uid="{1FF6E4F5-1AED-4DF9-87C6-FF9AF73C16A2}"/>
    <cellStyle name="Normal 4 2 2 4 2 3 5 2" xfId="22853" xr:uid="{6B3F06A9-BBD5-427E-875C-2B6EBED1B482}"/>
    <cellStyle name="Normal 4 2 2 4 2 3 6" xfId="24324" xr:uid="{6A24F390-BF9A-424B-81FF-8F757E02A645}"/>
    <cellStyle name="Normal 4 2 2 4 2 3 7" xfId="15111" xr:uid="{A45C4C24-A25B-488B-B343-BE48DF99AD66}"/>
    <cellStyle name="Normal 4 2 2 4 2 4" xfId="4101" xr:uid="{00000000-0005-0000-0000-00002B0E0000}"/>
    <cellStyle name="Normal 4 2 2 4 2 4 2" xfId="6100" xr:uid="{00000000-0005-0000-0000-00002C0E0000}"/>
    <cellStyle name="Normal 4 2 2 4 2 4 2 2" xfId="27270" xr:uid="{A3FD63F3-D6E0-492E-B6EE-54035A6847E4}"/>
    <cellStyle name="Normal 4 2 2 4 2 4 2 3" xfId="17185" xr:uid="{D29B87F5-1303-41E5-8967-5F63D35E8A67}"/>
    <cellStyle name="Normal 4 2 2 4 2 4 3" xfId="9842" xr:uid="{C76E179B-3A7E-4AD5-880E-B873D8D92BC9}"/>
    <cellStyle name="Normal 4 2 2 4 2 4 3 2" xfId="20018" xr:uid="{4D333FF5-8274-4B7A-BD07-38BD335AEC4F}"/>
    <cellStyle name="Normal 4 2 2 4 2 4 4" xfId="12527" xr:uid="{0E81D650-C41A-46F5-94EC-F4E94B70DE76}"/>
    <cellStyle name="Normal 4 2 2 4 2 4 4 2" xfId="22851" xr:uid="{475A7D9B-6E6A-4AC6-A297-5BD883C54FAC}"/>
    <cellStyle name="Normal 4 2 2 4 2 4 5" xfId="26475" xr:uid="{032181DD-F29B-4866-B143-856D81820086}"/>
    <cellStyle name="Normal 4 2 2 4 2 4 6" xfId="15109" xr:uid="{BBB8EEDE-BF59-4228-92D0-5BA996317C7F}"/>
    <cellStyle name="Normal 4 2 2 4 2 5" xfId="3350" xr:uid="{00000000-0005-0000-0000-00002D0E0000}"/>
    <cellStyle name="Normal 4 2 2 4 2 5 2" xfId="5264" xr:uid="{00000000-0005-0000-0000-00002E0E0000}"/>
    <cellStyle name="Normal 4 2 2 4 2 5 2 2" xfId="26881" xr:uid="{474A2149-AB22-4EE7-B735-1822EF8AF6C8}"/>
    <cellStyle name="Normal 4 2 2 4 2 5 2 3" xfId="16553" xr:uid="{B53EA67F-9878-49F4-B79B-57528A4238A2}"/>
    <cellStyle name="Normal 4 2 2 4 2 5 3" xfId="9213" xr:uid="{0463FA05-7A80-4215-8335-C1969059735F}"/>
    <cellStyle name="Normal 4 2 2 4 2 5 3 2" xfId="19386" xr:uid="{CB318F02-10FC-43E5-845E-4548C45AED51}"/>
    <cellStyle name="Normal 4 2 2 4 2 5 4" xfId="11895" xr:uid="{E12B14EA-D743-4AA0-B1D1-09AE64F44B0C}"/>
    <cellStyle name="Normal 4 2 2 4 2 5 4 2" xfId="22219" xr:uid="{909FA678-7037-4032-BF79-2ADE2D3F5B88}"/>
    <cellStyle name="Normal 4 2 2 4 2 5 5" xfId="26546" xr:uid="{04B796B1-9A58-4697-8F77-FD9CA9751E65}"/>
    <cellStyle name="Normal 4 2 2 4 2 5 6" xfId="14317" xr:uid="{480E4A12-D148-4810-82D5-70D940AE1930}"/>
    <cellStyle name="Normal 4 2 2 4 2 6" xfId="4762" xr:uid="{00000000-0005-0000-0000-00002F0E0000}"/>
    <cellStyle name="Normal 4 2 2 4 2 6 2" xfId="8961" xr:uid="{60E8F751-377B-41ED-A210-2A13483775D3}"/>
    <cellStyle name="Normal 4 2 2 4 2 6 2 2" xfId="19122" xr:uid="{8F58326D-8DBF-4FD9-93E7-0A0B9E4F1D8D}"/>
    <cellStyle name="Normal 4 2 2 4 2 6 3" xfId="11631" xr:uid="{5100B114-3EE3-4A6E-8F9E-9708A998B5C0}"/>
    <cellStyle name="Normal 4 2 2 4 2 6 3 2" xfId="21955" xr:uid="{3B10D6EE-B296-437F-8A63-0CBC8D69EDCB}"/>
    <cellStyle name="Normal 4 2 2 4 2 6 4" xfId="25998" xr:uid="{BEC78069-E7CB-409A-8FA8-45ED4B5793FE}"/>
    <cellStyle name="Normal 4 2 2 4 2 6 5" xfId="16289" xr:uid="{F39DA0EE-4520-4FD4-8FD8-1CB0753B9F5C}"/>
    <cellStyle name="Normal 4 2 2 4 2 7" xfId="7324" xr:uid="{00CF8B27-3123-4A9C-B79B-2B4F251AA12C}"/>
    <cellStyle name="Normal 4 2 2 4 2 7 2" xfId="10188" xr:uid="{9AA337A2-DB33-4371-B637-0FBA7C57CDFF}"/>
    <cellStyle name="Normal 4 2 2 4 2 7 2 2" xfId="20368" xr:uid="{39195530-5A35-4E00-8A32-0CACEFDC5ABC}"/>
    <cellStyle name="Normal 4 2 2 4 2 7 3" xfId="12877" xr:uid="{8CC958EC-D690-4106-B8E2-03605EC48F14}"/>
    <cellStyle name="Normal 4 2 2 4 2 7 3 2" xfId="23201" xr:uid="{A92D351A-3648-4D6F-AACA-C2E14E2B5284}"/>
    <cellStyle name="Normal 4 2 2 4 2 7 4" xfId="17535" xr:uid="{F5B893D5-4459-4881-8B89-FB68407E2E37}"/>
    <cellStyle name="Normal 4 2 2 4 2 8" xfId="7825" xr:uid="{C05F99F3-C963-4F63-A92B-A884C472663A}"/>
    <cellStyle name="Normal 4 2 2 4 2 8 2" xfId="15791" xr:uid="{981CF9C4-A793-4A74-B833-748C51007EA0}"/>
    <cellStyle name="Normal 4 2 2 4 2 9" xfId="8526" xr:uid="{0ECE6986-119C-49E8-963F-C48FBB7043EB}"/>
    <cellStyle name="Normal 4 2 2 4 2 9 2" xfId="18624" xr:uid="{9ED42A1C-011D-4F03-BBB7-290884292A4F}"/>
    <cellStyle name="Normal 4 2 2 4 3" xfId="1214" xr:uid="{00000000-0005-0000-0000-0000BE040000}"/>
    <cellStyle name="Normal 4 2 2 4 3 2" xfId="2551" xr:uid="{00000000-0005-0000-0000-00005E030000}"/>
    <cellStyle name="Normal 4 2 2 4 3 2 2" xfId="6103" xr:uid="{00000000-0005-0000-0000-0000320E0000}"/>
    <cellStyle name="Normal 4 2 2 4 3 2 2 2" xfId="24359" xr:uid="{04C61B91-DA88-44EC-AA90-72143A76E030}"/>
    <cellStyle name="Normal 4 2 2 4 3 2 2 3" xfId="28243" xr:uid="{CA389505-86A6-4872-BBEE-7510706D878D}"/>
    <cellStyle name="Normal 4 2 2 4 3 2 2 4" xfId="17188" xr:uid="{01068A84-77A7-408A-AD71-95278DEA829A}"/>
    <cellStyle name="Normal 4 2 2 4 3 2 3" xfId="9845" xr:uid="{F8F402AE-44AE-4CAF-B228-013EA43D9E30}"/>
    <cellStyle name="Normal 4 2 2 4 3 2 3 2" xfId="29864" xr:uid="{1CF7BE83-4BB6-4343-8097-277C65F112DC}"/>
    <cellStyle name="Normal 4 2 2 4 3 2 3 3" xfId="20021" xr:uid="{BE373D58-B6A2-4104-8B1C-2EE83B2F8149}"/>
    <cellStyle name="Normal 4 2 2 4 3 2 4" xfId="12530" xr:uid="{6E489911-4EB1-4927-99F8-553CAB6B5E41}"/>
    <cellStyle name="Normal 4 2 2 4 3 2 4 2" xfId="22854" xr:uid="{6F28C588-4773-41D3-89DE-12B4B8F7B053}"/>
    <cellStyle name="Normal 4 2 2 4 3 2 5" xfId="24844" xr:uid="{FA844EE0-CE72-41C3-8BAD-B1D41F8F3ABA}"/>
    <cellStyle name="Normal 4 2 2 4 3 2 6" xfId="15112" xr:uid="{EF83F953-5F1A-4EB1-9DC5-7A58907FA2E9}"/>
    <cellStyle name="Normal 4 2 2 4 3 3" xfId="3693" xr:uid="{00000000-0005-0000-0000-0000330E0000}"/>
    <cellStyle name="Normal 4 2 2 4 3 3 2" xfId="5476" xr:uid="{00000000-0005-0000-0000-0000340E0000}"/>
    <cellStyle name="Normal 4 2 2 4 3 3 2 2" xfId="27190" xr:uid="{FBCAEBB7-D3C8-4B7B-B694-B6E6E5290C59}"/>
    <cellStyle name="Normal 4 2 2 4 3 3 2 3" xfId="16702" xr:uid="{EC0B3C42-A122-49CC-A996-F7EF9B5557F2}"/>
    <cellStyle name="Normal 4 2 2 4 3 3 3" xfId="9362" xr:uid="{813F5216-695B-434E-A93D-B82FB6A73221}"/>
    <cellStyle name="Normal 4 2 2 4 3 3 3 2" xfId="19535" xr:uid="{7F4B10F8-93FC-4F27-AE94-41B26F43E634}"/>
    <cellStyle name="Normal 4 2 2 4 3 3 4" xfId="12044" xr:uid="{17F47D99-8354-421D-9EE3-A6C6651F5FB1}"/>
    <cellStyle name="Normal 4 2 2 4 3 3 4 2" xfId="22368" xr:uid="{A57EA0F9-8E02-4C61-B3AB-A1CF41BB2304}"/>
    <cellStyle name="Normal 4 2 2 4 3 3 5" xfId="24928" xr:uid="{B8A17A6E-5917-4E26-B161-4EE90AB96F2C}"/>
    <cellStyle name="Normal 4 2 2 4 3 3 6" xfId="14523" xr:uid="{4FD5A8CA-1AE3-4F7A-B195-6399DC0ED17F}"/>
    <cellStyle name="Normal 4 2 2 4 3 4" xfId="4882" xr:uid="{00000000-0005-0000-0000-0000350E0000}"/>
    <cellStyle name="Normal 4 2 2 4 3 4 2" xfId="10415" xr:uid="{A895FCBE-FFE0-4532-B2E6-B64A78AECA89}"/>
    <cellStyle name="Normal 4 2 2 4 3 4 2 2" xfId="30006" xr:uid="{C1537134-156A-4DC4-9BB6-64356BA2F597}"/>
    <cellStyle name="Normal 4 2 2 4 3 4 2 3" xfId="20597" xr:uid="{6B413D5B-97CB-4244-A37E-2CCCD27789D5}"/>
    <cellStyle name="Normal 4 2 2 4 3 4 3" xfId="13106" xr:uid="{E3C9DA49-1313-424F-A862-8F8879DBF704}"/>
    <cellStyle name="Normal 4 2 2 4 3 4 3 2" xfId="23430" xr:uid="{D99557C2-94CD-4E38-BDE4-ECADF836F575}"/>
    <cellStyle name="Normal 4 2 2 4 3 4 4" xfId="24801" xr:uid="{DC3F0BF9-3129-4253-A689-A798B50FA457}"/>
    <cellStyle name="Normal 4 2 2 4 3 4 5" xfId="17764" xr:uid="{41E95F1E-D477-48B6-975A-6F8D07CE5DFF}"/>
    <cellStyle name="Normal 4 2 2 4 3 5" xfId="7826" xr:uid="{8B22C740-7EAE-4D02-B175-E3D5D0B179F3}"/>
    <cellStyle name="Normal 4 2 2 4 3 5 2" xfId="29259" xr:uid="{730195D1-C76F-4564-8E03-7E069ED02E03}"/>
    <cellStyle name="Normal 4 2 2 4 3 5 3" xfId="15793" xr:uid="{B0D1275B-54D0-493C-9123-4B73894E70BA}"/>
    <cellStyle name="Normal 4 2 2 4 3 6" xfId="8528" xr:uid="{7727F620-F4FE-4D52-B26C-2367DC4B303A}"/>
    <cellStyle name="Normal 4 2 2 4 3 6 2" xfId="18626" xr:uid="{97B92ABE-BB60-460A-BE7F-196190397B06}"/>
    <cellStyle name="Normal 4 2 2 4 3 7" xfId="11138" xr:uid="{DCD709FE-4035-4C44-AC56-3FF688D201F0}"/>
    <cellStyle name="Normal 4 2 2 4 3 7 2" xfId="21459" xr:uid="{A00AE386-9D0D-4976-891B-F6B8DE371C32}"/>
    <cellStyle name="Normal 4 2 2 4 3 8" xfId="25109" xr:uid="{BBD38BF3-A29B-4527-9773-430FB6B436DF}"/>
    <cellStyle name="Normal 4 2 2 4 3 9" xfId="14063" xr:uid="{1AAC04EC-D325-4A6E-BB0B-E81B6FB2816F}"/>
    <cellStyle name="Normal 4 2 2 4 4" xfId="1215" xr:uid="{00000000-0005-0000-0000-0000BF040000}"/>
    <cellStyle name="Normal 4 2 2 4 4 2" xfId="2351" xr:uid="{00000000-0005-0000-0000-00005F030000}"/>
    <cellStyle name="Normal 4 2 2 4 4 2 2" xfId="6104" xr:uid="{00000000-0005-0000-0000-0000380E0000}"/>
    <cellStyle name="Normal 4 2 2 4 4 2 2 2" xfId="30229" xr:uid="{D99D5249-0966-4F63-8DC8-656E998AF5A0}"/>
    <cellStyle name="Normal 4 2 2 4 4 2 2 3" xfId="20927" xr:uid="{9F9240FE-0E6B-4505-853D-084439A7ACD2}"/>
    <cellStyle name="Normal 4 2 2 4 4 2 3" xfId="13436" xr:uid="{3ED9F3CD-DB80-4CD0-B993-D21CF77B0B55}"/>
    <cellStyle name="Normal 4 2 2 4 4 2 3 2" xfId="23760" xr:uid="{610F0AB4-30C4-4813-B4EC-4B38F041AFFF}"/>
    <cellStyle name="Normal 4 2 2 4 4 2 4" xfId="26672" xr:uid="{F9F5D067-97C0-47EA-88CB-57D7B3D277B7}"/>
    <cellStyle name="Normal 4 2 2 4 4 2 5" xfId="18094" xr:uid="{A23A819F-19AC-4967-8726-0EE27D165982}"/>
    <cellStyle name="Normal 4 2 2 4 4 3" xfId="4633" xr:uid="{00000000-0005-0000-0000-0000390E0000}"/>
    <cellStyle name="Normal 4 2 2 4 4 3 2" xfId="26888" xr:uid="{FF4F74B4-A8BE-4404-A7A4-EBD5D2B80FEE}"/>
    <cellStyle name="Normal 4 2 2 4 4 3 3" xfId="15794" xr:uid="{454B7486-8B25-426E-AF82-82C9A901560F}"/>
    <cellStyle name="Normal 4 2 2 4 4 4" xfId="8529" xr:uid="{FD34B883-9098-4A34-9E96-13F8BDA6EC4C}"/>
    <cellStyle name="Normal 4 2 2 4 4 4 2" xfId="18627" xr:uid="{E80B8B3C-1F5E-413A-82DF-A4F81F047FE1}"/>
    <cellStyle name="Normal 4 2 2 4 4 5" xfId="11139" xr:uid="{24C84339-7909-46CE-BFC5-C2BE6201FCCD}"/>
    <cellStyle name="Normal 4 2 2 4 4 5 2" xfId="21460" xr:uid="{2D200532-4734-4775-9DA9-1B18F6BFE7CB}"/>
    <cellStyle name="Normal 4 2 2 4 4 6" xfId="24166" xr:uid="{8610B062-AB3F-4E75-AD9B-5CBF8FAB479E}"/>
    <cellStyle name="Normal 4 2 2 4 4 7" xfId="15113" xr:uid="{3FEB7DFA-3964-4CB2-8FC1-0101B3A589A5}"/>
    <cellStyle name="Normal 4 2 2 4 5" xfId="2216" xr:uid="{00000000-0005-0000-0000-00005B030000}"/>
    <cellStyle name="Normal 4 2 2 4 5 2" xfId="5697" xr:uid="{00000000-0005-0000-0000-00003B0E0000}"/>
    <cellStyle name="Normal 4 2 2 4 5 2 2" xfId="26755" xr:uid="{6758ED35-7A42-4D6B-B01D-8CB86A6A1CB8}"/>
    <cellStyle name="Normal 4 2 2 4 5 2 3" xfId="28945" xr:uid="{32FF4394-3013-40E5-854A-F4CFE106808E}"/>
    <cellStyle name="Normal 4 2 2 4 5 2 4" xfId="16849" xr:uid="{5DC4C49E-6284-4D8A-AA3B-64178D75EEE9}"/>
    <cellStyle name="Normal 4 2 2 4 5 3" xfId="9506" xr:uid="{98724763-C663-400A-9C3B-9EDFC9D1C0F3}"/>
    <cellStyle name="Normal 4 2 2 4 5 3 2" xfId="29217" xr:uid="{98A9FBB6-BBC7-4E7D-851A-84D304FA9DB9}"/>
    <cellStyle name="Normal 4 2 2 4 5 3 3" xfId="19682" xr:uid="{2B28D345-AC3A-4469-B27E-2B87D83BACF5}"/>
    <cellStyle name="Normal 4 2 2 4 5 4" xfId="12191" xr:uid="{ECBC52D1-7AA6-4206-9883-A13C7FEE812B}"/>
    <cellStyle name="Normal 4 2 2 4 5 4 2" xfId="22515" xr:uid="{4BE98A28-748D-46D8-A887-350B9971A3FD}"/>
    <cellStyle name="Normal 4 2 2 4 5 5" xfId="26355" xr:uid="{341ECD88-DA25-4253-9F76-5C1500E469C6}"/>
    <cellStyle name="Normal 4 2 2 4 5 6" xfId="14734" xr:uid="{2C12AEFE-E5AD-44D6-BC05-2EDE2240AD9B}"/>
    <cellStyle name="Normal 4 2 2 4 6" xfId="3155" xr:uid="{00000000-0005-0000-0000-00003C0E0000}"/>
    <cellStyle name="Normal 4 2 2 4 6 2" xfId="5101" xr:uid="{00000000-0005-0000-0000-00003D0E0000}"/>
    <cellStyle name="Normal 4 2 2 4 6 2 2" xfId="28105" xr:uid="{AE382F56-3E1F-4C62-93C7-BF3DBC4ED8E8}"/>
    <cellStyle name="Normal 4 2 2 4 6 2 3" xfId="16390" xr:uid="{66013F90-6DD0-420B-8545-34E1E2334591}"/>
    <cellStyle name="Normal 4 2 2 4 6 3" xfId="9050" xr:uid="{E85BEEDB-9250-41DD-BCC2-C2DF453E56DC}"/>
    <cellStyle name="Normal 4 2 2 4 6 3 2" xfId="19223" xr:uid="{311C5F92-AD1F-44FF-A0F9-3770F4D797DF}"/>
    <cellStyle name="Normal 4 2 2 4 6 4" xfId="11732" xr:uid="{CF3565F0-86F6-4314-9B4E-B1974B369731}"/>
    <cellStyle name="Normal 4 2 2 4 6 4 2" xfId="22056" xr:uid="{901815B4-9D13-48DB-B628-43D294D72332}"/>
    <cellStyle name="Normal 4 2 2 4 6 5" xfId="23938" xr:uid="{ABD02C6E-9404-42EF-A40D-24BA1B65410C}"/>
    <cellStyle name="Normal 4 2 2 4 6 6" xfId="14159" xr:uid="{CEC4D510-6AA9-4FBB-A937-73B72EC52F9F}"/>
    <cellStyle name="Normal 4 2 2 4 7" xfId="4473" xr:uid="{00000000-0005-0000-0000-00003E0E0000}"/>
    <cellStyle name="Normal 4 2 2 4 7 2" xfId="8829" xr:uid="{A20ED845-F3C3-4BB4-B4A3-F5914AF6F89F}"/>
    <cellStyle name="Normal 4 2 2 4 7 2 2" xfId="18979" xr:uid="{92F4BCB6-177E-472F-889D-B53AD0C42FF1}"/>
    <cellStyle name="Normal 4 2 2 4 7 3" xfId="11488" xr:uid="{88B2D93B-9BA6-4E3C-9029-B0B9061585B1}"/>
    <cellStyle name="Normal 4 2 2 4 7 3 2" xfId="21812" xr:uid="{35138CD3-FBC7-4E4E-810A-DC791D6D0D54}"/>
    <cellStyle name="Normal 4 2 2 4 7 4" xfId="26195" xr:uid="{990AF672-C950-44DA-BE04-4B30B2268D32}"/>
    <cellStyle name="Normal 4 2 2 4 7 5" xfId="16146" xr:uid="{0D639C8F-F8B2-4CD1-950F-7453D8302E71}"/>
    <cellStyle name="Normal 4 2 2 4 8" xfId="7390" xr:uid="{3FEE2053-B0BD-463F-A013-BDCAFD0AEA7A}"/>
    <cellStyle name="Normal 4 2 2 4 8 2" xfId="10258" xr:uid="{07FAED2F-B77C-46BE-9C1F-07A8D174E80A}"/>
    <cellStyle name="Normal 4 2 2 4 8 2 2" xfId="20440" xr:uid="{E1BEFA3D-1DF2-4F5F-9B82-D973E292FA7F}"/>
    <cellStyle name="Normal 4 2 2 4 8 3" xfId="12949" xr:uid="{BD8CAD41-8957-4EAB-9AC3-D2238BF0FD1D}"/>
    <cellStyle name="Normal 4 2 2 4 8 3 2" xfId="23273" xr:uid="{BA4B312C-80A8-4475-90D2-BFAB81D84D02}"/>
    <cellStyle name="Normal 4 2 2 4 8 4" xfId="17607" xr:uid="{53D71BAA-820B-467D-A60F-B0DD3BA1E27A}"/>
    <cellStyle name="Normal 4 2 2 4 9" xfId="7824" xr:uid="{049F8B26-5389-4169-8BC3-4860BF13103C}"/>
    <cellStyle name="Normal 4 2 2 4 9 2" xfId="15790" xr:uid="{D33F9A25-C25E-4876-9EBF-798F830BAA0F}"/>
    <cellStyle name="Normal 4 2 2 5" xfId="1216" xr:uid="{00000000-0005-0000-0000-0000C0040000}"/>
    <cellStyle name="Normal 4 2 2 5 10" xfId="11140" xr:uid="{C9F389A3-0944-4574-8FA5-B705976770D9}"/>
    <cellStyle name="Normal 4 2 2 5 10 2" xfId="21461" xr:uid="{FB13DEEA-44B3-450C-94BE-AC3057DE1965}"/>
    <cellStyle name="Normal 4 2 2 5 11" xfId="24845" xr:uid="{C1B69949-9666-4E0F-9DFC-D55CB70487B3}"/>
    <cellStyle name="Normal 4 2 2 5 12" xfId="13906" xr:uid="{3E86B82E-BF36-4329-9F9F-7B6B3243E9CB}"/>
    <cellStyle name="Normal 4 2 2 5 2" xfId="1217" xr:uid="{00000000-0005-0000-0000-0000C1040000}"/>
    <cellStyle name="Normal 4 2 2 5 2 2" xfId="1218" xr:uid="{00000000-0005-0000-0000-0000C2040000}"/>
    <cellStyle name="Normal 4 2 2 5 2 2 2" xfId="2671" xr:uid="{00000000-0005-0000-0000-000062030000}"/>
    <cellStyle name="Normal 4 2 2 5 2 2 2 2" xfId="6105" xr:uid="{00000000-0005-0000-0000-0000430E0000}"/>
    <cellStyle name="Normal 4 2 2 5 2 2 2 3" xfId="28405" xr:uid="{739A0F89-9972-4672-A672-C7A18AA15CD8}"/>
    <cellStyle name="Normal 4 2 2 5 2 2 2 4" xfId="15797" xr:uid="{2402AAAD-3070-4101-A4F2-8EE0AD6B6C8B}"/>
    <cellStyle name="Normal 4 2 2 5 2 2 3" xfId="5023" xr:uid="{00000000-0005-0000-0000-0000440E0000}"/>
    <cellStyle name="Normal 4 2 2 5 2 2 3 2" xfId="28603" xr:uid="{0950D548-3E17-433A-AE3A-1EEBCCEFFF77}"/>
    <cellStyle name="Normal 4 2 2 5 2 2 3 3" xfId="28344" xr:uid="{5B68C58C-DF27-42C9-A92C-DAA0928C6424}"/>
    <cellStyle name="Normal 4 2 2 5 2 2 3 4" xfId="18630" xr:uid="{9E866CAB-2609-483F-99A0-F9232262D5CE}"/>
    <cellStyle name="Normal 4 2 2 5 2 2 4" xfId="11142" xr:uid="{75FD042E-99A9-4980-A56D-B3215771FCB8}"/>
    <cellStyle name="Normal 4 2 2 5 2 2 4 2" xfId="30378" xr:uid="{FAD29C73-A089-41BC-9657-09E6040186F1}"/>
    <cellStyle name="Normal 4 2 2 5 2 2 4 3" xfId="21463" xr:uid="{147952DC-5123-4E42-B146-F18358B90A44}"/>
    <cellStyle name="Normal 4 2 2 5 2 2 5" xfId="25810" xr:uid="{684C4663-3065-4A39-8152-7C0336ECCBD4}"/>
    <cellStyle name="Normal 4 2 2 5 2 2 6" xfId="15114" xr:uid="{A9D62F6F-41CF-4CFA-8138-80AE5929B03E}"/>
    <cellStyle name="Normal 4 2 2 5 2 3" xfId="2452" xr:uid="{00000000-0005-0000-0000-000061030000}"/>
    <cellStyle name="Normal 4 2 2 5 2 3 2" xfId="5478" xr:uid="{00000000-0005-0000-0000-0000460E0000}"/>
    <cellStyle name="Normal 4 2 2 5 2 3 2 2" xfId="28646" xr:uid="{11CC131F-F304-465C-B51F-1BBCB0B1A770}"/>
    <cellStyle name="Normal 4 2 2 5 2 3 2 3" xfId="16703" xr:uid="{2A75C453-035B-44B8-8788-BCCEC9B941A7}"/>
    <cellStyle name="Normal 4 2 2 5 2 3 3" xfId="9363" xr:uid="{7E5267D3-CFA8-4A60-918D-334461111809}"/>
    <cellStyle name="Normal 4 2 2 5 2 3 3 2" xfId="19536" xr:uid="{3B9E33D8-F3B2-4318-9294-37904B9A7F4F}"/>
    <cellStyle name="Normal 4 2 2 5 2 3 4" xfId="12045" xr:uid="{81DA714B-420E-4091-98F1-B7FDC38B1486}"/>
    <cellStyle name="Normal 4 2 2 5 2 3 4 2" xfId="22369" xr:uid="{54AE657B-6197-4968-840D-AF370602380B}"/>
    <cellStyle name="Normal 4 2 2 5 2 3 5" xfId="25574" xr:uid="{02062848-2219-4A4D-A49E-A669FF29700B}"/>
    <cellStyle name="Normal 4 2 2 5 2 3 6" xfId="14525" xr:uid="{734BFEC2-619C-4563-BFD4-335F72C05329}"/>
    <cellStyle name="Normal 4 2 2 5 2 4" xfId="4744" xr:uid="{00000000-0005-0000-0000-0000470E0000}"/>
    <cellStyle name="Normal 4 2 2 5 2 4 2" xfId="10416" xr:uid="{B7FD84D3-2A8A-4ADA-9E78-435AEA2A0C46}"/>
    <cellStyle name="Normal 4 2 2 5 2 4 2 2" xfId="30007" xr:uid="{88482C33-BB84-4C0C-B37D-2144BEB86DC5}"/>
    <cellStyle name="Normal 4 2 2 5 2 4 2 3" xfId="20598" xr:uid="{A682D702-8330-4A06-8425-AB0C052CA4E8}"/>
    <cellStyle name="Normal 4 2 2 5 2 4 3" xfId="13107" xr:uid="{1B5EC674-EFB0-4964-B7A1-480B05440690}"/>
    <cellStyle name="Normal 4 2 2 5 2 4 3 2" xfId="23431" xr:uid="{2A7848F7-CE83-44EB-9011-BC38C2DF8A82}"/>
    <cellStyle name="Normal 4 2 2 5 2 4 4" xfId="26163" xr:uid="{6E9D0B48-F2FB-4386-A89B-1E24B906FA58}"/>
    <cellStyle name="Normal 4 2 2 5 2 4 5" xfId="17765" xr:uid="{AAA8494D-38C1-481D-8064-A87BF601B88E}"/>
    <cellStyle name="Normal 4 2 2 5 2 5" xfId="7828" xr:uid="{EAAB09BE-6D92-4D18-A523-4A25280BA1BA}"/>
    <cellStyle name="Normal 4 2 2 5 2 5 2" xfId="27493" xr:uid="{F81A74BB-CF6A-4FD7-84A0-44AD8A1B050C}"/>
    <cellStyle name="Normal 4 2 2 5 2 5 3" xfId="15796" xr:uid="{E271CAA1-0422-4174-A46D-16B3DE412E27}"/>
    <cellStyle name="Normal 4 2 2 5 2 6" xfId="8531" xr:uid="{C8E2B64A-8C45-41B7-82CB-56AD724C5FA5}"/>
    <cellStyle name="Normal 4 2 2 5 2 6 2" xfId="18629" xr:uid="{A8F96F46-0181-4339-877F-53B8DD68C4F9}"/>
    <cellStyle name="Normal 4 2 2 5 2 7" xfId="11141" xr:uid="{46FCCD1A-F8F4-4E46-B0E6-837B7C90FCD6}"/>
    <cellStyle name="Normal 4 2 2 5 2 7 2" xfId="21462" xr:uid="{0AA3ACCD-C3CD-45BF-AC0F-C81CB41C7BC2}"/>
    <cellStyle name="Normal 4 2 2 5 2 8" xfId="25784" xr:uid="{984639C0-068F-419A-B9E7-1B63D13196B4}"/>
    <cellStyle name="Normal 4 2 2 5 2 9" xfId="14064" xr:uid="{F1F76436-DCD7-425F-9E25-291A2C90C526}"/>
    <cellStyle name="Normal 4 2 2 5 3" xfId="1219" xr:uid="{00000000-0005-0000-0000-0000C3040000}"/>
    <cellStyle name="Normal 4 2 2 5 3 2" xfId="2552" xr:uid="{00000000-0005-0000-0000-000063030000}"/>
    <cellStyle name="Normal 4 2 2 5 3 2 2" xfId="6106" xr:uid="{00000000-0005-0000-0000-00004A0E0000}"/>
    <cellStyle name="Normal 4 2 2 5 3 2 2 2" xfId="30230" xr:uid="{F10622F0-F50F-4236-8659-B556DF9956BD}"/>
    <cellStyle name="Normal 4 2 2 5 3 2 2 3" xfId="20928" xr:uid="{77B6A8F7-FFAC-412F-8978-2B4D28A7E721}"/>
    <cellStyle name="Normal 4 2 2 5 3 2 3" xfId="13437" xr:uid="{064926F7-E47E-4545-9729-6BFB416A3BAA}"/>
    <cellStyle name="Normal 4 2 2 5 3 2 3 2" xfId="23761" xr:uid="{0EAD8BE3-C736-4F31-936E-6351F718A9F1}"/>
    <cellStyle name="Normal 4 2 2 5 3 2 4" xfId="24651" xr:uid="{6E7C7F14-BBCE-450A-89A4-8B8864EE242C}"/>
    <cellStyle name="Normal 4 2 2 5 3 2 5" xfId="18095" xr:uid="{FE9F3434-5762-4D87-A5D1-66C5D5F4A355}"/>
    <cellStyle name="Normal 4 2 2 5 3 3" xfId="4883" xr:uid="{00000000-0005-0000-0000-00004B0E0000}"/>
    <cellStyle name="Normal 4 2 2 5 3 3 2" xfId="24268" xr:uid="{B56FBDD6-3502-41DD-9353-2D654C6B4A0F}"/>
    <cellStyle name="Normal 4 2 2 5 3 3 3" xfId="28272" xr:uid="{23F771EA-61C1-4B46-BDB9-8906AE9D9C8F}"/>
    <cellStyle name="Normal 4 2 2 5 3 3 4" xfId="15798" xr:uid="{9D649EB8-73D3-42FC-8A20-477A52B14077}"/>
    <cellStyle name="Normal 4 2 2 5 3 4" xfId="8532" xr:uid="{C5E14736-3622-4F08-A258-50F5A676D111}"/>
    <cellStyle name="Normal 4 2 2 5 3 4 2" xfId="26686" xr:uid="{EB71F048-761F-43EA-B7A5-7E06818F10D1}"/>
    <cellStyle name="Normal 4 2 2 5 3 4 3" xfId="29548" xr:uid="{B6A31865-EE78-47CA-AD54-FAACB4DCF655}"/>
    <cellStyle name="Normal 4 2 2 5 3 4 4" xfId="18631" xr:uid="{E7765A8B-E09D-4D22-AA2C-EA01B60067B7}"/>
    <cellStyle name="Normal 4 2 2 5 3 5" xfId="11143" xr:uid="{85A65E7A-F80A-4C39-893F-7CB60281E6D8}"/>
    <cellStyle name="Normal 4 2 2 5 3 5 2" xfId="30379" xr:uid="{9AE1C473-58D2-43F5-A7F2-7F4903F17352}"/>
    <cellStyle name="Normal 4 2 2 5 3 5 3" xfId="21464" xr:uid="{DD248C11-19F3-4951-B80F-B35C664FF0CD}"/>
    <cellStyle name="Normal 4 2 2 5 3 6" xfId="24274" xr:uid="{B614D253-7C37-479E-B2F7-BC04DA41CAE9}"/>
    <cellStyle name="Normal 4 2 2 5 3 7" xfId="15115" xr:uid="{1F2CCDAE-8A0D-4053-BF10-2F1A3050801A}"/>
    <cellStyle name="Normal 4 2 2 5 4" xfId="1220" xr:uid="{00000000-0005-0000-0000-0000C4040000}"/>
    <cellStyle name="Normal 4 2 2 5 4 2" xfId="2352" xr:uid="{00000000-0005-0000-0000-000064030000}"/>
    <cellStyle name="Normal 4 2 2 5 4 2 2" xfId="5698" xr:uid="{00000000-0005-0000-0000-00004E0E0000}"/>
    <cellStyle name="Normal 4 2 2 5 4 2 3" xfId="27255" xr:uid="{15B92959-5718-48C1-A2C7-78D3FEF5466C}"/>
    <cellStyle name="Normal 4 2 2 5 4 2 4" xfId="15799" xr:uid="{2AD3410D-7E6C-4777-907E-4D0EA00B7B39}"/>
    <cellStyle name="Normal 4 2 2 5 4 3" xfId="4634" xr:uid="{00000000-0005-0000-0000-00004F0E0000}"/>
    <cellStyle name="Normal 4 2 2 5 4 3 2" xfId="28043" xr:uid="{1DB107CB-460B-42B7-9AAD-F8B232A2B0E3}"/>
    <cellStyle name="Normal 4 2 2 5 4 3 3" xfId="18632" xr:uid="{88EA4F90-E2C0-4131-A08F-ACACD774E123}"/>
    <cellStyle name="Normal 4 2 2 5 4 4" xfId="11144" xr:uid="{74E93C8D-5E2E-4343-9C60-295FED3D7DB1}"/>
    <cellStyle name="Normal 4 2 2 5 4 4 2" xfId="21465" xr:uid="{883C378A-86A1-47D9-BC71-9B5F798A068C}"/>
    <cellStyle name="Normal 4 2 2 5 4 5" xfId="25467" xr:uid="{B384AB91-4D0C-4058-936E-F7C2AA5CEEA0}"/>
    <cellStyle name="Normal 4 2 2 5 4 6" xfId="14735" xr:uid="{D1233843-A48C-45A4-8F80-66C178DDBA98}"/>
    <cellStyle name="Normal 4 2 2 5 5" xfId="2217" xr:uid="{00000000-0005-0000-0000-000060030000}"/>
    <cellStyle name="Normal 4 2 2 5 5 2" xfId="5161" xr:uid="{00000000-0005-0000-0000-0000510E0000}"/>
    <cellStyle name="Normal 4 2 2 5 5 2 2" xfId="28517" xr:uid="{914B8FB6-9796-4F5E-BAA5-D98BA088535E}"/>
    <cellStyle name="Normal 4 2 2 5 5 2 3" xfId="16450" xr:uid="{123A44CE-15EA-406A-9022-B0B7B4F979C0}"/>
    <cellStyle name="Normal 4 2 2 5 5 3" xfId="9110" xr:uid="{7424D364-F99B-4646-AF12-28D7DF053953}"/>
    <cellStyle name="Normal 4 2 2 5 5 3 2" xfId="19283" xr:uid="{017632DA-176D-40F6-9C6E-D2C41873E60F}"/>
    <cellStyle name="Normal 4 2 2 5 5 4" xfId="11792" xr:uid="{0774A2A0-54F8-409D-9666-4A494700B854}"/>
    <cellStyle name="Normal 4 2 2 5 5 4 2" xfId="22116" xr:uid="{55D52E0E-AFDA-4EA5-A8F8-C397445D78AB}"/>
    <cellStyle name="Normal 4 2 2 5 5 5" xfId="25622" xr:uid="{536FAC35-5CAA-4B2C-B4D3-29FED23A18E6}"/>
    <cellStyle name="Normal 4 2 2 5 5 6" xfId="14217" xr:uid="{B33FBDF3-B251-4F49-803E-4BA75D459A45}"/>
    <cellStyle name="Normal 4 2 2 5 6" xfId="4474" xr:uid="{00000000-0005-0000-0000-0000520E0000}"/>
    <cellStyle name="Normal 4 2 2 5 6 2" xfId="8962" xr:uid="{C6289104-90D4-47B3-89B5-4F0F4D3BD8A2}"/>
    <cellStyle name="Normal 4 2 2 5 6 2 2" xfId="29069" xr:uid="{5BC6BF9A-0BB4-47DF-8C2E-DE5F3C3177DB}"/>
    <cellStyle name="Normal 4 2 2 5 6 2 3" xfId="19123" xr:uid="{571357A5-03AF-49B9-BB7C-009A4BB2C734}"/>
    <cellStyle name="Normal 4 2 2 5 6 3" xfId="11632" xr:uid="{18A39AAD-8BC6-4DEC-85B0-99173E792B8E}"/>
    <cellStyle name="Normal 4 2 2 5 6 3 2" xfId="21956" xr:uid="{C09480B8-E46F-4B03-8863-DDABD712780C}"/>
    <cellStyle name="Normal 4 2 2 5 6 4" xfId="24917" xr:uid="{A515789B-AF9A-4F64-BB1D-946D99A1F151}"/>
    <cellStyle name="Normal 4 2 2 5 6 5" xfId="16290" xr:uid="{C9FF2F6C-7B53-41B0-8E7A-E349500923D9}"/>
    <cellStyle name="Normal 4 2 2 5 7" xfId="7391" xr:uid="{4F9F4EEE-A0F2-45C6-88D6-AAC18F3FFFB9}"/>
    <cellStyle name="Normal 4 2 2 5 7 2" xfId="10259" xr:uid="{CEABAC58-144B-4631-8F23-76E249307C9E}"/>
    <cellStyle name="Normal 4 2 2 5 7 2 2" xfId="20441" xr:uid="{802063B6-BF51-4CD8-8D4B-4356FF1C1641}"/>
    <cellStyle name="Normal 4 2 2 5 7 3" xfId="12950" xr:uid="{AE0E6A08-B859-4274-AE9D-454CC9A7E4E8}"/>
    <cellStyle name="Normal 4 2 2 5 7 3 2" xfId="23274" xr:uid="{53A3FB61-3B5D-4D8D-9CBA-E7B61413C8A2}"/>
    <cellStyle name="Normal 4 2 2 5 7 4" xfId="29302" xr:uid="{0F984B00-8A69-439A-AFFB-D3C987A824E2}"/>
    <cellStyle name="Normal 4 2 2 5 7 5" xfId="17608" xr:uid="{ADC8141E-7BBC-4AD3-BBC7-B2AAB43451C9}"/>
    <cellStyle name="Normal 4 2 2 5 8" xfId="7827" xr:uid="{BD6A28BC-EB05-4E46-B719-C4F10D1E8A2B}"/>
    <cellStyle name="Normal 4 2 2 5 8 2" xfId="15795" xr:uid="{B74B2EC4-39CC-4F7B-B487-6EA1A410ABA8}"/>
    <cellStyle name="Normal 4 2 2 5 9" xfId="8530" xr:uid="{DB72B587-FF67-4ECA-867D-8866CE22B7A6}"/>
    <cellStyle name="Normal 4 2 2 5 9 2" xfId="18628" xr:uid="{EDED9B27-E58C-4ACA-AF1A-1DB7E57BC086}"/>
    <cellStyle name="Normal 4 2 2 6" xfId="1221" xr:uid="{00000000-0005-0000-0000-0000C5040000}"/>
    <cellStyle name="Normal 4 2 2 6 10" xfId="11145" xr:uid="{E8EA85C9-D8C9-46DD-962C-595E2302755C}"/>
    <cellStyle name="Normal 4 2 2 6 10 2" xfId="21466" xr:uid="{28784ADB-CC52-43C6-8FA6-BBEBC6C2FD55}"/>
    <cellStyle name="Normal 4 2 2 6 11" xfId="24798" xr:uid="{19860D33-446A-4C5F-BFF7-A6E6A09E6C2C}"/>
    <cellStyle name="Normal 4 2 2 6 12" xfId="13907" xr:uid="{29EB384F-BFFD-4488-95E2-243BDF42CBD6}"/>
    <cellStyle name="Normal 4 2 2 6 2" xfId="1222" xr:uid="{00000000-0005-0000-0000-0000C6040000}"/>
    <cellStyle name="Normal 4 2 2 6 2 2" xfId="1223" xr:uid="{00000000-0005-0000-0000-0000C7040000}"/>
    <cellStyle name="Normal 4 2 2 6 2 2 2" xfId="2672" xr:uid="{00000000-0005-0000-0000-000067030000}"/>
    <cellStyle name="Normal 4 2 2 6 2 2 2 2" xfId="6107" xr:uid="{00000000-0005-0000-0000-0000570E0000}"/>
    <cellStyle name="Normal 4 2 2 6 2 2 2 3" xfId="28566" xr:uid="{343DF79E-15B3-4764-B4A4-B7F46CE12DC2}"/>
    <cellStyle name="Normal 4 2 2 6 2 2 2 4" xfId="15802" xr:uid="{2E3AEDEC-524E-478E-80E6-E11E9F8E00C1}"/>
    <cellStyle name="Normal 4 2 2 6 2 2 3" xfId="5024" xr:uid="{00000000-0005-0000-0000-0000580E0000}"/>
    <cellStyle name="Normal 4 2 2 6 2 2 3 2" xfId="28604" xr:uid="{28E9539B-D05A-450C-81B5-AC4926DB1043}"/>
    <cellStyle name="Normal 4 2 2 6 2 2 3 3" xfId="27672" xr:uid="{159F2066-CA54-41D2-B48F-6C23E975D8A9}"/>
    <cellStyle name="Normal 4 2 2 6 2 2 3 4" xfId="18635" xr:uid="{45F92A80-97DF-4927-B675-20AB31CB9C30}"/>
    <cellStyle name="Normal 4 2 2 6 2 2 4" xfId="11147" xr:uid="{813D5AE8-5277-49BD-9556-B7FDD93CBCE1}"/>
    <cellStyle name="Normal 4 2 2 6 2 2 4 2" xfId="30380" xr:uid="{D61063B1-0849-4650-9B40-CFA2A6B3E606}"/>
    <cellStyle name="Normal 4 2 2 6 2 2 4 3" xfId="21468" xr:uid="{C42609F3-B296-4B14-B5F9-4EC7DDC61E26}"/>
    <cellStyle name="Normal 4 2 2 6 2 2 5" xfId="25511" xr:uid="{81C028C4-4BC2-4BA7-93B8-E70A3CA4CBF1}"/>
    <cellStyle name="Normal 4 2 2 6 2 2 6" xfId="15116" xr:uid="{F475A3DF-E93B-416C-B027-23EEFF59D3F0}"/>
    <cellStyle name="Normal 4 2 2 6 2 3" xfId="2437" xr:uid="{00000000-0005-0000-0000-000066030000}"/>
    <cellStyle name="Normal 4 2 2 6 2 3 2" xfId="5479" xr:uid="{00000000-0005-0000-0000-00005A0E0000}"/>
    <cellStyle name="Normal 4 2 2 6 2 3 2 2" xfId="27910" xr:uid="{9E02C0B3-7D08-4115-9FD7-F6EB8F13C401}"/>
    <cellStyle name="Normal 4 2 2 6 2 3 2 3" xfId="16704" xr:uid="{4C6F0988-4A8C-41E3-93C6-D7852EF85E19}"/>
    <cellStyle name="Normal 4 2 2 6 2 3 3" xfId="9364" xr:uid="{4C1C2109-A09D-4DB2-8FC6-33B260D23545}"/>
    <cellStyle name="Normal 4 2 2 6 2 3 3 2" xfId="19537" xr:uid="{63B9BDF5-84D8-4992-A5EC-3BC3E95160DF}"/>
    <cellStyle name="Normal 4 2 2 6 2 3 4" xfId="12046" xr:uid="{21AA8A94-D26E-496E-BB2C-8068F1EAF54E}"/>
    <cellStyle name="Normal 4 2 2 6 2 3 4 2" xfId="22370" xr:uid="{7A5BB012-9342-45C7-AEA2-47600ECEB484}"/>
    <cellStyle name="Normal 4 2 2 6 2 3 5" xfId="26441" xr:uid="{066A7468-1F9C-45DD-8DCA-C9BB3A02D486}"/>
    <cellStyle name="Normal 4 2 2 6 2 3 6" xfId="14526" xr:uid="{590C4732-9A78-4C66-A10B-82ACC9847CF4}"/>
    <cellStyle name="Normal 4 2 2 6 2 4" xfId="4726" xr:uid="{00000000-0005-0000-0000-00005B0E0000}"/>
    <cellStyle name="Normal 4 2 2 6 2 4 2" xfId="10417" xr:uid="{13663C4A-B782-455D-A8B8-C96BC9AD9DEF}"/>
    <cellStyle name="Normal 4 2 2 6 2 4 2 2" xfId="30008" xr:uid="{9696BA3F-B58A-49CE-A388-29F9E4F9CF46}"/>
    <cellStyle name="Normal 4 2 2 6 2 4 2 3" xfId="20599" xr:uid="{CB9BBFA6-0144-4E69-AA81-D3EA978B5185}"/>
    <cellStyle name="Normal 4 2 2 6 2 4 3" xfId="13108" xr:uid="{6000DAE0-3DE3-4EC6-85C2-737D23BEB47C}"/>
    <cellStyle name="Normal 4 2 2 6 2 4 3 2" xfId="23432" xr:uid="{E4AA6DCC-5B51-47B1-B481-03EC1334C4A0}"/>
    <cellStyle name="Normal 4 2 2 6 2 4 4" xfId="25144" xr:uid="{91201644-7948-4A8E-A315-3CE9EB40DF5C}"/>
    <cellStyle name="Normal 4 2 2 6 2 4 5" xfId="17766" xr:uid="{55D358E3-D7A2-42CF-BED0-B0107581AE6A}"/>
    <cellStyle name="Normal 4 2 2 6 2 5" xfId="7830" xr:uid="{0320D562-13E8-4A6D-8804-282A4F9D37FD}"/>
    <cellStyle name="Normal 4 2 2 6 2 5 2" xfId="29347" xr:uid="{7480FC4B-2F21-4C66-BAD7-78A55E970C45}"/>
    <cellStyle name="Normal 4 2 2 6 2 5 3" xfId="15801" xr:uid="{2C8A828E-4849-4969-9ADB-41E16EACBEF6}"/>
    <cellStyle name="Normal 4 2 2 6 2 6" xfId="8534" xr:uid="{C7712F66-921D-44CB-9EA9-4E7C13DBB1BD}"/>
    <cellStyle name="Normal 4 2 2 6 2 6 2" xfId="18634" xr:uid="{8E3591FC-0E09-489A-81EF-5328932A5A31}"/>
    <cellStyle name="Normal 4 2 2 6 2 7" xfId="11146" xr:uid="{1C329D9C-915F-497E-AA3A-959D235CDCDF}"/>
    <cellStyle name="Normal 4 2 2 6 2 7 2" xfId="21467" xr:uid="{469C23FE-8098-4AF0-B17C-036F346231E3}"/>
    <cellStyle name="Normal 4 2 2 6 2 8" xfId="24176" xr:uid="{D53B6F75-C5FC-4081-ABCE-8DBD7AAFC64F}"/>
    <cellStyle name="Normal 4 2 2 6 2 9" xfId="14065" xr:uid="{A916D513-6A29-411E-8329-06DE7D95EC56}"/>
    <cellStyle name="Normal 4 2 2 6 3" xfId="1224" xr:uid="{00000000-0005-0000-0000-0000C8040000}"/>
    <cellStyle name="Normal 4 2 2 6 3 2" xfId="2553" xr:uid="{00000000-0005-0000-0000-000068030000}"/>
    <cellStyle name="Normal 4 2 2 6 3 2 2" xfId="6108" xr:uid="{00000000-0005-0000-0000-00005E0E0000}"/>
    <cellStyle name="Normal 4 2 2 6 3 2 2 2" xfId="30231" xr:uid="{CCABBDAC-3947-4268-AD11-C807D4F1FCD4}"/>
    <cellStyle name="Normal 4 2 2 6 3 2 2 3" xfId="20929" xr:uid="{24DAD3BB-9D9F-4752-AFB8-D54E589E8E09}"/>
    <cellStyle name="Normal 4 2 2 6 3 2 3" xfId="13438" xr:uid="{686D2196-5417-49F8-A571-4A8E50F3C308}"/>
    <cellStyle name="Normal 4 2 2 6 3 2 3 2" xfId="23762" xr:uid="{8E53E33A-81BD-46C4-9680-607E6A79199A}"/>
    <cellStyle name="Normal 4 2 2 6 3 2 4" xfId="26072" xr:uid="{C1DEA950-32A2-4E03-B4B9-7CD87446393A}"/>
    <cellStyle name="Normal 4 2 2 6 3 2 5" xfId="18096" xr:uid="{EBAB2DBB-06AF-40A7-9E6C-69E4BA8939C4}"/>
    <cellStyle name="Normal 4 2 2 6 3 3" xfId="4884" xr:uid="{00000000-0005-0000-0000-00005F0E0000}"/>
    <cellStyle name="Normal 4 2 2 6 3 3 2" xfId="27827" xr:uid="{D509E304-D79C-488C-8A4E-237B28AACD99}"/>
    <cellStyle name="Normal 4 2 2 6 3 3 3" xfId="28475" xr:uid="{153A8658-2100-428F-806C-9FFAB8AE6D22}"/>
    <cellStyle name="Normal 4 2 2 6 3 3 4" xfId="15803" xr:uid="{621105DB-293A-4CB0-B1FC-D61094E0384A}"/>
    <cellStyle name="Normal 4 2 2 6 3 4" xfId="8535" xr:uid="{283920B2-7029-47A0-9312-FE8C7C6069B4}"/>
    <cellStyle name="Normal 4 2 2 6 3 4 2" xfId="28275" xr:uid="{DD3333C3-2437-4566-B5AE-8107BF834C45}"/>
    <cellStyle name="Normal 4 2 2 6 3 4 3" xfId="28262" xr:uid="{EB81A2FE-496F-4A6B-9360-CF095C3373B1}"/>
    <cellStyle name="Normal 4 2 2 6 3 4 4" xfId="18636" xr:uid="{893F05B6-7FB4-43AD-8955-3C30C44BD215}"/>
    <cellStyle name="Normal 4 2 2 6 3 5" xfId="11148" xr:uid="{9E8C248C-DF48-4822-B648-7B0D4B126DB5}"/>
    <cellStyle name="Normal 4 2 2 6 3 5 2" xfId="30381" xr:uid="{57831230-F434-4F6B-83F6-B9520D139D9D}"/>
    <cellStyle name="Normal 4 2 2 6 3 5 3" xfId="21469" xr:uid="{ED958966-F707-43A4-B957-7B3BB1F5C6B0}"/>
    <cellStyle name="Normal 4 2 2 6 3 6" xfId="25390" xr:uid="{BD6DE0F4-6FD3-4120-B540-3412291A802E}"/>
    <cellStyle name="Normal 4 2 2 6 3 7" xfId="15117" xr:uid="{B54779C2-5C79-447C-85FE-76E44ABC9D0C}"/>
    <cellStyle name="Normal 4 2 2 6 4" xfId="1225" xr:uid="{00000000-0005-0000-0000-0000C9040000}"/>
    <cellStyle name="Normal 4 2 2 6 4 2" xfId="2353" xr:uid="{00000000-0005-0000-0000-000069030000}"/>
    <cellStyle name="Normal 4 2 2 6 4 2 2" xfId="5699" xr:uid="{00000000-0005-0000-0000-0000620E0000}"/>
    <cellStyle name="Normal 4 2 2 6 4 2 3" xfId="27291" xr:uid="{D7ED89AF-D1A7-4674-9040-E5FB1688DD44}"/>
    <cellStyle name="Normal 4 2 2 6 4 2 4" xfId="15804" xr:uid="{B7D286E0-1C53-4696-BDBD-6927CE3CC16C}"/>
    <cellStyle name="Normal 4 2 2 6 4 3" xfId="4635" xr:uid="{00000000-0005-0000-0000-0000630E0000}"/>
    <cellStyle name="Normal 4 2 2 6 4 3 2" xfId="28213" xr:uid="{88D72F4D-9275-40AF-B2ED-EEB7F1FC4F67}"/>
    <cellStyle name="Normal 4 2 2 6 4 3 3" xfId="18637" xr:uid="{54C345A5-CA44-482F-9203-301E32C3B2CC}"/>
    <cellStyle name="Normal 4 2 2 6 4 4" xfId="11149" xr:uid="{45AC4A2C-E85F-4E89-ABD1-EF1C2B456421}"/>
    <cellStyle name="Normal 4 2 2 6 4 4 2" xfId="21470" xr:uid="{19C829A9-9024-4205-A49A-63E4DF5876A9}"/>
    <cellStyle name="Normal 4 2 2 6 4 5" xfId="24790" xr:uid="{269EC601-E4C7-4CD5-8112-D8FBE2F6E3FD}"/>
    <cellStyle name="Normal 4 2 2 6 4 6" xfId="14736" xr:uid="{70D7BA8D-702C-4613-8673-C005A6F35763}"/>
    <cellStyle name="Normal 4 2 2 6 5" xfId="2218" xr:uid="{00000000-0005-0000-0000-000065030000}"/>
    <cellStyle name="Normal 4 2 2 6 5 2" xfId="5224" xr:uid="{00000000-0005-0000-0000-0000650E0000}"/>
    <cellStyle name="Normal 4 2 2 6 5 2 2" xfId="27843" xr:uid="{509409BC-133D-4B43-941F-540539CAC4CC}"/>
    <cellStyle name="Normal 4 2 2 6 5 2 3" xfId="16513" xr:uid="{24E36886-F5C9-42ED-AC16-A4EBAAC94EF8}"/>
    <cellStyle name="Normal 4 2 2 6 5 3" xfId="9173" xr:uid="{98C77D3A-36AC-4E6C-9920-1658BC8DF402}"/>
    <cellStyle name="Normal 4 2 2 6 5 3 2" xfId="19346" xr:uid="{06594CD4-CC06-4E29-B254-BF9F37E5EAFB}"/>
    <cellStyle name="Normal 4 2 2 6 5 4" xfId="11855" xr:uid="{A3FC4952-4D34-4FF3-AE5F-B8C2B311487A}"/>
    <cellStyle name="Normal 4 2 2 6 5 4 2" xfId="22179" xr:uid="{B343BCCD-2BD6-429C-9213-3F0EFE507C5C}"/>
    <cellStyle name="Normal 4 2 2 6 5 5" xfId="26080" xr:uid="{00DEB139-5311-4843-94AD-D203F9202063}"/>
    <cellStyle name="Normal 4 2 2 6 5 6" xfId="14277" xr:uid="{3FA144C2-F7A0-4AF5-AB5C-FAE04D6FEC1E}"/>
    <cellStyle name="Normal 4 2 2 6 6" xfId="4475" xr:uid="{00000000-0005-0000-0000-0000660E0000}"/>
    <cellStyle name="Normal 4 2 2 6 6 2" xfId="8963" xr:uid="{B91A34A8-729E-4CDC-84F2-6FB63FCB5F94}"/>
    <cellStyle name="Normal 4 2 2 6 6 2 2" xfId="27933" xr:uid="{98AAC070-3315-43C5-9710-A3065E40E988}"/>
    <cellStyle name="Normal 4 2 2 6 6 2 3" xfId="19124" xr:uid="{524FC10D-B5A5-43F0-8507-51F658377F72}"/>
    <cellStyle name="Normal 4 2 2 6 6 3" xfId="11633" xr:uid="{C736A611-9EDF-49D6-A4F2-D319A7F6ABFF}"/>
    <cellStyle name="Normal 4 2 2 6 6 3 2" xfId="21957" xr:uid="{6D3D5BD6-16B5-492A-8C81-AAAAD6422DD6}"/>
    <cellStyle name="Normal 4 2 2 6 6 4" xfId="24270" xr:uid="{E77F9126-D5D0-4BC3-872C-D3CB6E86E7EA}"/>
    <cellStyle name="Normal 4 2 2 6 6 5" xfId="16291" xr:uid="{939E65A4-68D1-4FA3-A2AF-F6E992F9EB7F}"/>
    <cellStyle name="Normal 4 2 2 6 7" xfId="7392" xr:uid="{B230C02C-6FA3-405D-8808-557811D0A9EA}"/>
    <cellStyle name="Normal 4 2 2 6 7 2" xfId="10260" xr:uid="{F3CAD144-4BD7-4C15-9249-AD804BFACFDD}"/>
    <cellStyle name="Normal 4 2 2 6 7 2 2" xfId="20442" xr:uid="{F6394999-DF12-471A-BAA4-5D824B29EEF6}"/>
    <cellStyle name="Normal 4 2 2 6 7 3" xfId="12951" xr:uid="{6A3CBB90-429F-44AF-A3EF-99B63752F246}"/>
    <cellStyle name="Normal 4 2 2 6 7 3 2" xfId="23275" xr:uid="{CB6FF6DA-C620-4AF8-BF0E-008108F9D5E2}"/>
    <cellStyle name="Normal 4 2 2 6 7 4" xfId="28561" xr:uid="{7E100E0A-36A8-4BB0-A07E-9E4AFFFF034F}"/>
    <cellStyle name="Normal 4 2 2 6 7 5" xfId="17609" xr:uid="{9952AAFC-2323-4119-91A1-638031B511A0}"/>
    <cellStyle name="Normal 4 2 2 6 8" xfId="7829" xr:uid="{1892329E-4258-42DE-84A9-EC31739E3043}"/>
    <cellStyle name="Normal 4 2 2 6 8 2" xfId="15800" xr:uid="{691CCD5A-A3DB-428A-B60F-64A6DD22B97A}"/>
    <cellStyle name="Normal 4 2 2 6 9" xfId="8533" xr:uid="{080A4CCE-C41A-4CE7-BF12-6DAA938A42B0}"/>
    <cellStyle name="Normal 4 2 2 6 9 2" xfId="18633" xr:uid="{A8E61009-B611-41FE-8AEE-1382BFCD7310}"/>
    <cellStyle name="Normal 4 2 2 7" xfId="1226" xr:uid="{00000000-0005-0000-0000-0000CA040000}"/>
    <cellStyle name="Normal 4 2 2 7 10" xfId="13908" xr:uid="{7A5B9A0F-6090-45B1-A446-DA07CA4EDF06}"/>
    <cellStyle name="Normal 4 2 2 7 2" xfId="1227" xr:uid="{00000000-0005-0000-0000-0000CB040000}"/>
    <cellStyle name="Normal 4 2 2 7 2 2" xfId="2554" xr:uid="{00000000-0005-0000-0000-00006B030000}"/>
    <cellStyle name="Normal 4 2 2 7 2 2 2" xfId="5700" xr:uid="{00000000-0005-0000-0000-00006A0E0000}"/>
    <cellStyle name="Normal 4 2 2 7 2 2 2 2" xfId="29519" xr:uid="{4379224B-AA5D-4F8E-A1F7-F798AC3B8B56}"/>
    <cellStyle name="Normal 4 2 2 7 2 2 2 3" xfId="29528" xr:uid="{44118F71-3464-44FD-B647-B8F39C8DA92E}"/>
    <cellStyle name="Normal 4 2 2 7 2 2 2 4" xfId="16850" xr:uid="{BF2F7950-98C1-4473-8A5A-DE0485F10C05}"/>
    <cellStyle name="Normal 4 2 2 7 2 2 3" xfId="9507" xr:uid="{A938C1CE-0C2A-403D-BE64-E8123072BA2A}"/>
    <cellStyle name="Normal 4 2 2 7 2 2 3 2" xfId="29514" xr:uid="{602E3C6C-42E1-494C-9459-A9F68D79DE1C}"/>
    <cellStyle name="Normal 4 2 2 7 2 2 3 3" xfId="19683" xr:uid="{A5C16D22-695A-4064-B906-2D44DF32CFCD}"/>
    <cellStyle name="Normal 4 2 2 7 2 2 4" xfId="12192" xr:uid="{D96E9B36-9A3C-486D-89F3-A1EF425BDC05}"/>
    <cellStyle name="Normal 4 2 2 7 2 2 4 2" xfId="22516" xr:uid="{40BA51B5-F221-41E2-9D0E-0A5E5AC7496F}"/>
    <cellStyle name="Normal 4 2 2 7 2 2 5" xfId="25485" xr:uid="{047B1911-F4F9-4080-9082-F75CA5C849AA}"/>
    <cellStyle name="Normal 4 2 2 7 2 2 6" xfId="14737" xr:uid="{49D97365-753B-48C0-BDDF-823E4A8D1F81}"/>
    <cellStyle name="Normal 4 2 2 7 2 3" xfId="4885" xr:uid="{00000000-0005-0000-0000-00006B0E0000}"/>
    <cellStyle name="Normal 4 2 2 7 2 3 2" xfId="24065" xr:uid="{FBD7BB75-AEA2-4A19-B335-3FC042CBB0C6}"/>
    <cellStyle name="Normal 4 2 2 7 2 3 3" xfId="28002" xr:uid="{39C05F88-B42F-4484-9D48-E91DD1B7E883}"/>
    <cellStyle name="Normal 4 2 2 7 2 3 4" xfId="15806" xr:uid="{AC4737FF-8810-415B-8026-2FF15A160F77}"/>
    <cellStyle name="Normal 4 2 2 7 2 4" xfId="8537" xr:uid="{35957F91-DD55-4839-90EA-572D3FD24AF5}"/>
    <cellStyle name="Normal 4 2 2 7 2 4 2" xfId="27256" xr:uid="{34ACC1C8-D1DF-4253-9FDD-E829E0369337}"/>
    <cellStyle name="Normal 4 2 2 7 2 4 3" xfId="29352" xr:uid="{0745D747-3405-46B0-B30F-A52A8B4CFA10}"/>
    <cellStyle name="Normal 4 2 2 7 2 4 4" xfId="18639" xr:uid="{D87F1222-2514-435D-820D-E26A0069CD9E}"/>
    <cellStyle name="Normal 4 2 2 7 2 5" xfId="11151" xr:uid="{E36867B3-418F-4513-8521-AF8A9C3142A4}"/>
    <cellStyle name="Normal 4 2 2 7 2 5 2" xfId="30382" xr:uid="{24C98D9E-8EA5-4038-8DC5-2F1306DAC436}"/>
    <cellStyle name="Normal 4 2 2 7 2 5 3" xfId="21472" xr:uid="{B0A1F0E8-F3F7-4252-8B94-A8FCA9F9E858}"/>
    <cellStyle name="Normal 4 2 2 7 2 6" xfId="26512" xr:uid="{02ED859F-CC02-43CA-B114-72AB8D3664E4}"/>
    <cellStyle name="Normal 4 2 2 7 2 7" xfId="14066" xr:uid="{5623BB23-79AC-475F-94A1-FF510339176F}"/>
    <cellStyle name="Normal 4 2 2 7 3" xfId="1228" xr:uid="{00000000-0005-0000-0000-0000CC040000}"/>
    <cellStyle name="Normal 4 2 2 7 3 2" xfId="2354" xr:uid="{00000000-0005-0000-0000-00006C030000}"/>
    <cellStyle name="Normal 4 2 2 7 3 2 2" xfId="6409" xr:uid="{00000000-0005-0000-0000-00006E0E0000}"/>
    <cellStyle name="Normal 4 2 2 7 3 2 3" xfId="28504" xr:uid="{35DCF647-DBD7-4E7D-854A-005D1066B9A6}"/>
    <cellStyle name="Normal 4 2 2 7 3 2 4" xfId="15807" xr:uid="{491EEA66-3CEE-420B-AA95-3568CE31E38F}"/>
    <cellStyle name="Normal 4 2 2 7 3 3" xfId="4636" xr:uid="{00000000-0005-0000-0000-00006F0E0000}"/>
    <cellStyle name="Normal 4 2 2 7 3 3 2" xfId="28598" xr:uid="{E08855A6-3B0F-4183-B3CE-435B4C405075}"/>
    <cellStyle name="Normal 4 2 2 7 3 3 3" xfId="28738" xr:uid="{48275C9D-5CC2-4656-8A30-5A17D6EFF748}"/>
    <cellStyle name="Normal 4 2 2 7 3 3 4" xfId="18640" xr:uid="{B1F76851-D38C-405E-81D5-9E5B8D2FC8ED}"/>
    <cellStyle name="Normal 4 2 2 7 3 4" xfId="11152" xr:uid="{C79212B1-146E-4510-8097-4BBF3DC647D5}"/>
    <cellStyle name="Normal 4 2 2 7 3 4 2" xfId="30383" xr:uid="{986A5B51-C227-43A4-9944-2288473AB7BA}"/>
    <cellStyle name="Normal 4 2 2 7 3 4 3" xfId="21473" xr:uid="{BF8AA4DF-23D7-4679-B91B-614AE88C203C}"/>
    <cellStyle name="Normal 4 2 2 7 3 5" xfId="24033" xr:uid="{42CEE450-8CF1-4AC7-9C9E-396E9C4EC41B}"/>
    <cellStyle name="Normal 4 2 2 7 3 6" xfId="14527" xr:uid="{66BF7C55-28E2-4838-9A11-D0D9DCFE875F}"/>
    <cellStyle name="Normal 4 2 2 7 4" xfId="2219" xr:uid="{00000000-0005-0000-0000-00006A030000}"/>
    <cellStyle name="Normal 4 2 2 7 4 2" xfId="5480" xr:uid="{00000000-0005-0000-0000-0000710E0000}"/>
    <cellStyle name="Normal 4 2 2 7 4 2 2" xfId="28330" xr:uid="{D3FE4D6F-01BE-454A-BEB2-77346F838932}"/>
    <cellStyle name="Normal 4 2 2 7 4 2 3" xfId="19125" xr:uid="{504C73CD-A659-4C09-A76D-9D0026FC9C9F}"/>
    <cellStyle name="Normal 4 2 2 7 4 3" xfId="11634" xr:uid="{DD513868-B496-4518-8E24-E5503A4906F6}"/>
    <cellStyle name="Normal 4 2 2 7 4 3 2" xfId="21958" xr:uid="{A5CF25D1-E666-4243-A6D1-12A47CAB8A14}"/>
    <cellStyle name="Normal 4 2 2 7 4 4" xfId="25501" xr:uid="{51EA7C12-1281-4D82-AFBA-651F8473EB49}"/>
    <cellStyle name="Normal 4 2 2 7 4 5" xfId="16292" xr:uid="{AF2C944D-94CF-4CA3-BBEA-55C7078354F7}"/>
    <cellStyle name="Normal 4 2 2 7 5" xfId="4476" xr:uid="{00000000-0005-0000-0000-0000720E0000}"/>
    <cellStyle name="Normal 4 2 2 7 5 2" xfId="10261" xr:uid="{6261EA1B-7E7C-46C5-9D1D-104F4C8F6D18}"/>
    <cellStyle name="Normal 4 2 2 7 5 2 2" xfId="29950" xr:uid="{A7DF12E1-5D30-42B5-BDEB-193E9626B8D7}"/>
    <cellStyle name="Normal 4 2 2 7 5 2 3" xfId="20443" xr:uid="{1BF210E8-F3C9-4780-BB52-F8C2B4CB57E4}"/>
    <cellStyle name="Normal 4 2 2 7 5 3" xfId="12952" xr:uid="{15A1767C-EF07-4139-BB70-3076F0E9FA75}"/>
    <cellStyle name="Normal 4 2 2 7 5 3 2" xfId="23276" xr:uid="{0AEC0B98-A1EE-4837-A218-99754E1A4C13}"/>
    <cellStyle name="Normal 4 2 2 7 5 4" xfId="24210" xr:uid="{145495B7-1B13-4481-9C38-F5AF0D70B2A3}"/>
    <cellStyle name="Normal 4 2 2 7 5 5" xfId="17610" xr:uid="{20E2416F-4170-45C9-B32A-3D94F818D442}"/>
    <cellStyle name="Normal 4 2 2 7 6" xfId="7831" xr:uid="{DD9E61F9-007A-4DE0-974A-51366184FE91}"/>
    <cellStyle name="Normal 4 2 2 7 6 2" xfId="28166" xr:uid="{F59A38C8-5639-4547-A57F-61EC0BD4895F}"/>
    <cellStyle name="Normal 4 2 2 7 6 3" xfId="29698" xr:uid="{48492EAB-C30C-45A3-AF9F-BB4DA9A448F2}"/>
    <cellStyle name="Normal 4 2 2 7 6 4" xfId="15805" xr:uid="{3B35552A-B0C7-4726-BF3B-D44ABCEF5F7A}"/>
    <cellStyle name="Normal 4 2 2 7 7" xfId="8536" xr:uid="{3551BB0A-5D15-4ED0-B903-9F73616D8FB8}"/>
    <cellStyle name="Normal 4 2 2 7 7 2" xfId="27942" xr:uid="{93F38C88-3019-4123-9C38-43B9EB87DDE1}"/>
    <cellStyle name="Normal 4 2 2 7 7 3" xfId="18638" xr:uid="{C483E6A5-5F50-43A9-9AB4-0C11A214D3C9}"/>
    <cellStyle name="Normal 4 2 2 7 8" xfId="11150" xr:uid="{AECA7F5C-86B8-44CE-B307-2E4659B805CC}"/>
    <cellStyle name="Normal 4 2 2 7 8 2" xfId="21471" xr:uid="{E3E69886-34C1-47FB-A84F-7E8F539C52C5}"/>
    <cellStyle name="Normal 4 2 2 7 9" xfId="24420" xr:uid="{C944C553-7AD4-4FE2-9A8F-340DDB077C4D}"/>
    <cellStyle name="Normal 4 2 2 8" xfId="1229" xr:uid="{00000000-0005-0000-0000-0000CD040000}"/>
    <cellStyle name="Normal 4 2 2 8 10" xfId="13909" xr:uid="{CA12A024-555E-417D-B3C8-5BB4F895C9E0}"/>
    <cellStyle name="Normal 4 2 2 8 2" xfId="1230" xr:uid="{00000000-0005-0000-0000-0000CE040000}"/>
    <cellStyle name="Normal 4 2 2 8 2 2" xfId="2555" xr:uid="{00000000-0005-0000-0000-00006E030000}"/>
    <cellStyle name="Normal 4 2 2 8 2 2 2" xfId="5701" xr:uid="{00000000-0005-0000-0000-0000760E0000}"/>
    <cellStyle name="Normal 4 2 2 8 2 2 2 2" xfId="28816" xr:uid="{7498127C-C003-4DFD-A3DD-92F801A1B4B7}"/>
    <cellStyle name="Normal 4 2 2 8 2 2 2 3" xfId="26999" xr:uid="{C130BC39-BB69-42C9-802B-3527573F688C}"/>
    <cellStyle name="Normal 4 2 2 8 2 2 2 4" xfId="16851" xr:uid="{55D08B5F-B114-45BD-B4DD-90F73E9F09E4}"/>
    <cellStyle name="Normal 4 2 2 8 2 2 3" xfId="9508" xr:uid="{BFFCF7E0-F86E-4A11-9610-4F2B1901F13F}"/>
    <cellStyle name="Normal 4 2 2 8 2 2 3 2" xfId="27204" xr:uid="{05E09D56-B379-4069-8225-A9FE35F84A53}"/>
    <cellStyle name="Normal 4 2 2 8 2 2 3 3" xfId="19684" xr:uid="{C166BE41-35C8-41C5-8A4A-B2500A266EFE}"/>
    <cellStyle name="Normal 4 2 2 8 2 2 4" xfId="12193" xr:uid="{5022CCA8-F9D3-400F-A55F-78A34688EAAE}"/>
    <cellStyle name="Normal 4 2 2 8 2 2 4 2" xfId="22517" xr:uid="{74B58E11-0BEE-4B6A-B637-83D50A192B4D}"/>
    <cellStyle name="Normal 4 2 2 8 2 2 5" xfId="24037" xr:uid="{2DF2C266-E45A-4D02-BE67-D23A46190E52}"/>
    <cellStyle name="Normal 4 2 2 8 2 2 6" xfId="14738" xr:uid="{F8CC8404-4C90-46BE-A9F6-EE0D68142CFA}"/>
    <cellStyle name="Normal 4 2 2 8 2 3" xfId="4886" xr:uid="{00000000-0005-0000-0000-0000770E0000}"/>
    <cellStyle name="Normal 4 2 2 8 2 3 2" xfId="25808" xr:uid="{087050BF-9953-434F-8314-973EA7100245}"/>
    <cellStyle name="Normal 4 2 2 8 2 3 3" xfId="29522" xr:uid="{690F3795-B24F-4FC7-A824-6957159F086B}"/>
    <cellStyle name="Normal 4 2 2 8 2 3 4" xfId="15809" xr:uid="{A04212C9-646B-4147-8B7D-533B277525EC}"/>
    <cellStyle name="Normal 4 2 2 8 2 4" xfId="8539" xr:uid="{C481A5EF-838B-4384-BB67-6BB0D37FE728}"/>
    <cellStyle name="Normal 4 2 2 8 2 4 2" xfId="27501" xr:uid="{FF757BA3-0015-4C2E-85F9-56C9C49BAD0C}"/>
    <cellStyle name="Normal 4 2 2 8 2 4 3" xfId="26883" xr:uid="{338B254F-E1E8-49EE-B32A-A90323F62131}"/>
    <cellStyle name="Normal 4 2 2 8 2 4 4" xfId="18642" xr:uid="{B72D8E44-39B1-4A6F-B746-6B9F3382F38C}"/>
    <cellStyle name="Normal 4 2 2 8 2 5" xfId="11154" xr:uid="{B0A03FBA-CB75-42B7-B12F-2090BFFDDA05}"/>
    <cellStyle name="Normal 4 2 2 8 2 5 2" xfId="30384" xr:uid="{4DD641F7-7C9B-4372-863B-7F64BA24D0B8}"/>
    <cellStyle name="Normal 4 2 2 8 2 5 3" xfId="21475" xr:uid="{0D98B6E3-0979-412A-9F6D-D88FF3486C6B}"/>
    <cellStyle name="Normal 4 2 2 8 2 6" xfId="24988" xr:uid="{6C84F669-B8E5-48D9-BB8B-727F3FB752B0}"/>
    <cellStyle name="Normal 4 2 2 8 2 7" xfId="14067" xr:uid="{B4EAE23C-D281-4B28-AABA-2586165A4A4F}"/>
    <cellStyle name="Normal 4 2 2 8 3" xfId="1231" xr:uid="{00000000-0005-0000-0000-0000CF040000}"/>
    <cellStyle name="Normal 4 2 2 8 3 2" xfId="2355" xr:uid="{00000000-0005-0000-0000-00006F030000}"/>
    <cellStyle name="Normal 4 2 2 8 3 2 2" xfId="6410" xr:uid="{00000000-0005-0000-0000-00007A0E0000}"/>
    <cellStyle name="Normal 4 2 2 8 3 2 3" xfId="28141" xr:uid="{0004CE08-BF5D-419D-BC26-627495D5A0BA}"/>
    <cellStyle name="Normal 4 2 2 8 3 2 4" xfId="15810" xr:uid="{0C584187-3C59-4226-ADDD-2A4D38E0CAAB}"/>
    <cellStyle name="Normal 4 2 2 8 3 3" xfId="4637" xr:uid="{00000000-0005-0000-0000-00007B0E0000}"/>
    <cellStyle name="Normal 4 2 2 8 3 3 2" xfId="27454" xr:uid="{8B011BC9-77C6-4CFF-8522-548D2A78E7AB}"/>
    <cellStyle name="Normal 4 2 2 8 3 3 3" xfId="27757" xr:uid="{03E6E183-2FCB-49C2-9BCE-B5F7E6B1E71E}"/>
    <cellStyle name="Normal 4 2 2 8 3 3 4" xfId="18643" xr:uid="{59B4A9CF-0B1E-4CAC-AD1D-044278DAAFE9}"/>
    <cellStyle name="Normal 4 2 2 8 3 4" xfId="11155" xr:uid="{5E1851E3-DF1F-42A5-95D6-D6B233C1695C}"/>
    <cellStyle name="Normal 4 2 2 8 3 4 2" xfId="30385" xr:uid="{C959FB0B-461B-47D6-9449-6FFF8E5CE9AB}"/>
    <cellStyle name="Normal 4 2 2 8 3 4 3" xfId="21476" xr:uid="{D21F398A-3F76-4F4E-84F0-CFC230D83B7E}"/>
    <cellStyle name="Normal 4 2 2 8 3 5" xfId="24149" xr:uid="{04A130A2-E563-498F-8A8A-A51C5DB94081}"/>
    <cellStyle name="Normal 4 2 2 8 3 6" xfId="14528" xr:uid="{80B464F6-2EED-4131-9F8C-CE03F52C6520}"/>
    <cellStyle name="Normal 4 2 2 8 4" xfId="2220" xr:uid="{00000000-0005-0000-0000-00006D030000}"/>
    <cellStyle name="Normal 4 2 2 8 4 2" xfId="5481" xr:uid="{00000000-0005-0000-0000-00007D0E0000}"/>
    <cellStyle name="Normal 4 2 2 8 4 2 2" xfId="28633" xr:uid="{02D920CE-BC01-46FC-8BF4-E98804C4CD60}"/>
    <cellStyle name="Normal 4 2 2 8 4 2 3" xfId="19126" xr:uid="{5DED0BF2-C7FD-4745-90B7-BFE9D5F9D5C9}"/>
    <cellStyle name="Normal 4 2 2 8 4 3" xfId="11635" xr:uid="{3FB0E490-71E6-418F-8037-219A1939159C}"/>
    <cellStyle name="Normal 4 2 2 8 4 3 2" xfId="21959" xr:uid="{08F3CCE5-4B99-446E-947D-326705AF81A6}"/>
    <cellStyle name="Normal 4 2 2 8 4 4" xfId="26572" xr:uid="{4017400B-8D56-494E-93A6-B0DE4FCF295B}"/>
    <cellStyle name="Normal 4 2 2 8 4 5" xfId="16293" xr:uid="{F58B8721-BC35-4766-873C-D39B7860360A}"/>
    <cellStyle name="Normal 4 2 2 8 5" xfId="4477" xr:uid="{00000000-0005-0000-0000-00007E0E0000}"/>
    <cellStyle name="Normal 4 2 2 8 5 2" xfId="10262" xr:uid="{DEEB0A57-58F3-494B-8B34-84988CE59120}"/>
    <cellStyle name="Normal 4 2 2 8 5 2 2" xfId="29951" xr:uid="{D3B1183D-467F-4EA3-B9E8-8E6029E0C7F2}"/>
    <cellStyle name="Normal 4 2 2 8 5 2 3" xfId="20444" xr:uid="{49DF6E46-4124-4048-A263-FC65B49829DA}"/>
    <cellStyle name="Normal 4 2 2 8 5 3" xfId="12953" xr:uid="{75905618-A42E-4C96-AFC2-7B7CCB78B77B}"/>
    <cellStyle name="Normal 4 2 2 8 5 3 2" xfId="23277" xr:uid="{3ED2398B-18AC-4586-ACA8-27F9B0A6A0D3}"/>
    <cellStyle name="Normal 4 2 2 8 5 4" xfId="25161" xr:uid="{D3B07484-C88B-4199-8194-A78B523E56F2}"/>
    <cellStyle name="Normal 4 2 2 8 5 5" xfId="17611" xr:uid="{E9921A11-A4F6-4EC7-A0C1-CB5B8D4A1A07}"/>
    <cellStyle name="Normal 4 2 2 8 6" xfId="7832" xr:uid="{93691016-A6ED-426D-9E72-6779AD3095DD}"/>
    <cellStyle name="Normal 4 2 2 8 6 2" xfId="27537" xr:uid="{3F260B62-C240-417A-855E-7E95B3B9807B}"/>
    <cellStyle name="Normal 4 2 2 8 6 3" xfId="28053" xr:uid="{D46CEF0D-C1AC-40E1-9E41-82FBDD9A62F9}"/>
    <cellStyle name="Normal 4 2 2 8 6 4" xfId="15808" xr:uid="{225E4982-BA66-4DE4-8744-86829A7FDFF8}"/>
    <cellStyle name="Normal 4 2 2 8 7" xfId="8538" xr:uid="{218776D3-977F-4807-889D-52EC0F41F738}"/>
    <cellStyle name="Normal 4 2 2 8 7 2" xfId="29688" xr:uid="{0D1432DA-890D-4F3A-9642-BF1648FEDE5E}"/>
    <cellStyle name="Normal 4 2 2 8 7 3" xfId="18641" xr:uid="{5D238723-AE67-4B2E-B3B6-F9AFF86B4A0F}"/>
    <cellStyle name="Normal 4 2 2 8 8" xfId="11153" xr:uid="{8D2B7002-577D-4DF8-B95F-3C778A5C0FB1}"/>
    <cellStyle name="Normal 4 2 2 8 8 2" xfId="21474" xr:uid="{6968BD27-3CB8-412C-AF80-881630336967}"/>
    <cellStyle name="Normal 4 2 2 8 9" xfId="24339" xr:uid="{F1D1C429-85D7-4547-A6E1-52436418E243}"/>
    <cellStyle name="Normal 4 2 2 9" xfId="1232" xr:uid="{00000000-0005-0000-0000-0000D0040000}"/>
    <cellStyle name="Normal 4 2 2 9 10" xfId="13902" xr:uid="{DD87E790-C6B7-4B3F-AD66-8C82414F4401}"/>
    <cellStyle name="Normal 4 2 2 9 2" xfId="2548" xr:uid="{00000000-0005-0000-0000-000070030000}"/>
    <cellStyle name="Normal 4 2 2 9 2 2" xfId="6109" xr:uid="{00000000-0005-0000-0000-0000810E0000}"/>
    <cellStyle name="Normal 4 2 2 9 2 2 2" xfId="25231" xr:uid="{162D4489-75B9-4F43-A30A-B21E5CDD9119}"/>
    <cellStyle name="Normal 4 2 2 9 2 2 3" xfId="27612" xr:uid="{98D08395-821A-4998-9603-FCEF96F85F5D}"/>
    <cellStyle name="Normal 4 2 2 9 2 2 4" xfId="17189" xr:uid="{DC814AC5-5462-42AF-9279-5F24D659F6FC}"/>
    <cellStyle name="Normal 4 2 2 9 2 3" xfId="9846" xr:uid="{01FFBD6C-F8E0-4E98-8B47-9962FB4534A9}"/>
    <cellStyle name="Normal 4 2 2 9 2 3 2" xfId="28079" xr:uid="{FEA1C5EE-33FB-4A47-83B4-357C29735DAA}"/>
    <cellStyle name="Normal 4 2 2 9 2 3 3" xfId="29865" xr:uid="{67B0837C-9EC0-4225-B826-A486609FE13A}"/>
    <cellStyle name="Normal 4 2 2 9 2 3 4" xfId="20022" xr:uid="{BF89721D-7757-4599-9E52-0AB0FC4380A4}"/>
    <cellStyle name="Normal 4 2 2 9 2 4" xfId="12531" xr:uid="{BED14A6F-2FD9-497D-82A0-5A9BABDFD94F}"/>
    <cellStyle name="Normal 4 2 2 9 2 4 2" xfId="30445" xr:uid="{5DE63DCB-5AAA-4ACF-8D89-DF840763AEA5}"/>
    <cellStyle name="Normal 4 2 2 9 2 4 3" xfId="22855" xr:uid="{CB1C2319-84F8-4F20-99A4-283A71E125C6}"/>
    <cellStyle name="Normal 4 2 2 9 2 5" xfId="24440" xr:uid="{25D687A1-70D3-4B75-A350-1C575164504C}"/>
    <cellStyle name="Normal 4 2 2 9 2 6" xfId="15118" xr:uid="{04F3A2EC-D024-4CCF-A3F5-4F38BAFACF51}"/>
    <cellStyle name="Normal 4 2 2 9 3" xfId="3689" xr:uid="{00000000-0005-0000-0000-0000820E0000}"/>
    <cellStyle name="Normal 4 2 2 9 3 2" xfId="5468" xr:uid="{00000000-0005-0000-0000-0000830E0000}"/>
    <cellStyle name="Normal 4 2 2 9 3 2 2" xfId="27738" xr:uid="{F9BCA80F-A641-4CAB-819D-474E004D8C30}"/>
    <cellStyle name="Normal 4 2 2 9 3 2 3" xfId="16696" xr:uid="{A7928F1B-DF21-47F5-A79D-9358637FC20D}"/>
    <cellStyle name="Normal 4 2 2 9 3 3" xfId="9356" xr:uid="{5DB51D38-2400-4D67-A2F0-FFC198836529}"/>
    <cellStyle name="Normal 4 2 2 9 3 3 2" xfId="19529" xr:uid="{6C0603CB-90D4-459E-9708-F0E48EF75CD2}"/>
    <cellStyle name="Normal 4 2 2 9 3 4" xfId="12038" xr:uid="{0813A008-4A01-4824-AABC-7A36C50CFCEA}"/>
    <cellStyle name="Normal 4 2 2 9 3 4 2" xfId="22362" xr:uid="{36CE5713-7B53-4671-BDC2-9EDF8E814E27}"/>
    <cellStyle name="Normal 4 2 2 9 3 5" xfId="25593" xr:uid="{9CF79C62-20BC-4CA7-BBEC-D983F0AD1ACB}"/>
    <cellStyle name="Normal 4 2 2 9 3 6" xfId="14515" xr:uid="{26E18B5C-B0E3-4DEC-BFF6-3C0DDE59C23F}"/>
    <cellStyle name="Normal 4 2 2 9 4" xfId="4879" xr:uid="{00000000-0005-0000-0000-0000840E0000}"/>
    <cellStyle name="Normal 4 2 2 9 4 2" xfId="8958" xr:uid="{5E890583-034B-417B-B190-BFCF06C280BB}"/>
    <cellStyle name="Normal 4 2 2 9 4 2 2" xfId="29643" xr:uid="{D05F354A-B739-41C9-8702-F5A1C16CAE9B}"/>
    <cellStyle name="Normal 4 2 2 9 4 2 3" xfId="19119" xr:uid="{2FFB3D96-D812-446E-8F94-7724E045FCB4}"/>
    <cellStyle name="Normal 4 2 2 9 4 3" xfId="11628" xr:uid="{F647AE61-B279-49A1-B9A3-621BB5A27B51}"/>
    <cellStyle name="Normal 4 2 2 9 4 3 2" xfId="21952" xr:uid="{D5C27D77-4DB4-4ED7-B3CB-614B5C1D0E68}"/>
    <cellStyle name="Normal 4 2 2 9 4 4" xfId="25141" xr:uid="{965B244D-49B6-43D9-AF01-4C848D415273}"/>
    <cellStyle name="Normal 4 2 2 9 4 5" xfId="16286" xr:uid="{C4DDF532-C942-417A-A5D7-0DFE093F7CF0}"/>
    <cellStyle name="Normal 4 2 2 9 5" xfId="7320" xr:uid="{678796CF-129B-4660-9BE6-D374BE28D9AB}"/>
    <cellStyle name="Normal 4 2 2 9 5 2" xfId="10153" xr:uid="{1D789315-C51A-41E8-BBFF-1F4C74EDF4DC}"/>
    <cellStyle name="Normal 4 2 2 9 5 2 2" xfId="20333" xr:uid="{E5926AE2-DD05-4310-959A-1E64A0E89990}"/>
    <cellStyle name="Normal 4 2 2 9 5 3" xfId="12842" xr:uid="{9A103BED-8FA3-42F6-8AC2-B28CD597678D}"/>
    <cellStyle name="Normal 4 2 2 9 5 3 2" xfId="23166" xr:uid="{52DF6C92-2A7E-4C66-9551-0957808001D6}"/>
    <cellStyle name="Normal 4 2 2 9 5 4" xfId="27846" xr:uid="{24F24417-6197-41CC-9649-F940551E739C}"/>
    <cellStyle name="Normal 4 2 2 9 5 5" xfId="17500" xr:uid="{997F55D0-D83B-489E-9063-9A003C380092}"/>
    <cellStyle name="Normal 4 2 2 9 6" xfId="7833" xr:uid="{9855A763-D785-4061-A1FF-C88F09275D4C}"/>
    <cellStyle name="Normal 4 2 2 9 6 2" xfId="15811" xr:uid="{9C557FB8-506D-4A41-B07A-7E2624430FAC}"/>
    <cellStyle name="Normal 4 2 2 9 7" xfId="8540" xr:uid="{096636EB-9792-415F-9CBD-16E1C9457CF6}"/>
    <cellStyle name="Normal 4 2 2 9 7 2" xfId="18644" xr:uid="{58FF99F3-EAB7-438C-9014-576D985B8702}"/>
    <cellStyle name="Normal 4 2 2 9 8" xfId="11156" xr:uid="{F4934AAC-204D-4F65-8897-1C0068BD449A}"/>
    <cellStyle name="Normal 4 2 2 9 8 2" xfId="21477" xr:uid="{0A784D29-9D17-43CD-A7A8-F58E3C82504B}"/>
    <cellStyle name="Normal 4 2 2 9 9" xfId="25723" xr:uid="{1165BE68-0241-4DDB-A1C5-9460466CD4D9}"/>
    <cellStyle name="Normal 4 2 20" xfId="26017" xr:uid="{0CE91740-B812-47E3-A6A9-D22F40F02924}"/>
    <cellStyle name="Normal 4 2 21" xfId="13709" xr:uid="{591514F1-240B-4DA8-80DD-B15E52211336}"/>
    <cellStyle name="Normal 4 2 3" xfId="1233" xr:uid="{00000000-0005-0000-0000-0000D1040000}"/>
    <cellStyle name="Normal 4 2 3 10" xfId="7834" xr:uid="{F9C1CFF5-7795-41AA-9F67-A3F6C223C00D}"/>
    <cellStyle name="Normal 4 2 3 10 2" xfId="15812" xr:uid="{01C14CE7-B90D-4049-AF40-01323F5E91B8}"/>
    <cellStyle name="Normal 4 2 3 11" xfId="8541" xr:uid="{CBD55911-FB8F-4AD5-9A84-A64CE83E50D2}"/>
    <cellStyle name="Normal 4 2 3 11 2" xfId="18645" xr:uid="{D02872E6-21A1-4005-BC99-AC68FF0362C9}"/>
    <cellStyle name="Normal 4 2 3 12" xfId="11157" xr:uid="{D56F3351-F212-4017-B755-BD4F5F7C22BE}"/>
    <cellStyle name="Normal 4 2 3 12 2" xfId="21478" xr:uid="{42EC4DE6-DF8E-4031-91A2-085215A85A9B}"/>
    <cellStyle name="Normal 4 2 3 13" xfId="25903" xr:uid="{09C6ABAB-BEEE-450F-AAAA-8F8C4159DFB4}"/>
    <cellStyle name="Normal 4 2 3 14" xfId="13729" xr:uid="{7BECE4D2-80A8-4576-B96B-2911013F3F8A}"/>
    <cellStyle name="Normal 4 2 3 2" xfId="1234" xr:uid="{00000000-0005-0000-0000-0000D2040000}"/>
    <cellStyle name="Normal 4 2 3 2 10" xfId="8542" xr:uid="{80715DC1-C632-49E9-AD21-135CA62A5395}"/>
    <cellStyle name="Normal 4 2 3 2 10 2" xfId="18646" xr:uid="{B2744A0C-352A-4122-B57D-047698B98EF2}"/>
    <cellStyle name="Normal 4 2 3 2 11" xfId="11158" xr:uid="{2B68BE87-44B3-4A66-A19C-84F1DAE81929}"/>
    <cellStyle name="Normal 4 2 3 2 11 2" xfId="21479" xr:uid="{71653D6F-B616-4E49-9B2A-B2C3A0A6CA7A}"/>
    <cellStyle name="Normal 4 2 3 2 12" xfId="26302" xr:uid="{448E0008-B897-470E-94C5-4238241C913C}"/>
    <cellStyle name="Normal 4 2 3 2 13" xfId="13789" xr:uid="{19664724-3DF2-4731-9C36-6FB439ABB722}"/>
    <cellStyle name="Normal 4 2 3 2 2" xfId="1235" xr:uid="{00000000-0005-0000-0000-0000D3040000}"/>
    <cellStyle name="Normal 4 2 3 2 2 10" xfId="11159" xr:uid="{B9FFD3A9-962E-4B1F-8B11-5EC04DF791E3}"/>
    <cellStyle name="Normal 4 2 3 2 2 10 2" xfId="21480" xr:uid="{D5F486A4-64BB-496C-A796-CAA3365E8428}"/>
    <cellStyle name="Normal 4 2 3 2 2 11" xfId="24703" xr:uid="{F6D4A46A-85B8-44CD-8781-D3DDB20A5F61}"/>
    <cellStyle name="Normal 4 2 3 2 2 12" xfId="13911" xr:uid="{5F079559-CF57-4499-B18C-4A3164F13595}"/>
    <cellStyle name="Normal 4 2 3 2 2 2" xfId="2557" xr:uid="{00000000-0005-0000-0000-000073030000}"/>
    <cellStyle name="Normal 4 2 3 2 2 2 2" xfId="4103" xr:uid="{00000000-0005-0000-0000-0000890E0000}"/>
    <cellStyle name="Normal 4 2 3 2 2 2 2 2" xfId="6111" xr:uid="{00000000-0005-0000-0000-00008A0E0000}"/>
    <cellStyle name="Normal 4 2 3 2 2 2 2 2 2" xfId="28084" xr:uid="{5C5543AD-2A77-45D3-B85F-F39BBA559899}"/>
    <cellStyle name="Normal 4 2 3 2 2 2 2 2 3" xfId="28357" xr:uid="{DFAC8745-9A9E-4F88-98E0-91BA76C9C70E}"/>
    <cellStyle name="Normal 4 2 3 2 2 2 2 2 4" xfId="17191" xr:uid="{BD44C5AA-8E19-4711-AB8A-4DA8C5F43F7B}"/>
    <cellStyle name="Normal 4 2 3 2 2 2 2 3" xfId="9848" xr:uid="{B35E1914-9599-4524-9E8B-33ECAB1BCCC8}"/>
    <cellStyle name="Normal 4 2 3 2 2 2 2 3 2" xfId="29866" xr:uid="{26A9B30A-5795-472A-AEFF-61A5B1861B81}"/>
    <cellStyle name="Normal 4 2 3 2 2 2 2 3 3" xfId="20024" xr:uid="{C7961A76-0332-4663-82DD-98178794D090}"/>
    <cellStyle name="Normal 4 2 3 2 2 2 2 4" xfId="12533" xr:uid="{840C954E-67A6-483F-8247-0E2F3D7EBE0A}"/>
    <cellStyle name="Normal 4 2 3 2 2 2 2 4 2" xfId="22857" xr:uid="{8E18FAC2-EA00-4FFB-BAF4-34B7E3771A44}"/>
    <cellStyle name="Normal 4 2 3 2 2 2 2 5" xfId="25814" xr:uid="{740A39DD-A2CC-4986-93A0-66F194E2E85E}"/>
    <cellStyle name="Normal 4 2 3 2 2 2 2 6" xfId="15120" xr:uid="{C36E6088-F8D1-4084-BADC-2FC7E40EFC07}"/>
    <cellStyle name="Normal 4 2 3 2 2 2 3" xfId="5484" xr:uid="{00000000-0005-0000-0000-00008B0E0000}"/>
    <cellStyle name="Normal 4 2 3 2 2 2 3 2" xfId="10528" xr:uid="{FD740E60-1666-4BE7-86EC-CDE9BAAD12B0}"/>
    <cellStyle name="Normal 4 2 3 2 2 2 3 2 2" xfId="30108" xr:uid="{909EE656-12EF-40BD-9A62-D09FDA377194}"/>
    <cellStyle name="Normal 4 2 3 2 2 2 3 2 3" xfId="20744" xr:uid="{CA5FA602-1D0C-4803-92B0-1511112E2E0F}"/>
    <cellStyle name="Normal 4 2 3 2 2 2 3 3" xfId="13253" xr:uid="{F410B499-8C99-4114-9274-42D4F63092B8}"/>
    <cellStyle name="Normal 4 2 3 2 2 2 3 3 2" xfId="23577" xr:uid="{C4AD71A4-4C5C-4DB7-92C7-4F800784ACDC}"/>
    <cellStyle name="Normal 4 2 3 2 2 2 3 4" xfId="25191" xr:uid="{72643823-516A-4139-97AF-F9FD3C328FBC}"/>
    <cellStyle name="Normal 4 2 3 2 2 2 3 5" xfId="17911" xr:uid="{E6A8EC6B-2CDD-4035-B17B-C780D14A42CC}"/>
    <cellStyle name="Normal 4 2 3 2 2 2 4" xfId="8135" xr:uid="{29A2E249-0AB8-4536-9FFA-193806A6B893}"/>
    <cellStyle name="Normal 4 2 3 2 2 2 4 2" xfId="27947" xr:uid="{5DAB1DAB-E46E-4C6A-BC38-2FE63C1EDD47}"/>
    <cellStyle name="Normal 4 2 3 2 2 2 4 3" xfId="16707" xr:uid="{7C02EABA-049C-4078-BDB6-FBE921ADB103}"/>
    <cellStyle name="Normal 4 2 3 2 2 2 5" xfId="9367" xr:uid="{C14D229A-97AD-49D5-B77B-D9F1AD052570}"/>
    <cellStyle name="Normal 4 2 3 2 2 2 5 2" xfId="19540" xr:uid="{FC5062E5-6E84-410B-B4FA-EE2AAAB41D4C}"/>
    <cellStyle name="Normal 4 2 3 2 2 2 6" xfId="12049" xr:uid="{5D3CC4CD-BBE2-4062-89BF-7FA558B58385}"/>
    <cellStyle name="Normal 4 2 3 2 2 2 6 2" xfId="22373" xr:uid="{3CC9DED0-C19C-4FB4-86EB-1C9DAB62D523}"/>
    <cellStyle name="Normal 4 2 3 2 2 2 7" xfId="26137" xr:uid="{31A26C43-4F07-4D33-8D5A-88573A9888A8}"/>
    <cellStyle name="Normal 4 2 3 2 2 2 8" xfId="14531" xr:uid="{8409E699-2C70-4A6A-880D-0F3B7E5CE211}"/>
    <cellStyle name="Normal 4 2 3 2 2 3" xfId="4104" xr:uid="{00000000-0005-0000-0000-00008C0E0000}"/>
    <cellStyle name="Normal 4 2 3 2 2 3 2" xfId="6112" xr:uid="{00000000-0005-0000-0000-00008D0E0000}"/>
    <cellStyle name="Normal 4 2 3 2 2 3 2 2" xfId="10667" xr:uid="{E69FAD91-C8C8-4888-A941-821901C7E2A6}"/>
    <cellStyle name="Normal 4 2 3 2 2 3 2 2 2" xfId="30232" xr:uid="{4C807A70-2684-4F42-9E30-50743ABEBD0D}"/>
    <cellStyle name="Normal 4 2 3 2 2 3 2 2 3" xfId="20930" xr:uid="{68312C9F-7A0D-4991-B5F4-4A8DE635D2A6}"/>
    <cellStyle name="Normal 4 2 3 2 2 3 2 3" xfId="13439" xr:uid="{16D10BCF-F8D7-4650-81D2-7688D64FB0C1}"/>
    <cellStyle name="Normal 4 2 3 2 2 3 2 3 2" xfId="23763" xr:uid="{5C95CB72-E91C-43B3-8916-53DBAF1E2E88}"/>
    <cellStyle name="Normal 4 2 3 2 2 3 2 4" xfId="28014" xr:uid="{F1E260FA-F7CD-44C6-AA38-D3CF0BB8CAC3}"/>
    <cellStyle name="Normal 4 2 3 2 2 3 2 5" xfId="18097" xr:uid="{254E96F9-0BB9-45D3-AB4B-60725A861E9F}"/>
    <cellStyle name="Normal 4 2 3 2 2 3 3" xfId="8232" xr:uid="{F1D4B04E-F0E2-47D1-A9FB-A2E5781BF594}"/>
    <cellStyle name="Normal 4 2 3 2 2 3 3 2" xfId="29295" xr:uid="{239CC8B6-F2FE-43CE-8838-D72A8A8C620D}"/>
    <cellStyle name="Normal 4 2 3 2 2 3 3 3" xfId="17192" xr:uid="{43E8F619-6473-4463-9A66-F19E2E38DF9E}"/>
    <cellStyle name="Normal 4 2 3 2 2 3 4" xfId="9849" xr:uid="{70F506E0-7230-4588-A135-DC0CA073DB19}"/>
    <cellStyle name="Normal 4 2 3 2 2 3 4 2" xfId="20025" xr:uid="{482B0F66-3112-45B1-B68C-8BFE9AD4C00D}"/>
    <cellStyle name="Normal 4 2 3 2 2 3 5" xfId="12534" xr:uid="{E6D5C951-D439-40DF-9041-99B196D79456}"/>
    <cellStyle name="Normal 4 2 3 2 2 3 5 2" xfId="22858" xr:uid="{6AC83317-2BBE-49EC-80D7-EB0295FC32F6}"/>
    <cellStyle name="Normal 4 2 3 2 2 3 6" xfId="24227" xr:uid="{BC9046B4-BA03-4594-9069-2A1C963FADD7}"/>
    <cellStyle name="Normal 4 2 3 2 2 3 7" xfId="15121" xr:uid="{8D81C848-36BF-4312-93E9-8CD55CEC3210}"/>
    <cellStyle name="Normal 4 2 3 2 2 4" xfId="4102" xr:uid="{00000000-0005-0000-0000-00008E0E0000}"/>
    <cellStyle name="Normal 4 2 3 2 2 4 2" xfId="6110" xr:uid="{00000000-0005-0000-0000-00008F0E0000}"/>
    <cellStyle name="Normal 4 2 3 2 2 4 2 2" xfId="29124" xr:uid="{210A3CFE-4694-44C8-B903-4646D482147A}"/>
    <cellStyle name="Normal 4 2 3 2 2 4 2 3" xfId="17190" xr:uid="{A3AE2FDD-4E4F-4A8B-9DEF-CE0A2C351D82}"/>
    <cellStyle name="Normal 4 2 3 2 2 4 3" xfId="9847" xr:uid="{2B773440-CCF2-48B0-BC1E-3ED843BF2A71}"/>
    <cellStyle name="Normal 4 2 3 2 2 4 3 2" xfId="20023" xr:uid="{8CC45EDE-0B5C-461A-8E2D-E2389CC4DB5F}"/>
    <cellStyle name="Normal 4 2 3 2 2 4 4" xfId="12532" xr:uid="{3FB3B147-24DF-4B9B-B9DC-E5F2973BF0C7}"/>
    <cellStyle name="Normal 4 2 3 2 2 4 4 2" xfId="22856" xr:uid="{0773109F-CE9D-48B7-9B6F-F8493AD51262}"/>
    <cellStyle name="Normal 4 2 3 2 2 4 5" xfId="25634" xr:uid="{75850D85-1D22-4A22-9A8F-CC16FAF2724D}"/>
    <cellStyle name="Normal 4 2 3 2 2 4 6" xfId="15119" xr:uid="{7C5C6974-32D2-4971-BF56-3B359285FCC9}"/>
    <cellStyle name="Normal 4 2 3 2 2 5" xfId="3390" xr:uid="{00000000-0005-0000-0000-0000900E0000}"/>
    <cellStyle name="Normal 4 2 3 2 2 5 2" xfId="5293" xr:uid="{00000000-0005-0000-0000-0000910E0000}"/>
    <cellStyle name="Normal 4 2 3 2 2 5 2 2" xfId="29265" xr:uid="{DE1FF357-8735-4779-BB43-CF44768A101F}"/>
    <cellStyle name="Normal 4 2 3 2 2 5 2 3" xfId="16581" xr:uid="{3DDC197C-C911-4473-8AD1-7B35472D9DEC}"/>
    <cellStyle name="Normal 4 2 3 2 2 5 3" xfId="9241" xr:uid="{C96E4B76-ABD7-49A6-966E-43E199FC9262}"/>
    <cellStyle name="Normal 4 2 3 2 2 5 3 2" xfId="19414" xr:uid="{3E8E8A17-AF76-450A-A5A4-D58715CEE0B2}"/>
    <cellStyle name="Normal 4 2 3 2 2 5 4" xfId="11923" xr:uid="{EC48E361-9A39-48BB-970E-84D1E6013F72}"/>
    <cellStyle name="Normal 4 2 3 2 2 5 4 2" xfId="22247" xr:uid="{1E8C1DCD-6E4B-4169-8ABB-858B89C18C7B}"/>
    <cellStyle name="Normal 4 2 3 2 2 5 5" xfId="25824" xr:uid="{20973EB5-0392-44C9-9139-7DC32C5C5949}"/>
    <cellStyle name="Normal 4 2 3 2 2 5 6" xfId="14346" xr:uid="{DFC29B24-62FF-49CF-8090-1E96E5D0F65A}"/>
    <cellStyle name="Normal 4 2 3 2 2 6" xfId="4888" xr:uid="{00000000-0005-0000-0000-0000920E0000}"/>
    <cellStyle name="Normal 4 2 3 2 2 6 2" xfId="8965" xr:uid="{3CD143D3-707A-4477-92C4-958114DB0374}"/>
    <cellStyle name="Normal 4 2 3 2 2 6 2 2" xfId="19128" xr:uid="{D8AB0F59-FCD3-4FE3-9B75-849BBBC2864A}"/>
    <cellStyle name="Normal 4 2 3 2 2 6 3" xfId="11637" xr:uid="{DA35A131-A1BA-4049-9CE1-494349CB6E51}"/>
    <cellStyle name="Normal 4 2 3 2 2 6 3 2" xfId="21961" xr:uid="{C7A94D11-4E29-4F9A-A661-53A4D6D0E9C3}"/>
    <cellStyle name="Normal 4 2 3 2 2 6 4" xfId="25214" xr:uid="{A2322D8A-1353-429B-8F71-177FFF050F69}"/>
    <cellStyle name="Normal 4 2 3 2 2 6 5" xfId="16295" xr:uid="{8D59D8B3-47F1-42A0-913E-DC2EBFFF81F3}"/>
    <cellStyle name="Normal 4 2 3 2 2 7" xfId="7326" xr:uid="{9B4611DC-8972-4DB7-B26B-9C634D16E41D}"/>
    <cellStyle name="Normal 4 2 3 2 2 7 2" xfId="10190" xr:uid="{1C410267-2C86-4051-ACA0-0DCA013CCEA1}"/>
    <cellStyle name="Normal 4 2 3 2 2 7 2 2" xfId="20370" xr:uid="{02DB8067-C52A-459E-806E-B2479B661DA0}"/>
    <cellStyle name="Normal 4 2 3 2 2 7 3" xfId="12879" xr:uid="{1B9EED57-6B30-4AC3-9676-9B2755B66400}"/>
    <cellStyle name="Normal 4 2 3 2 2 7 3 2" xfId="23203" xr:uid="{47CEF797-976B-4115-A39C-9DF2335BF833}"/>
    <cellStyle name="Normal 4 2 3 2 2 7 4" xfId="17537" xr:uid="{E543CA16-32A4-40FE-9F59-6FEB56C8819A}"/>
    <cellStyle name="Normal 4 2 3 2 2 8" xfId="7836" xr:uid="{0E4EF363-E559-4B51-BC7C-8EB56557DC0C}"/>
    <cellStyle name="Normal 4 2 3 2 2 8 2" xfId="15814" xr:uid="{D84583B1-C727-4A3E-8E99-84A6810190FA}"/>
    <cellStyle name="Normal 4 2 3 2 2 9" xfId="8543" xr:uid="{3B38807F-8A3F-4206-B602-295BE5325C0A}"/>
    <cellStyle name="Normal 4 2 3 2 2 9 2" xfId="18647" xr:uid="{ACF8A5D7-2287-4691-90D7-C14DB0B37F08}"/>
    <cellStyle name="Normal 4 2 3 2 3" xfId="1236" xr:uid="{00000000-0005-0000-0000-0000D4040000}"/>
    <cellStyle name="Normal 4 2 3 2 3 2" xfId="2357" xr:uid="{00000000-0005-0000-0000-000074030000}"/>
    <cellStyle name="Normal 4 2 3 2 3 2 2" xfId="6113" xr:uid="{00000000-0005-0000-0000-0000950E0000}"/>
    <cellStyle name="Normal 4 2 3 2 3 2 2 2" xfId="29308" xr:uid="{B1DB5AC5-1F92-40EB-8E48-81CA56AC29A2}"/>
    <cellStyle name="Normal 4 2 3 2 3 2 2 3" xfId="29314" xr:uid="{CF31B29A-3524-4274-86F8-86C048D34E49}"/>
    <cellStyle name="Normal 4 2 3 2 3 2 2 4" xfId="17193" xr:uid="{D843EFBD-AB70-4512-8DDC-FD72993A2F5A}"/>
    <cellStyle name="Normal 4 2 3 2 3 2 3" xfId="9850" xr:uid="{6CE78CD5-751D-40A5-B2E6-104FA6895B3A}"/>
    <cellStyle name="Normal 4 2 3 2 3 2 3 2" xfId="29867" xr:uid="{68C3EED9-88D7-42BB-B19F-62FDFF29FEC2}"/>
    <cellStyle name="Normal 4 2 3 2 3 2 3 3" xfId="20026" xr:uid="{BA872314-2CD0-4E65-8745-07A4A247B4B8}"/>
    <cellStyle name="Normal 4 2 3 2 3 2 4" xfId="12535" xr:uid="{A47815A5-E570-47D5-8A5E-6F12D6E0389B}"/>
    <cellStyle name="Normal 4 2 3 2 3 2 4 2" xfId="22859" xr:uid="{464521AE-4157-4729-B1DC-439736E71705}"/>
    <cellStyle name="Normal 4 2 3 2 3 2 5" xfId="24114" xr:uid="{A517A2B4-5811-4F8B-8AF6-FC7E4C7A9E35}"/>
    <cellStyle name="Normal 4 2 3 2 3 2 6" xfId="15122" xr:uid="{0DAF1AD9-2BD6-4AEB-9769-057A28F9FEC9}"/>
    <cellStyle name="Normal 4 2 3 2 3 3" xfId="3696" xr:uid="{00000000-0005-0000-0000-0000960E0000}"/>
    <cellStyle name="Normal 4 2 3 2 3 3 2" xfId="5483" xr:uid="{00000000-0005-0000-0000-0000970E0000}"/>
    <cellStyle name="Normal 4 2 3 2 3 3 2 2" xfId="27281" xr:uid="{064A1674-3A45-4FE4-B7D7-F09906040C1A}"/>
    <cellStyle name="Normal 4 2 3 2 3 3 2 3" xfId="16706" xr:uid="{664974C2-6B56-444E-8831-5380C5C77B76}"/>
    <cellStyle name="Normal 4 2 3 2 3 3 3" xfId="9366" xr:uid="{E3C1B7FE-1A7E-4BBE-9A55-0B06A334380A}"/>
    <cellStyle name="Normal 4 2 3 2 3 3 3 2" xfId="19539" xr:uid="{EB7E9812-7FAA-4A06-9B44-60A3093E7412}"/>
    <cellStyle name="Normal 4 2 3 2 3 3 4" xfId="12048" xr:uid="{BA28F59B-D280-41AF-B6AE-127E78B5D633}"/>
    <cellStyle name="Normal 4 2 3 2 3 3 4 2" xfId="22372" xr:uid="{20E1EA55-C1B9-4B31-8457-76A5942366D7}"/>
    <cellStyle name="Normal 4 2 3 2 3 3 5" xfId="25154" xr:uid="{936EEE1A-C9A3-427A-A842-E8AB093B73D2}"/>
    <cellStyle name="Normal 4 2 3 2 3 3 6" xfId="14530" xr:uid="{708B5A1D-B49D-4E8D-BF40-96B544486EF0}"/>
    <cellStyle name="Normal 4 2 3 2 3 4" xfId="4639" xr:uid="{00000000-0005-0000-0000-0000980E0000}"/>
    <cellStyle name="Normal 4 2 3 2 3 4 2" xfId="10419" xr:uid="{C761C816-FF09-42FF-A04B-82E6B0085647}"/>
    <cellStyle name="Normal 4 2 3 2 3 4 2 2" xfId="30010" xr:uid="{B3CF699E-DCA7-41F6-A603-AD5C4C8140C0}"/>
    <cellStyle name="Normal 4 2 3 2 3 4 2 3" xfId="20601" xr:uid="{C026A98D-C7F4-446E-9A96-93612F16FD40}"/>
    <cellStyle name="Normal 4 2 3 2 3 4 3" xfId="13110" xr:uid="{C1EC325A-CB2E-422F-9F3F-DD91E5793A3F}"/>
    <cellStyle name="Normal 4 2 3 2 3 4 3 2" xfId="23434" xr:uid="{897AA1C8-403C-4696-A179-961D15BD442A}"/>
    <cellStyle name="Normal 4 2 3 2 3 4 4" xfId="26061" xr:uid="{FCB825D3-4234-46CE-8F9D-9CF07085E096}"/>
    <cellStyle name="Normal 4 2 3 2 3 4 5" xfId="17768" xr:uid="{1604C399-2532-4CA2-BC7A-3803B80A1ECF}"/>
    <cellStyle name="Normal 4 2 3 2 3 5" xfId="7837" xr:uid="{AAD79753-49CD-452D-9D4B-C528D2DC4E01}"/>
    <cellStyle name="Normal 4 2 3 2 3 5 2" xfId="27865" xr:uid="{E5C314FD-143E-4AFC-B388-E4D8DD56B0F7}"/>
    <cellStyle name="Normal 4 2 3 2 3 5 3" xfId="15815" xr:uid="{31128D1F-995A-4A7A-8B11-2DEC8E576769}"/>
    <cellStyle name="Normal 4 2 3 2 3 6" xfId="8544" xr:uid="{85C738B1-0B2D-4CDC-82DF-CAE9DD3BE06A}"/>
    <cellStyle name="Normal 4 2 3 2 3 6 2" xfId="18648" xr:uid="{97696F77-B3D5-43AF-94F0-FD849DD7DBC1}"/>
    <cellStyle name="Normal 4 2 3 2 3 7" xfId="11160" xr:uid="{DB584C3C-8096-42F5-A1C1-DCD06D3AF913}"/>
    <cellStyle name="Normal 4 2 3 2 3 7 2" xfId="21481" xr:uid="{5B470D6B-A6AE-436A-B5A5-E929A8786610}"/>
    <cellStyle name="Normal 4 2 3 2 3 8" xfId="26364" xr:uid="{3C772B99-98DF-49E4-A95D-657AB84775C8}"/>
    <cellStyle name="Normal 4 2 3 2 3 9" xfId="14069" xr:uid="{3B44FD09-14EB-411F-9118-CD359277E798}"/>
    <cellStyle name="Normal 4 2 3 2 4" xfId="2222" xr:uid="{00000000-0005-0000-0000-000072030000}"/>
    <cellStyle name="Normal 4 2 3 2 4 2" xfId="6114" xr:uid="{00000000-0005-0000-0000-00009A0E0000}"/>
    <cellStyle name="Normal 4 2 3 2 4 2 2" xfId="10668" xr:uid="{C0EBB2FC-F425-4E6A-A151-3D12E36648D1}"/>
    <cellStyle name="Normal 4 2 3 2 4 2 2 2" xfId="30233" xr:uid="{43C89546-C82B-48D8-A08E-9AA1A1395E90}"/>
    <cellStyle name="Normal 4 2 3 2 4 2 2 3" xfId="20931" xr:uid="{97CCD064-5A21-445A-AF30-B17C5AACACB5}"/>
    <cellStyle name="Normal 4 2 3 2 4 2 3" xfId="13440" xr:uid="{52B945F9-8F1E-418E-9641-E33E8744CFB7}"/>
    <cellStyle name="Normal 4 2 3 2 4 2 3 2" xfId="23764" xr:uid="{E40EC120-B8A9-4846-96D1-9468D26F722B}"/>
    <cellStyle name="Normal 4 2 3 2 4 2 4" xfId="24567" xr:uid="{422BBD8B-1C0E-4E45-8B27-0D032ED0602E}"/>
    <cellStyle name="Normal 4 2 3 2 4 2 5" xfId="18098" xr:uid="{F0A5FFD8-D383-48A8-8688-1A738E7095C9}"/>
    <cellStyle name="Normal 4 2 3 2 4 3" xfId="8233" xr:uid="{59644478-DE97-407D-93C5-C80ED001AC1D}"/>
    <cellStyle name="Normal 4 2 3 2 4 3 2" xfId="27388" xr:uid="{1BCC20B4-A573-4038-9406-EAD1EFD7BDF0}"/>
    <cellStyle name="Normal 4 2 3 2 4 3 3" xfId="17194" xr:uid="{5CB4F5BC-48C9-4B25-A0D2-803E9DA55E99}"/>
    <cellStyle name="Normal 4 2 3 2 4 4" xfId="9851" xr:uid="{DA666539-4817-4B10-AEA0-F732503D3E0A}"/>
    <cellStyle name="Normal 4 2 3 2 4 4 2" xfId="20027" xr:uid="{90237A22-B3B1-481E-BCCF-D1D923901B9A}"/>
    <cellStyle name="Normal 4 2 3 2 4 5" xfId="12536" xr:uid="{6AC35F3F-8059-4EDE-AC7F-A2B7BB3B32BA}"/>
    <cellStyle name="Normal 4 2 3 2 4 5 2" xfId="22860" xr:uid="{6F9AB905-D4E7-487F-83C5-B97AE6B62645}"/>
    <cellStyle name="Normal 4 2 3 2 4 6" xfId="25942" xr:uid="{8D007578-11F1-44B6-BBE0-448478A3AD91}"/>
    <cellStyle name="Normal 4 2 3 2 4 7" xfId="15123" xr:uid="{C7F8BEAB-C2C8-4031-8030-EC7215387B49}"/>
    <cellStyle name="Normal 4 2 3 2 5" xfId="3825" xr:uid="{00000000-0005-0000-0000-00009B0E0000}"/>
    <cellStyle name="Normal 4 2 3 2 5 2" xfId="5703" xr:uid="{00000000-0005-0000-0000-00009C0E0000}"/>
    <cellStyle name="Normal 4 2 3 2 5 2 2" xfId="29625" xr:uid="{C11D3C3E-3563-44B7-AF21-F826DA8D3FCD}"/>
    <cellStyle name="Normal 4 2 3 2 5 2 3" xfId="28355" xr:uid="{15FC0E86-0460-4F57-B6B6-F34385185FDC}"/>
    <cellStyle name="Normal 4 2 3 2 5 2 4" xfId="16853" xr:uid="{7770D5EB-A24D-43B4-B3A1-0CFFBB800532}"/>
    <cellStyle name="Normal 4 2 3 2 5 3" xfId="9510" xr:uid="{061CA26D-22AF-438F-8242-D0EECD91C00D}"/>
    <cellStyle name="Normal 4 2 3 2 5 3 2" xfId="29280" xr:uid="{BFD94473-D760-4D61-B6C8-8982C2A449E4}"/>
    <cellStyle name="Normal 4 2 3 2 5 3 3" xfId="19686" xr:uid="{C60105F5-7269-47A7-9601-56BAC87BF823}"/>
    <cellStyle name="Normal 4 2 3 2 5 4" xfId="12195" xr:uid="{4AD754E9-3A00-4149-85F0-6EF8E74DD4FA}"/>
    <cellStyle name="Normal 4 2 3 2 5 4 2" xfId="22519" xr:uid="{C6F84C21-0C56-42E5-B966-42E77A6C6369}"/>
    <cellStyle name="Normal 4 2 3 2 5 5" xfId="25414" xr:uid="{109E0735-92B7-4813-A9D1-48A7B505F18F}"/>
    <cellStyle name="Normal 4 2 3 2 5 6" xfId="14740" xr:uid="{DF47F51D-A281-4D21-9B9C-DBA93ABD5091}"/>
    <cellStyle name="Normal 4 2 3 2 6" xfId="3265" xr:uid="{00000000-0005-0000-0000-00009D0E0000}"/>
    <cellStyle name="Normal 4 2 3 2 6 2" xfId="5190" xr:uid="{00000000-0005-0000-0000-00009E0E0000}"/>
    <cellStyle name="Normal 4 2 3 2 6 2 2" xfId="27779" xr:uid="{8A50D718-3425-48A7-BB11-93129F4073CB}"/>
    <cellStyle name="Normal 4 2 3 2 6 2 3" xfId="16479" xr:uid="{403959AB-48A5-4A70-8AE5-0A445A931305}"/>
    <cellStyle name="Normal 4 2 3 2 6 3" xfId="9139" xr:uid="{CE644FA5-F9BA-4465-A80F-7EB57EC0D1EC}"/>
    <cellStyle name="Normal 4 2 3 2 6 3 2" xfId="19312" xr:uid="{AFC4736E-1F03-4825-83A6-25F6B746E886}"/>
    <cellStyle name="Normal 4 2 3 2 6 4" xfId="11821" xr:uid="{3FEFFB5F-8521-40F7-BD68-7E6DB2D06FCA}"/>
    <cellStyle name="Normal 4 2 3 2 6 4 2" xfId="22145" xr:uid="{ADA7D919-CCAA-47D9-AE1A-B7E7BE9F822D}"/>
    <cellStyle name="Normal 4 2 3 2 6 5" xfId="23939" xr:uid="{B294CB3C-A782-4B6B-A879-AA49F64BD374}"/>
    <cellStyle name="Normal 4 2 3 2 6 6" xfId="14246" xr:uid="{03BD7FEB-C618-4C2C-A082-FE0EBF65EAC1}"/>
    <cellStyle name="Normal 4 2 3 2 7" xfId="4479" xr:uid="{00000000-0005-0000-0000-00009F0E0000}"/>
    <cellStyle name="Normal 4 2 3 2 7 2" xfId="8858" xr:uid="{C787ED9B-BACB-4228-A9CB-3C7458339974}"/>
    <cellStyle name="Normal 4 2 3 2 7 2 2" xfId="19008" xr:uid="{EB173A7F-4D19-42EB-920A-C10E369CADBC}"/>
    <cellStyle name="Normal 4 2 3 2 7 3" xfId="11517" xr:uid="{8233855E-7F36-4DFC-B91D-BE0E8F84C58B}"/>
    <cellStyle name="Normal 4 2 3 2 7 3 2" xfId="21841" xr:uid="{A90A3906-D179-4A4A-BE55-8FD0837E8B50}"/>
    <cellStyle name="Normal 4 2 3 2 7 4" xfId="26181" xr:uid="{FEEFC1AD-249A-4396-87BB-C92ECD87F99B}"/>
    <cellStyle name="Normal 4 2 3 2 7 5" xfId="16175" xr:uid="{43CB9105-C2D0-46A8-B544-275F8252B8E0}"/>
    <cellStyle name="Normal 4 2 3 2 8" xfId="7394" xr:uid="{FFEB17C2-25F3-4557-AE80-2AF9FAE999C8}"/>
    <cellStyle name="Normal 4 2 3 2 8 2" xfId="10264" xr:uid="{B887C0D3-3F21-4F57-BB4C-A965367285C9}"/>
    <cellStyle name="Normal 4 2 3 2 8 2 2" xfId="20446" xr:uid="{F2E1ED81-4125-4CA1-AEE1-254FAED5BB20}"/>
    <cellStyle name="Normal 4 2 3 2 8 3" xfId="12955" xr:uid="{04F5A10F-13FA-40CC-BEDE-7FCA69FE9B78}"/>
    <cellStyle name="Normal 4 2 3 2 8 3 2" xfId="23279" xr:uid="{F89ADE33-075D-41B0-B136-5002192E17E6}"/>
    <cellStyle name="Normal 4 2 3 2 8 4" xfId="17613" xr:uid="{499932FB-C093-4E5D-818F-E65CF3119717}"/>
    <cellStyle name="Normal 4 2 3 2 9" xfId="7835" xr:uid="{5F608CFF-4B2E-43B4-873D-2DBCE83D062A}"/>
    <cellStyle name="Normal 4 2 3 2 9 2" xfId="15813" xr:uid="{45A802C5-2A66-4ACA-9C9B-76119AF19176}"/>
    <cellStyle name="Normal 4 2 3 3" xfId="1237" xr:uid="{00000000-0005-0000-0000-0000D5040000}"/>
    <cellStyle name="Normal 4 2 3 3 10" xfId="11161" xr:uid="{89D8EA4D-7285-4534-B872-E0200DF2A003}"/>
    <cellStyle name="Normal 4 2 3 3 10 2" xfId="21482" xr:uid="{7887210A-FF2C-427C-AF10-AF4FEE60D940}"/>
    <cellStyle name="Normal 4 2 3 3 11" xfId="25563" xr:uid="{644CDB0C-B06E-4711-A907-F3E227CD795C}"/>
    <cellStyle name="Normal 4 2 3 3 12" xfId="13910" xr:uid="{4F45283C-85E6-42F0-A88C-B2DCF3321319}"/>
    <cellStyle name="Normal 4 2 3 3 2" xfId="2556" xr:uid="{00000000-0005-0000-0000-000075030000}"/>
    <cellStyle name="Normal 4 2 3 3 2 2" xfId="4106" xr:uid="{00000000-0005-0000-0000-0000A20E0000}"/>
    <cellStyle name="Normal 4 2 3 3 2 2 2" xfId="6116" xr:uid="{00000000-0005-0000-0000-0000A30E0000}"/>
    <cellStyle name="Normal 4 2 3 3 2 2 2 2" xfId="27841" xr:uid="{D2F432AC-A4DB-4008-8E50-A712CC0703B6}"/>
    <cellStyle name="Normal 4 2 3 3 2 2 2 3" xfId="27528" xr:uid="{983767DA-0CAF-4115-9FA7-EDEE757261EC}"/>
    <cellStyle name="Normal 4 2 3 3 2 2 2 4" xfId="17196" xr:uid="{5B299380-4F13-4D99-9616-616A7F6BF994}"/>
    <cellStyle name="Normal 4 2 3 3 2 2 3" xfId="9853" xr:uid="{A506D7C7-7EDC-47EA-BF66-CA0305B6601E}"/>
    <cellStyle name="Normal 4 2 3 3 2 2 3 2" xfId="29868" xr:uid="{8F868745-EAC5-411C-AEDB-3FEF756BF694}"/>
    <cellStyle name="Normal 4 2 3 3 2 2 3 3" xfId="20029" xr:uid="{10492B23-9037-4040-BE3D-3BE33086AB08}"/>
    <cellStyle name="Normal 4 2 3 3 2 2 4" xfId="12538" xr:uid="{0461DD4C-8E2C-4378-A7B2-63A6B921B69E}"/>
    <cellStyle name="Normal 4 2 3 3 2 2 4 2" xfId="22862" xr:uid="{59DA9D1A-B505-4F45-8C78-0634ED28CB3F}"/>
    <cellStyle name="Normal 4 2 3 3 2 2 5" xfId="25569" xr:uid="{5921592D-6466-4B78-A7E7-40E714807F30}"/>
    <cellStyle name="Normal 4 2 3 3 2 2 6" xfId="15125" xr:uid="{65022779-8C4A-42E3-91A6-9A7AF24C290C}"/>
    <cellStyle name="Normal 4 2 3 3 2 3" xfId="5485" xr:uid="{00000000-0005-0000-0000-0000A40E0000}"/>
    <cellStyle name="Normal 4 2 3 3 2 3 2" xfId="10529" xr:uid="{24800E6E-EAA6-4C0A-846D-66A424BD9447}"/>
    <cellStyle name="Normal 4 2 3 3 2 3 2 2" xfId="30109" xr:uid="{B4138CB2-2E21-4D7F-A288-A0DD269E91D0}"/>
    <cellStyle name="Normal 4 2 3 3 2 3 2 3" xfId="20745" xr:uid="{EA51D792-C914-4486-B04A-B60060F5F000}"/>
    <cellStyle name="Normal 4 2 3 3 2 3 3" xfId="13254" xr:uid="{6BFC5465-28CF-4FCD-801E-735BDD68BCA6}"/>
    <cellStyle name="Normal 4 2 3 3 2 3 3 2" xfId="23578" xr:uid="{07065E6F-743C-411B-A2EE-70F26E53F183}"/>
    <cellStyle name="Normal 4 2 3 3 2 3 4" xfId="25766" xr:uid="{E3346C7A-414F-4089-89EB-1E17C3E21BED}"/>
    <cellStyle name="Normal 4 2 3 3 2 3 5" xfId="17912" xr:uid="{51E58CED-269D-470A-AB7B-70F2D7BB946D}"/>
    <cellStyle name="Normal 4 2 3 3 2 4" xfId="8136" xr:uid="{F4F23542-DF41-4894-8E1B-BA0A264278EF}"/>
    <cellStyle name="Normal 4 2 3 3 2 4 2" xfId="29498" xr:uid="{A0A70BD6-B399-46EE-89A6-0BEF5E946411}"/>
    <cellStyle name="Normal 4 2 3 3 2 4 3" xfId="16708" xr:uid="{67173F54-ABF4-4F0A-BDB5-B0C20D229FE7}"/>
    <cellStyle name="Normal 4 2 3 3 2 5" xfId="9368" xr:uid="{AE867E88-97FE-4E19-AA9F-63310FB805BD}"/>
    <cellStyle name="Normal 4 2 3 3 2 5 2" xfId="19541" xr:uid="{AB85D623-94E8-4DDF-9378-A11041F083CD}"/>
    <cellStyle name="Normal 4 2 3 3 2 6" xfId="12050" xr:uid="{31D61DEA-7728-4A5F-B95F-CB5F41759E14}"/>
    <cellStyle name="Normal 4 2 3 3 2 6 2" xfId="22374" xr:uid="{43407EF5-CB5F-4D72-AFC4-2EA60A2C4687}"/>
    <cellStyle name="Normal 4 2 3 3 2 7" xfId="24969" xr:uid="{B2992772-2030-45F8-83BB-5595482C7787}"/>
    <cellStyle name="Normal 4 2 3 3 2 8" xfId="14532" xr:uid="{F30C84A0-2758-461C-A152-100BCCCFCE53}"/>
    <cellStyle name="Normal 4 2 3 3 3" xfId="4107" xr:uid="{00000000-0005-0000-0000-0000A50E0000}"/>
    <cellStyle name="Normal 4 2 3 3 3 2" xfId="6117" xr:uid="{00000000-0005-0000-0000-0000A60E0000}"/>
    <cellStyle name="Normal 4 2 3 3 3 2 2" xfId="10669" xr:uid="{7E1FEED3-A2F3-4984-8BE1-C52C5B609507}"/>
    <cellStyle name="Normal 4 2 3 3 3 2 2 2" xfId="30234" xr:uid="{76014265-5C68-4E1E-893E-BE7F50C224C7}"/>
    <cellStyle name="Normal 4 2 3 3 3 2 2 3" xfId="20932" xr:uid="{9EEE3CCD-8B2D-4B0A-8C01-E4FF3BD5E77B}"/>
    <cellStyle name="Normal 4 2 3 3 3 2 3" xfId="13441" xr:uid="{7253832C-050F-46F6-812B-593E4AAD3DD5}"/>
    <cellStyle name="Normal 4 2 3 3 3 2 3 2" xfId="23765" xr:uid="{5ED28041-7227-441D-B786-72396B7CFDE2}"/>
    <cellStyle name="Normal 4 2 3 3 3 2 4" xfId="26802" xr:uid="{D376FF58-C381-4242-B51A-1E1BB0D2F3E8}"/>
    <cellStyle name="Normal 4 2 3 3 3 2 5" xfId="18099" xr:uid="{47302124-47DF-4C9F-86B4-7AAE527FB25B}"/>
    <cellStyle name="Normal 4 2 3 3 3 3" xfId="8234" xr:uid="{BF8DA582-B4F7-4BC0-BB7C-775C9A6A444C}"/>
    <cellStyle name="Normal 4 2 3 3 3 3 2" xfId="29703" xr:uid="{340FF187-1DDE-432C-9696-B26B27E1EFB8}"/>
    <cellStyle name="Normal 4 2 3 3 3 3 3" xfId="17197" xr:uid="{375234EE-BFBC-4731-9174-DB32AA33D022}"/>
    <cellStyle name="Normal 4 2 3 3 3 4" xfId="9854" xr:uid="{28DF8144-BA4D-484B-9D8C-98DC21A2DAA5}"/>
    <cellStyle name="Normal 4 2 3 3 3 4 2" xfId="20030" xr:uid="{58A09921-CEE2-4E53-B046-9B355693F957}"/>
    <cellStyle name="Normal 4 2 3 3 3 5" xfId="12539" xr:uid="{5B8A24B0-4EBF-4C29-83D1-45C879C67C3C}"/>
    <cellStyle name="Normal 4 2 3 3 3 5 2" xfId="22863" xr:uid="{5C41652E-A9C5-4EB3-BF72-4828A2FEBDE0}"/>
    <cellStyle name="Normal 4 2 3 3 3 6" xfId="24000" xr:uid="{8D225073-7E6E-4B49-B348-A35A9B0B8F59}"/>
    <cellStyle name="Normal 4 2 3 3 3 7" xfId="15126" xr:uid="{0B8F8615-4D7F-411E-BF54-047FD8C3B079}"/>
    <cellStyle name="Normal 4 2 3 3 4" xfId="4105" xr:uid="{00000000-0005-0000-0000-0000A70E0000}"/>
    <cellStyle name="Normal 4 2 3 3 4 2" xfId="6115" xr:uid="{00000000-0005-0000-0000-0000A80E0000}"/>
    <cellStyle name="Normal 4 2 3 3 4 2 2" xfId="27661" xr:uid="{E7540DDF-6794-4201-B1FB-96EE1D0358E2}"/>
    <cellStyle name="Normal 4 2 3 3 4 2 3" xfId="17195" xr:uid="{D199E918-D18D-41AF-A9E6-415BAC77D308}"/>
    <cellStyle name="Normal 4 2 3 3 4 3" xfId="9852" xr:uid="{46930494-10F9-4A13-A265-3512BE2901E5}"/>
    <cellStyle name="Normal 4 2 3 3 4 3 2" xfId="20028" xr:uid="{10E22EAF-A9CF-4ABD-B5F2-6D99210C0110}"/>
    <cellStyle name="Normal 4 2 3 3 4 4" xfId="12537" xr:uid="{9AFCD787-C80B-4F83-9A4C-EEF2B035124F}"/>
    <cellStyle name="Normal 4 2 3 3 4 4 2" xfId="22861" xr:uid="{DC1F2948-A24B-4CF0-8FAD-8E06EB711EC5}"/>
    <cellStyle name="Normal 4 2 3 3 4 5" xfId="26536" xr:uid="{2D620B92-43EB-447E-8660-6FB08355EAF4}"/>
    <cellStyle name="Normal 4 2 3 3 4 6" xfId="15124" xr:uid="{C6F03654-FD70-44FA-BF7D-0363B12330F4}"/>
    <cellStyle name="Normal 4 2 3 3 5" xfId="3307" xr:uid="{00000000-0005-0000-0000-0000A90E0000}"/>
    <cellStyle name="Normal 4 2 3 3 5 2" xfId="5233" xr:uid="{00000000-0005-0000-0000-0000AA0E0000}"/>
    <cellStyle name="Normal 4 2 3 3 5 2 2" xfId="29319" xr:uid="{6C20EFDE-D9EA-4122-8A9C-5CAC9B3D240C}"/>
    <cellStyle name="Normal 4 2 3 3 5 2 3" xfId="16522" xr:uid="{12A4D156-104F-46B5-BA4D-5957DF09628F}"/>
    <cellStyle name="Normal 4 2 3 3 5 3" xfId="9182" xr:uid="{34AA7E37-9BF7-46C9-9761-8D2F467BAFC8}"/>
    <cellStyle name="Normal 4 2 3 3 5 3 2" xfId="19355" xr:uid="{FFB8B70B-1FBF-4ACC-A077-32A425CB6AB6}"/>
    <cellStyle name="Normal 4 2 3 3 5 4" xfId="11864" xr:uid="{401A9786-CAB0-4EC6-91D0-7C39E75F5955}"/>
    <cellStyle name="Normal 4 2 3 3 5 4 2" xfId="22188" xr:uid="{4DBB64CB-56CB-4AA1-BA63-1F29037B9CD0}"/>
    <cellStyle name="Normal 4 2 3 3 5 5" xfId="26603" xr:uid="{B1268DA6-B38C-498C-8EF4-C4C6F6B01F37}"/>
    <cellStyle name="Normal 4 2 3 3 5 6" xfId="14286" xr:uid="{F85706D9-9905-49B2-B81A-C5565A8706EA}"/>
    <cellStyle name="Normal 4 2 3 3 6" xfId="4887" xr:uid="{00000000-0005-0000-0000-0000AB0E0000}"/>
    <cellStyle name="Normal 4 2 3 3 6 2" xfId="8964" xr:uid="{2C01335D-E2F2-4B36-8E7D-020A965C6D95}"/>
    <cellStyle name="Normal 4 2 3 3 6 2 2" xfId="19127" xr:uid="{1E96244D-1638-49E3-9C18-322E06EBA80F}"/>
    <cellStyle name="Normal 4 2 3 3 6 3" xfId="11636" xr:uid="{2EA174CC-3687-4C3A-B026-1ADBEF9268A7}"/>
    <cellStyle name="Normal 4 2 3 3 6 3 2" xfId="21960" xr:uid="{1AC6ADFF-07B3-409B-AABC-C211572D2D9A}"/>
    <cellStyle name="Normal 4 2 3 3 6 4" xfId="24409" xr:uid="{17CA4AA5-089F-4793-88F5-837B382D8FEA}"/>
    <cellStyle name="Normal 4 2 3 3 6 5" xfId="16294" xr:uid="{BC165328-1B23-4C61-BFDE-184CFB7CD961}"/>
    <cellStyle name="Normal 4 2 3 3 7" xfId="7325" xr:uid="{EFB3EC50-535D-45F1-987B-5FFDC94C1B3E}"/>
    <cellStyle name="Normal 4 2 3 3 7 2" xfId="10189" xr:uid="{0C96C9BF-F6F9-49D0-A2D0-73D30D20F1EE}"/>
    <cellStyle name="Normal 4 2 3 3 7 2 2" xfId="20369" xr:uid="{175DBF29-170B-4AA6-B849-94B8F811EA72}"/>
    <cellStyle name="Normal 4 2 3 3 7 3" xfId="12878" xr:uid="{D21A2CC3-67A6-4790-B229-9E90F5B9BD34}"/>
    <cellStyle name="Normal 4 2 3 3 7 3 2" xfId="23202" xr:uid="{ED817E33-BC59-48C1-98BF-E5ADF82228AB}"/>
    <cellStyle name="Normal 4 2 3 3 7 4" xfId="17536" xr:uid="{0E82DE3A-79BD-4703-8892-E886DC4F1242}"/>
    <cellStyle name="Normal 4 2 3 3 8" xfId="7838" xr:uid="{AB98B124-E914-4F2F-9203-D854717E5626}"/>
    <cellStyle name="Normal 4 2 3 3 8 2" xfId="15816" xr:uid="{FEA6FADD-E8C0-4ACD-A63C-E3BCF65FB7C3}"/>
    <cellStyle name="Normal 4 2 3 3 9" xfId="8545" xr:uid="{991756D1-BCF1-438A-953C-905846149A54}"/>
    <cellStyle name="Normal 4 2 3 3 9 2" xfId="18649" xr:uid="{8E5667BA-116F-4EB7-B959-C0EA24F34145}"/>
    <cellStyle name="Normal 4 2 3 4" xfId="1238" xr:uid="{00000000-0005-0000-0000-0000D6040000}"/>
    <cellStyle name="Normal 4 2 3 4 2" xfId="2634" xr:uid="{00000000-0005-0000-0000-000076030000}"/>
    <cellStyle name="Normal 4 2 3 4 2 2" xfId="6118" xr:uid="{00000000-0005-0000-0000-0000AE0E0000}"/>
    <cellStyle name="Normal 4 2 3 4 2 2 2" xfId="24610" xr:uid="{FFA63D26-3242-4C79-8608-D960B16959D0}"/>
    <cellStyle name="Normal 4 2 3 4 2 2 3" xfId="27078" xr:uid="{92676F76-7986-40E5-81F4-E0D5A0B661AA}"/>
    <cellStyle name="Normal 4 2 3 4 2 2 4" xfId="17198" xr:uid="{A370C62F-7E21-4BE8-BC33-9E512860828F}"/>
    <cellStyle name="Normal 4 2 3 4 2 3" xfId="9855" xr:uid="{DCA0D77A-C6B2-47A0-97DA-9DBC981438E9}"/>
    <cellStyle name="Normal 4 2 3 4 2 3 2" xfId="29869" xr:uid="{DE652CFD-D7EB-4E1E-ACE9-B00938FCD76A}"/>
    <cellStyle name="Normal 4 2 3 4 2 3 3" xfId="20031" xr:uid="{A399667B-345E-4652-829D-5E7C34C74205}"/>
    <cellStyle name="Normal 4 2 3 4 2 4" xfId="12540" xr:uid="{40B981AB-971D-45A9-B6FC-26C2B0017710}"/>
    <cellStyle name="Normal 4 2 3 4 2 4 2" xfId="22864" xr:uid="{146C2FD7-3BBE-4E73-918B-371E9D3C73D5}"/>
    <cellStyle name="Normal 4 2 3 4 2 5" xfId="24309" xr:uid="{7252105C-CF27-4D91-AEC1-A2A2600CFCCF}"/>
    <cellStyle name="Normal 4 2 3 4 2 6" xfId="15127" xr:uid="{531070ED-587B-43B9-9491-6DB67A276492}"/>
    <cellStyle name="Normal 4 2 3 4 3" xfId="3695" xr:uid="{00000000-0005-0000-0000-0000AF0E0000}"/>
    <cellStyle name="Normal 4 2 3 4 3 2" xfId="5482" xr:uid="{00000000-0005-0000-0000-0000B00E0000}"/>
    <cellStyle name="Normal 4 2 3 4 3 2 2" xfId="27828" xr:uid="{0F5923C6-6214-452B-9EF3-60E6F583FF56}"/>
    <cellStyle name="Normal 4 2 3 4 3 2 3" xfId="16705" xr:uid="{695D924C-8050-44AB-AE05-1CB0C6621C8B}"/>
    <cellStyle name="Normal 4 2 3 4 3 3" xfId="9365" xr:uid="{32EF21E0-F5E3-4E66-AD4C-B971B04B4ADE}"/>
    <cellStyle name="Normal 4 2 3 4 3 3 2" xfId="19538" xr:uid="{AA806DBD-99F8-45D2-8924-C56070256858}"/>
    <cellStyle name="Normal 4 2 3 4 3 4" xfId="12047" xr:uid="{924F63A5-50B5-4FB5-9B74-38AF63723352}"/>
    <cellStyle name="Normal 4 2 3 4 3 4 2" xfId="22371" xr:uid="{F843ABA4-4004-4D11-8D46-63081BEE401E}"/>
    <cellStyle name="Normal 4 2 3 4 3 5" xfId="24136" xr:uid="{ED3328EB-D6BB-4CF0-B505-DACEBE7C3135}"/>
    <cellStyle name="Normal 4 2 3 4 3 6" xfId="14529" xr:uid="{DEFAD3EE-E2A9-4932-AA72-1643999FC94B}"/>
    <cellStyle name="Normal 4 2 3 4 4" xfId="4970" xr:uid="{00000000-0005-0000-0000-0000B10E0000}"/>
    <cellStyle name="Normal 4 2 3 4 4 2" xfId="10418" xr:uid="{7C69C235-B450-4F87-86E9-32BFAD40ACFE}"/>
    <cellStyle name="Normal 4 2 3 4 4 2 2" xfId="30009" xr:uid="{14F693DC-7F39-4B06-80CD-0645488174DA}"/>
    <cellStyle name="Normal 4 2 3 4 4 2 3" xfId="20600" xr:uid="{9885D65B-80E9-43ED-AB1E-125F5AAD5FF6}"/>
    <cellStyle name="Normal 4 2 3 4 4 3" xfId="13109" xr:uid="{B85F5080-8F59-4DC3-AEDC-95E90890315C}"/>
    <cellStyle name="Normal 4 2 3 4 4 3 2" xfId="23433" xr:uid="{FD44BD6A-599C-4BD8-B42F-DD2ED630797C}"/>
    <cellStyle name="Normal 4 2 3 4 4 4" xfId="25836" xr:uid="{D00F9033-DBBB-4430-8FE8-C0E74FD6CC53}"/>
    <cellStyle name="Normal 4 2 3 4 4 5" xfId="17767" xr:uid="{5DB35181-FFE4-4E56-B5C8-4A4E30053398}"/>
    <cellStyle name="Normal 4 2 3 4 5" xfId="7839" xr:uid="{66881AF1-0D33-4E0F-80EA-2DC71577C8AD}"/>
    <cellStyle name="Normal 4 2 3 4 5 2" xfId="27218" xr:uid="{6A27F583-A03E-411A-83DA-DB734549A9F3}"/>
    <cellStyle name="Normal 4 2 3 4 5 3" xfId="15817" xr:uid="{210F2469-8667-4CE8-AA8D-A8F2BF26F078}"/>
    <cellStyle name="Normal 4 2 3 4 6" xfId="8546" xr:uid="{101B62BA-52AB-49CC-8E61-F5819314F271}"/>
    <cellStyle name="Normal 4 2 3 4 6 2" xfId="18650" xr:uid="{D0B38F7F-7254-4539-8123-6652ACDE4BEA}"/>
    <cellStyle name="Normal 4 2 3 4 7" xfId="11162" xr:uid="{4CF469F8-1417-4F0F-9C5B-A32055988386}"/>
    <cellStyle name="Normal 4 2 3 4 7 2" xfId="21483" xr:uid="{754F7DB1-A790-4994-90C6-D0A243E2B26F}"/>
    <cellStyle name="Normal 4 2 3 4 8" xfId="25215" xr:uid="{C5F0C8BE-BAAB-4495-BB9C-3CA296A6E49E}"/>
    <cellStyle name="Normal 4 2 3 4 9" xfId="14068" xr:uid="{0FA2D8AE-3E89-4564-A3BC-12526BE540A0}"/>
    <cellStyle name="Normal 4 2 3 5" xfId="1239" xr:uid="{00000000-0005-0000-0000-0000D7040000}"/>
    <cellStyle name="Normal 4 2 3 5 2" xfId="2356" xr:uid="{00000000-0005-0000-0000-000077030000}"/>
    <cellStyle name="Normal 4 2 3 5 2 2" xfId="6119" xr:uid="{00000000-0005-0000-0000-0000B40E0000}"/>
    <cellStyle name="Normal 4 2 3 5 2 2 2" xfId="30235" xr:uid="{C7B285C5-FEAE-4667-8C7A-9F758D9B580F}"/>
    <cellStyle name="Normal 4 2 3 5 2 2 3" xfId="20933" xr:uid="{CB566B27-795A-4950-8091-C6E0324B9CFE}"/>
    <cellStyle name="Normal 4 2 3 5 2 3" xfId="13442" xr:uid="{DC001DCF-FDFE-4BD3-A4A0-F093CE602B8F}"/>
    <cellStyle name="Normal 4 2 3 5 2 3 2" xfId="23766" xr:uid="{B9452CE5-E236-4621-B3E6-5ED250CD09E1}"/>
    <cellStyle name="Normal 4 2 3 5 2 4" xfId="25843" xr:uid="{CB305B2A-E27B-4F5E-9005-B5D2A102ED01}"/>
    <cellStyle name="Normal 4 2 3 5 2 5" xfId="18100" xr:uid="{D1B0749F-B6E0-40D5-8750-663C3A863B73}"/>
    <cellStyle name="Normal 4 2 3 5 3" xfId="4638" xr:uid="{00000000-0005-0000-0000-0000B50E0000}"/>
    <cellStyle name="Normal 4 2 3 5 3 2" xfId="28570" xr:uid="{EBA75AD2-4E03-4DE9-984D-5657DE2BD8BD}"/>
    <cellStyle name="Normal 4 2 3 5 3 3" xfId="15818" xr:uid="{029E9DB4-085C-4674-B94F-6CA6A8C10D46}"/>
    <cellStyle name="Normal 4 2 3 5 4" xfId="8547" xr:uid="{63D69CFF-6FC0-4608-BBDA-723EFEACE3D2}"/>
    <cellStyle name="Normal 4 2 3 5 4 2" xfId="18651" xr:uid="{7CEB330A-366A-49E5-AA88-80055A051C61}"/>
    <cellStyle name="Normal 4 2 3 5 5" xfId="11163" xr:uid="{954743E8-83D8-4C07-99EF-D98445E8B8AF}"/>
    <cellStyle name="Normal 4 2 3 5 5 2" xfId="21484" xr:uid="{D44609A2-2DB3-45D9-87AE-C2A08846177F}"/>
    <cellStyle name="Normal 4 2 3 5 6" xfId="24277" xr:uid="{CB21A85A-A769-4EA2-8F9D-E5085B88754A}"/>
    <cellStyle name="Normal 4 2 3 5 7" xfId="15128" xr:uid="{0928EB6D-5612-4F0F-9DE8-6ECD76E398AA}"/>
    <cellStyle name="Normal 4 2 3 6" xfId="2221" xr:uid="{00000000-0005-0000-0000-000071030000}"/>
    <cellStyle name="Normal 4 2 3 6 2" xfId="5702" xr:uid="{00000000-0005-0000-0000-0000B70E0000}"/>
    <cellStyle name="Normal 4 2 3 6 2 2" xfId="26720" xr:uid="{20F0D18F-95D2-45F7-9A2E-4674F0E556E9}"/>
    <cellStyle name="Normal 4 2 3 6 2 3" xfId="29235" xr:uid="{F3D4CDDA-B7D9-454B-B4B2-DF84398F720F}"/>
    <cellStyle name="Normal 4 2 3 6 2 4" xfId="16852" xr:uid="{B5B3BDE8-6AB4-4021-B23B-296B3294E366}"/>
    <cellStyle name="Normal 4 2 3 6 3" xfId="9509" xr:uid="{8D93295D-6C14-455B-AB7B-DBE74167EC89}"/>
    <cellStyle name="Normal 4 2 3 6 3 2" xfId="27132" xr:uid="{49972C14-2BFB-4CD5-807F-E89A084C450D}"/>
    <cellStyle name="Normal 4 2 3 6 3 3" xfId="19685" xr:uid="{F5C29FA6-7A06-4DD5-B1BB-7B46224E6609}"/>
    <cellStyle name="Normal 4 2 3 6 4" xfId="12194" xr:uid="{BC579173-906D-45CD-9674-90C49BB79412}"/>
    <cellStyle name="Normal 4 2 3 6 4 2" xfId="22518" xr:uid="{EDA55AED-AEB6-4582-A7B4-CD220C837578}"/>
    <cellStyle name="Normal 4 2 3 6 5" xfId="25807" xr:uid="{8EBBBF43-1BE6-4FC6-A20C-C4F992A45E24}"/>
    <cellStyle name="Normal 4 2 3 6 6" xfId="14739" xr:uid="{2AD0A158-9AA9-416C-8353-E0AB6B6F5A87}"/>
    <cellStyle name="Normal 4 2 3 7" xfId="3193" xr:uid="{00000000-0005-0000-0000-0000B80E0000}"/>
    <cellStyle name="Normal 4 2 3 7 2" xfId="5130" xr:uid="{00000000-0005-0000-0000-0000B90E0000}"/>
    <cellStyle name="Normal 4 2 3 7 2 2" xfId="29099" xr:uid="{2B6D917A-0CD9-410C-85D6-9E1A377826E5}"/>
    <cellStyle name="Normal 4 2 3 7 2 3" xfId="16419" xr:uid="{26338EF5-4F58-4B7B-93D0-C961B79D80E4}"/>
    <cellStyle name="Normal 4 2 3 7 3" xfId="9079" xr:uid="{812BDF10-9864-4305-9407-A3CBA2E9C57F}"/>
    <cellStyle name="Normal 4 2 3 7 3 2" xfId="19252" xr:uid="{C89ED9C7-AB6B-4F1B-A142-79417B510A2A}"/>
    <cellStyle name="Normal 4 2 3 7 4" xfId="11761" xr:uid="{E3EEB123-1589-4F79-A628-EF0F095BFFE2}"/>
    <cellStyle name="Normal 4 2 3 7 4 2" xfId="22085" xr:uid="{794176EB-330B-46FC-A1ED-610450C16BB8}"/>
    <cellStyle name="Normal 4 2 3 7 5" xfId="23937" xr:uid="{107EB76A-F575-4E31-A010-1401AE8F02CF}"/>
    <cellStyle name="Normal 4 2 3 7 6" xfId="14188" xr:uid="{C7CE3AC2-0547-4132-8A83-E9AD82BA8EBE}"/>
    <cellStyle name="Normal 4 2 3 8" xfId="4478" xr:uid="{00000000-0005-0000-0000-0000BA0E0000}"/>
    <cellStyle name="Normal 4 2 3 8 2" xfId="8800" xr:uid="{A8353235-5BC0-4924-A366-893302D913A7}"/>
    <cellStyle name="Normal 4 2 3 8 2 2" xfId="18948" xr:uid="{F77FB884-06C0-409E-8ECA-AFFC839B0945}"/>
    <cellStyle name="Normal 4 2 3 8 3" xfId="11457" xr:uid="{07BF3C98-2B82-4FBE-94B4-3917B809850E}"/>
    <cellStyle name="Normal 4 2 3 8 3 2" xfId="21781" xr:uid="{48EF81A0-A2AE-409B-97EE-3AEB1D16F666}"/>
    <cellStyle name="Normal 4 2 3 8 4" xfId="25285" xr:uid="{9C64A6EE-E5CC-4539-ABF0-935B5A424F56}"/>
    <cellStyle name="Normal 4 2 3 8 5" xfId="16115" xr:uid="{DFE015AE-B3D3-437E-994D-8FB4CF235332}"/>
    <cellStyle name="Normal 4 2 3 9" xfId="7393" xr:uid="{CAA34E25-CE8F-4C7B-A54C-6BE32304AA21}"/>
    <cellStyle name="Normal 4 2 3 9 2" xfId="10263" xr:uid="{51D3076B-9A15-4195-B13B-9C645A7EF832}"/>
    <cellStyle name="Normal 4 2 3 9 2 2" xfId="20445" xr:uid="{BA6244A7-5409-45DE-88D1-5CE6E706013B}"/>
    <cellStyle name="Normal 4 2 3 9 3" xfId="12954" xr:uid="{BBA03C4F-9AA6-40BD-99E0-41A9DF35B63E}"/>
    <cellStyle name="Normal 4 2 3 9 3 2" xfId="23278" xr:uid="{B31FFAC7-A592-4C53-8A09-A642690D3B60}"/>
    <cellStyle name="Normal 4 2 3 9 4" xfId="17612" xr:uid="{DD12A38B-0B4C-4F71-B2F7-C6DFBA940E0B}"/>
    <cellStyle name="Normal 4 2 4" xfId="1240" xr:uid="{00000000-0005-0000-0000-0000D8040000}"/>
    <cellStyle name="Normal 4 2 4 10" xfId="7840" xr:uid="{20B35604-96E0-4C41-BCAC-3DEAD69B09AF}"/>
    <cellStyle name="Normal 4 2 4 10 2" xfId="15819" xr:uid="{B1D6047D-6E21-4EB1-911B-F37F8BE89F76}"/>
    <cellStyle name="Normal 4 2 4 11" xfId="8548" xr:uid="{DF729540-08BA-41F2-AF5B-23FA0F37ED28}"/>
    <cellStyle name="Normal 4 2 4 11 2" xfId="18652" xr:uid="{F93B56F0-6478-4341-95A7-A5C65DEAFD0E}"/>
    <cellStyle name="Normal 4 2 4 12" xfId="11164" xr:uid="{4352EC6F-C8C2-4E37-8B6D-644E0A5D5175}"/>
    <cellStyle name="Normal 4 2 4 12 2" xfId="21485" xr:uid="{5B3D7262-F892-49D5-9091-BC4999A8AD61}"/>
    <cellStyle name="Normal 4 2 4 13" xfId="26223" xr:uid="{13B77468-884A-42B5-A19C-828077241A10}"/>
    <cellStyle name="Normal 4 2 4 14" xfId="13735" xr:uid="{12A1406C-2E12-44F9-A0FA-8729190E603D}"/>
    <cellStyle name="Normal 4 2 4 2" xfId="1241" xr:uid="{00000000-0005-0000-0000-0000D9040000}"/>
    <cellStyle name="Normal 4 2 4 2 10" xfId="8549" xr:uid="{37B331C2-ECC6-49D4-B8BA-C6F1D8A6A758}"/>
    <cellStyle name="Normal 4 2 4 2 10 2" xfId="18653" xr:uid="{C32597D5-6884-40AD-AFD7-EA30EBDD4701}"/>
    <cellStyle name="Normal 4 2 4 2 11" xfId="11165" xr:uid="{AB9389E6-AA24-4BCE-B09C-B53FF03237E5}"/>
    <cellStyle name="Normal 4 2 4 2 11 2" xfId="21486" xr:uid="{2042DFDF-955A-4356-841F-1FFE3BEDA5E2}"/>
    <cellStyle name="Normal 4 2 4 2 12" xfId="26485" xr:uid="{3525D250-27E6-4CA7-8D1A-ECA1C73F4E01}"/>
    <cellStyle name="Normal 4 2 4 2 13" xfId="13795" xr:uid="{5C7A3C86-D34C-4AAA-B077-84F346AD48E6}"/>
    <cellStyle name="Normal 4 2 4 2 2" xfId="1242" xr:uid="{00000000-0005-0000-0000-0000DA040000}"/>
    <cellStyle name="Normal 4 2 4 2 2 10" xfId="14352" xr:uid="{E4AE6672-0300-4D0A-B93E-576287FCEC30}"/>
    <cellStyle name="Normal 4 2 4 2 2 2" xfId="2673" xr:uid="{00000000-0005-0000-0000-00007A030000}"/>
    <cellStyle name="Normal 4 2 4 2 2 2 2" xfId="4110" xr:uid="{00000000-0005-0000-0000-0000BF0E0000}"/>
    <cellStyle name="Normal 4 2 4 2 2 2 2 2" xfId="6122" xr:uid="{00000000-0005-0000-0000-0000C00E0000}"/>
    <cellStyle name="Normal 4 2 4 2 2 2 2 2 2" xfId="29458" xr:uid="{566230FE-B167-4B4C-A8CF-DB5FB3085075}"/>
    <cellStyle name="Normal 4 2 4 2 2 2 2 2 3" xfId="17201" xr:uid="{E4D15B0A-6FD0-4BA1-9CFA-32DF030B56FE}"/>
    <cellStyle name="Normal 4 2 4 2 2 2 2 3" xfId="9858" xr:uid="{2BB71878-E5B0-4A33-8DB7-2C0C62D099B8}"/>
    <cellStyle name="Normal 4 2 4 2 2 2 2 3 2" xfId="20034" xr:uid="{A6883FAE-BC4A-40DD-9CBB-2DBDC4FA2F5E}"/>
    <cellStyle name="Normal 4 2 4 2 2 2 2 4" xfId="12543" xr:uid="{3919A32E-6407-46CD-9FD1-9E8838592C92}"/>
    <cellStyle name="Normal 4 2 4 2 2 2 2 4 2" xfId="22867" xr:uid="{17255C53-B737-437A-B4A1-BB4DD6DCD463}"/>
    <cellStyle name="Normal 4 2 4 2 2 2 2 5" xfId="26370" xr:uid="{60B24BE2-8755-4725-A2E3-85B9B3D68AEB}"/>
    <cellStyle name="Normal 4 2 4 2 2 2 2 6" xfId="15131" xr:uid="{50738380-4337-4E70-9584-96D85F9CC6C0}"/>
    <cellStyle name="Normal 4 2 4 2 2 2 3" xfId="5488" xr:uid="{00000000-0005-0000-0000-0000C10E0000}"/>
    <cellStyle name="Normal 4 2 4 2 2 2 3 2" xfId="10531" xr:uid="{9D6CAF5E-879D-49D1-B29B-8F43B793DDCA}"/>
    <cellStyle name="Normal 4 2 4 2 2 2 3 2 2" xfId="30111" xr:uid="{BF4A6F38-EB84-4EA7-AAEE-D297050EF649}"/>
    <cellStyle name="Normal 4 2 4 2 2 2 3 2 3" xfId="20747" xr:uid="{09839EC6-F657-4A17-93FE-9C45E67B5F11}"/>
    <cellStyle name="Normal 4 2 4 2 2 2 3 3" xfId="13256" xr:uid="{5967879C-05A3-4E10-B52B-D1FA39CF41D7}"/>
    <cellStyle name="Normal 4 2 4 2 2 2 3 3 2" xfId="23580" xr:uid="{C79E1D1A-FBBA-41DF-8A71-C2616C6EC8C9}"/>
    <cellStyle name="Normal 4 2 4 2 2 2 3 4" xfId="24512" xr:uid="{9C12DD10-4A8C-4985-A361-267C0AED72F1}"/>
    <cellStyle name="Normal 4 2 4 2 2 2 3 5" xfId="17914" xr:uid="{74040CC2-89DA-4CA5-856D-EA40949B3E6C}"/>
    <cellStyle name="Normal 4 2 4 2 2 2 4" xfId="8138" xr:uid="{004B83EA-FF5A-4FDE-BE53-DE4AA342E1C7}"/>
    <cellStyle name="Normal 4 2 4 2 2 2 4 2" xfId="28097" xr:uid="{624128A1-71E4-4A5A-A367-9536D72B2911}"/>
    <cellStyle name="Normal 4 2 4 2 2 2 4 3" xfId="16711" xr:uid="{F6C7C342-2088-4ACB-BD1D-B4D3D5C275FA}"/>
    <cellStyle name="Normal 4 2 4 2 2 2 5" xfId="9371" xr:uid="{25D81088-841D-4890-B1CB-9AF2C4183A4F}"/>
    <cellStyle name="Normal 4 2 4 2 2 2 5 2" xfId="19544" xr:uid="{1F5F93BD-166F-488B-87E4-B5FC13CD899D}"/>
    <cellStyle name="Normal 4 2 4 2 2 2 6" xfId="12053" xr:uid="{7D7F29B6-9506-469A-98AC-A6F5B450287D}"/>
    <cellStyle name="Normal 4 2 4 2 2 2 6 2" xfId="22377" xr:uid="{1BED1B6A-E133-4840-810C-330F6ED7FD00}"/>
    <cellStyle name="Normal 4 2 4 2 2 2 7" xfId="25248" xr:uid="{1FA6016C-5CA2-441E-B23E-501A564C4019}"/>
    <cellStyle name="Normal 4 2 4 2 2 2 8" xfId="14535" xr:uid="{03D8F68B-FB29-4911-A6CF-237102086F16}"/>
    <cellStyle name="Normal 4 2 4 2 2 3" xfId="4111" xr:uid="{00000000-0005-0000-0000-0000C20E0000}"/>
    <cellStyle name="Normal 4 2 4 2 2 3 2" xfId="6123" xr:uid="{00000000-0005-0000-0000-0000C30E0000}"/>
    <cellStyle name="Normal 4 2 4 2 2 3 2 2" xfId="10670" xr:uid="{D3C9885A-BC1C-4E49-891B-C7806442D221}"/>
    <cellStyle name="Normal 4 2 4 2 2 3 2 2 2" xfId="20934" xr:uid="{3C6990D4-DDD2-455E-9C86-918FF402F587}"/>
    <cellStyle name="Normal 4 2 4 2 2 3 2 3" xfId="13443" xr:uid="{984876A4-941A-40F5-BC4A-73A58BC719FE}"/>
    <cellStyle name="Normal 4 2 4 2 2 3 2 3 2" xfId="23767" xr:uid="{08321BE3-255C-4E0E-B41B-0848BE9F4AB4}"/>
    <cellStyle name="Normal 4 2 4 2 2 3 2 4" xfId="27561" xr:uid="{7747B53A-125B-463A-822B-30F46FE736B6}"/>
    <cellStyle name="Normal 4 2 4 2 2 3 2 5" xfId="18101" xr:uid="{716C6569-F74A-49AE-8C76-41D07D75C5B5}"/>
    <cellStyle name="Normal 4 2 4 2 2 3 3" xfId="8235" xr:uid="{ED7767DB-C3F4-428F-B20A-C4172CC33A54}"/>
    <cellStyle name="Normal 4 2 4 2 2 3 3 2" xfId="17202" xr:uid="{7C4A7EDF-4E4D-4449-BC2B-39E472BB87C3}"/>
    <cellStyle name="Normal 4 2 4 2 2 3 4" xfId="9859" xr:uid="{98C804EC-E023-4A06-ADFB-E4BB93D55750}"/>
    <cellStyle name="Normal 4 2 4 2 2 3 4 2" xfId="20035" xr:uid="{52515004-28EA-46B1-9C2F-5A0ACED6D3BE}"/>
    <cellStyle name="Normal 4 2 4 2 2 3 5" xfId="12544" xr:uid="{2ECCA32E-6D10-4F26-BB0F-7D507EA04DD2}"/>
    <cellStyle name="Normal 4 2 4 2 2 3 5 2" xfId="22868" xr:uid="{554200F6-E18D-4681-9233-E6BFB38CA6FB}"/>
    <cellStyle name="Normal 4 2 4 2 2 3 6" xfId="24638" xr:uid="{18F93A75-CCA7-438E-AD1A-8C5633AD65E5}"/>
    <cellStyle name="Normal 4 2 4 2 2 3 7" xfId="15132" xr:uid="{E613147E-35D2-496A-B0D4-816B79D5A38A}"/>
    <cellStyle name="Normal 4 2 4 2 2 4" xfId="4109" xr:uid="{00000000-0005-0000-0000-0000C40E0000}"/>
    <cellStyle name="Normal 4 2 4 2 2 4 2" xfId="6121" xr:uid="{00000000-0005-0000-0000-0000C50E0000}"/>
    <cellStyle name="Normal 4 2 4 2 2 4 2 2" xfId="27934" xr:uid="{93AC91EF-8C14-4F6C-B141-3E14474A780B}"/>
    <cellStyle name="Normal 4 2 4 2 2 4 2 3" xfId="17200" xr:uid="{395898F4-DBE6-4B16-90B1-7C3E92469457}"/>
    <cellStyle name="Normal 4 2 4 2 2 4 3" xfId="9857" xr:uid="{D3D43479-A8F0-43C2-A741-47B79A4D7ED8}"/>
    <cellStyle name="Normal 4 2 4 2 2 4 3 2" xfId="20033" xr:uid="{95CCB811-87CF-45D6-851C-2DC1B161CA2B}"/>
    <cellStyle name="Normal 4 2 4 2 2 4 4" xfId="12542" xr:uid="{A54A5AA5-4967-4ABE-9806-3282EBA05795}"/>
    <cellStyle name="Normal 4 2 4 2 2 4 4 2" xfId="22866" xr:uid="{772AEBA7-B398-4C12-9FDF-1C1091EBDB09}"/>
    <cellStyle name="Normal 4 2 4 2 2 4 5" xfId="25188" xr:uid="{9313159E-4A68-46E8-9904-E7729A0EFF80}"/>
    <cellStyle name="Normal 4 2 4 2 2 4 6" xfId="15130" xr:uid="{7D63F698-A3C7-443A-B72E-24D2A3C32727}"/>
    <cellStyle name="Normal 4 2 4 2 2 5" xfId="3563" xr:uid="{00000000-0005-0000-0000-0000C60E0000}"/>
    <cellStyle name="Normal 4 2 4 2 2 5 2" xfId="5299" xr:uid="{00000000-0005-0000-0000-0000C70E0000}"/>
    <cellStyle name="Normal 4 2 4 2 2 5 2 2" xfId="30049" xr:uid="{A25B7180-A8EC-49DB-9FCE-2B22D0AADF9E}"/>
    <cellStyle name="Normal 4 2 4 2 2 5 2 3" xfId="20657" xr:uid="{A868A364-D868-4A14-BF45-3A23BFC5D4A5}"/>
    <cellStyle name="Normal 4 2 4 2 2 5 3" xfId="13166" xr:uid="{887C89E4-8738-4061-A5F4-470419930E8D}"/>
    <cellStyle name="Normal 4 2 4 2 2 5 3 2" xfId="23490" xr:uid="{8D62F0C9-CA74-4916-A850-9CB7F55F9BC7}"/>
    <cellStyle name="Normal 4 2 4 2 2 5 4" xfId="25060" xr:uid="{0BD9F872-1E52-4DBD-AE4F-6DF8070A0D84}"/>
    <cellStyle name="Normal 4 2 4 2 2 5 5" xfId="17824" xr:uid="{CA1CB779-D0C6-4768-99B0-F6DE348677AE}"/>
    <cellStyle name="Normal 4 2 4 2 2 6" xfId="5025" xr:uid="{00000000-0005-0000-0000-0000C80E0000}"/>
    <cellStyle name="Normal 4 2 4 2 2 6 2" xfId="29001" xr:uid="{F13EB9FA-0B99-4EAF-A722-909E3B845E3F}"/>
    <cellStyle name="Normal 4 2 4 2 2 6 3" xfId="15821" xr:uid="{9D5CD29E-D21E-47F7-8F3E-2E40D060871C}"/>
    <cellStyle name="Normal 4 2 4 2 2 7" xfId="8550" xr:uid="{FCD10287-265F-45C6-A36B-60854D7811CF}"/>
    <cellStyle name="Normal 4 2 4 2 2 7 2" xfId="18654" xr:uid="{EAD093D3-8422-4CB7-9417-46D93A452EA5}"/>
    <cellStyle name="Normal 4 2 4 2 2 8" xfId="11166" xr:uid="{0FE5A6A6-D5F8-4211-8482-D150117F1720}"/>
    <cellStyle name="Normal 4 2 4 2 2 8 2" xfId="21487" xr:uid="{B2387F50-C66A-4E5C-B9D0-4595E614DF22}"/>
    <cellStyle name="Normal 4 2 4 2 2 9" xfId="24918" xr:uid="{4888B3A6-32B7-44F3-8B32-27646EF00C19}"/>
    <cellStyle name="Normal 4 2 4 2 3" xfId="2490" xr:uid="{00000000-0005-0000-0000-000079030000}"/>
    <cellStyle name="Normal 4 2 4 2 3 2" xfId="4112" xr:uid="{00000000-0005-0000-0000-0000CA0E0000}"/>
    <cellStyle name="Normal 4 2 4 2 3 2 2" xfId="6124" xr:uid="{00000000-0005-0000-0000-0000CB0E0000}"/>
    <cellStyle name="Normal 4 2 4 2 3 2 2 2" xfId="28605" xr:uid="{F373150D-671F-425D-BDD5-7B4DBCB18375}"/>
    <cellStyle name="Normal 4 2 4 2 3 2 2 3" xfId="17203" xr:uid="{E3246E3C-DF7D-4504-BFED-70FB91DE8808}"/>
    <cellStyle name="Normal 4 2 4 2 3 2 3" xfId="9860" xr:uid="{7783E73B-C122-4E61-BC47-D8FF9F5CD634}"/>
    <cellStyle name="Normal 4 2 4 2 3 2 3 2" xfId="20036" xr:uid="{1C2221D7-6EFC-40B0-9602-B1578B249007}"/>
    <cellStyle name="Normal 4 2 4 2 3 2 4" xfId="12545" xr:uid="{02F708F8-3AD9-46F6-BB0C-9F832BA51B2F}"/>
    <cellStyle name="Normal 4 2 4 2 3 2 4 2" xfId="22869" xr:uid="{0B98AB4C-3473-4DB0-BE34-15E18DD1933D}"/>
    <cellStyle name="Normal 4 2 4 2 3 2 5" xfId="23934" xr:uid="{50E70018-D350-42E6-B8A9-9D4AA80F02DE}"/>
    <cellStyle name="Normal 4 2 4 2 3 2 6" xfId="15133" xr:uid="{717211B7-6B54-4B66-871E-CD3945403B50}"/>
    <cellStyle name="Normal 4 2 4 2 3 3" xfId="5487" xr:uid="{00000000-0005-0000-0000-0000CC0E0000}"/>
    <cellStyle name="Normal 4 2 4 2 3 3 2" xfId="10530" xr:uid="{6A93BA77-8CFD-4F45-87CD-D0B20FD6AE17}"/>
    <cellStyle name="Normal 4 2 4 2 3 3 2 2" xfId="30110" xr:uid="{161E6E50-1D24-4A8C-A7FF-E2992AB2C174}"/>
    <cellStyle name="Normal 4 2 4 2 3 3 2 3" xfId="20746" xr:uid="{7DD9FEFE-F1B6-47D5-AFF5-0C44322A3D60}"/>
    <cellStyle name="Normal 4 2 4 2 3 3 3" xfId="13255" xr:uid="{F3681CC2-D93B-4B79-8FC3-0B17B9FAEB57}"/>
    <cellStyle name="Normal 4 2 4 2 3 3 3 2" xfId="23579" xr:uid="{DD228BB3-34A2-4DBE-B495-C7672F43C61C}"/>
    <cellStyle name="Normal 4 2 4 2 3 3 4" xfId="24135" xr:uid="{DA15180D-8970-4790-B0E5-3104661F7BAB}"/>
    <cellStyle name="Normal 4 2 4 2 3 3 5" xfId="17913" xr:uid="{72C5396C-FB61-445C-8214-ACC69EE1D97A}"/>
    <cellStyle name="Normal 4 2 4 2 3 4" xfId="8137" xr:uid="{7E33D112-569E-4869-81D5-90EBAF05F934}"/>
    <cellStyle name="Normal 4 2 4 2 3 4 2" xfId="27435" xr:uid="{5A6AC487-C0A2-4170-826E-C0103620F873}"/>
    <cellStyle name="Normal 4 2 4 2 3 4 3" xfId="16710" xr:uid="{5F310A60-AE9E-4235-97CC-40AD77550D9E}"/>
    <cellStyle name="Normal 4 2 4 2 3 5" xfId="9370" xr:uid="{248C75D5-5BF5-4866-94D6-824459F6ED8E}"/>
    <cellStyle name="Normal 4 2 4 2 3 5 2" xfId="19543" xr:uid="{6C48C0B4-45E5-4AAC-8E43-CDADFCF5CA25}"/>
    <cellStyle name="Normal 4 2 4 2 3 6" xfId="12052" xr:uid="{AAE21795-8348-43FF-B519-5A9E27D939D8}"/>
    <cellStyle name="Normal 4 2 4 2 3 6 2" xfId="22376" xr:uid="{1792F493-FFE3-4CA3-BF82-6F92CF8867B4}"/>
    <cellStyle name="Normal 4 2 4 2 3 7" xfId="23911" xr:uid="{CC47D1D4-9450-4F83-8AD6-EFDD82E0C2C1}"/>
    <cellStyle name="Normal 4 2 4 2 3 8" xfId="14534" xr:uid="{CD2BFFAC-BE47-4426-855B-47354D921F38}"/>
    <cellStyle name="Normal 4 2 4 2 4" xfId="4113" xr:uid="{00000000-0005-0000-0000-0000CD0E0000}"/>
    <cellStyle name="Normal 4 2 4 2 4 2" xfId="6125" xr:uid="{00000000-0005-0000-0000-0000CE0E0000}"/>
    <cellStyle name="Normal 4 2 4 2 4 2 2" xfId="10671" xr:uid="{C08E5E93-E777-45F9-8B2C-C674BD47FFF1}"/>
    <cellStyle name="Normal 4 2 4 2 4 2 2 2" xfId="20935" xr:uid="{B0B1C34E-A659-4E95-9A15-B1CC69E03444}"/>
    <cellStyle name="Normal 4 2 4 2 4 2 3" xfId="13444" xr:uid="{5F48C7BB-F1A7-4B6E-BEE4-D59A97E873FE}"/>
    <cellStyle name="Normal 4 2 4 2 4 2 3 2" xfId="23768" xr:uid="{37662478-1093-4663-A644-056AEDEFC847}"/>
    <cellStyle name="Normal 4 2 4 2 4 2 4" xfId="29052" xr:uid="{8825A249-8842-4AEB-A45B-8A2AA5A76296}"/>
    <cellStyle name="Normal 4 2 4 2 4 2 5" xfId="18102" xr:uid="{20E5A193-E03C-4649-A911-7872FE0E43FF}"/>
    <cellStyle name="Normal 4 2 4 2 4 3" xfId="8236" xr:uid="{A3B50DD2-6EB0-4CE0-BF59-A48542276180}"/>
    <cellStyle name="Normal 4 2 4 2 4 3 2" xfId="17204" xr:uid="{035E3253-BF5F-4333-B343-0D098F6C6F43}"/>
    <cellStyle name="Normal 4 2 4 2 4 4" xfId="9861" xr:uid="{DBF3F7C5-B8CE-46A2-9296-F28267D4FE64}"/>
    <cellStyle name="Normal 4 2 4 2 4 4 2" xfId="20037" xr:uid="{E5E66779-E03A-4741-B4D4-594B7214E2EB}"/>
    <cellStyle name="Normal 4 2 4 2 4 5" xfId="12546" xr:uid="{BBC0D455-6329-4167-9A62-982EDF4D4B8E}"/>
    <cellStyle name="Normal 4 2 4 2 4 5 2" xfId="22870" xr:uid="{C1DCEA43-32F2-44A4-B2ED-99AD5CD858A2}"/>
    <cellStyle name="Normal 4 2 4 2 4 6" xfId="24971" xr:uid="{068862BE-E10D-42A7-B486-51815C8A52E6}"/>
    <cellStyle name="Normal 4 2 4 2 4 7" xfId="15134" xr:uid="{F9CE25E6-5CEE-46EA-B82F-F3ED40937027}"/>
    <cellStyle name="Normal 4 2 4 2 5" xfId="4108" xr:uid="{00000000-0005-0000-0000-0000CF0E0000}"/>
    <cellStyle name="Normal 4 2 4 2 5 2" xfId="6120" xr:uid="{00000000-0005-0000-0000-0000D00E0000}"/>
    <cellStyle name="Normal 4 2 4 2 5 2 2" xfId="29582" xr:uid="{D82295F0-7DFB-4CF6-B209-9581A28F9927}"/>
    <cellStyle name="Normal 4 2 4 2 5 2 3" xfId="17199" xr:uid="{176CC040-1A7C-4E89-BCC7-69839B89DF05}"/>
    <cellStyle name="Normal 4 2 4 2 5 3" xfId="9856" xr:uid="{8F8FC325-0B55-415D-83D7-E747E644C658}"/>
    <cellStyle name="Normal 4 2 4 2 5 3 2" xfId="20032" xr:uid="{894F6A5B-61CC-4B1D-A312-0F47FC45E432}"/>
    <cellStyle name="Normal 4 2 4 2 5 4" xfId="12541" xr:uid="{42AED364-8CB4-444F-80DD-B8B8C01A3745}"/>
    <cellStyle name="Normal 4 2 4 2 5 4 2" xfId="22865" xr:uid="{438E19D1-FA99-4F7F-915E-C7FA01D583FD}"/>
    <cellStyle name="Normal 4 2 4 2 5 5" xfId="26638" xr:uid="{273DFE16-F606-4163-8736-57036526B4FD}"/>
    <cellStyle name="Normal 4 2 4 2 5 6" xfId="15129" xr:uid="{A7B06837-A73F-499D-A871-73ED43D662F7}"/>
    <cellStyle name="Normal 4 2 4 2 6" xfId="3271" xr:uid="{00000000-0005-0000-0000-0000D10E0000}"/>
    <cellStyle name="Normal 4 2 4 2 6 2" xfId="5196" xr:uid="{00000000-0005-0000-0000-0000D20E0000}"/>
    <cellStyle name="Normal 4 2 4 2 6 2 2" xfId="29015" xr:uid="{A2AC83D8-5291-4C33-83D5-31648D5EDB09}"/>
    <cellStyle name="Normal 4 2 4 2 6 2 3" xfId="16485" xr:uid="{E3267653-1980-4CB4-9A90-5D42546CCEFD}"/>
    <cellStyle name="Normal 4 2 4 2 6 3" xfId="9145" xr:uid="{511E8899-F3E0-4E3F-B81F-172FA6B2FDDE}"/>
    <cellStyle name="Normal 4 2 4 2 6 3 2" xfId="19318" xr:uid="{401608D4-C3BB-4613-A8EB-C5AF20082480}"/>
    <cellStyle name="Normal 4 2 4 2 6 4" xfId="11827" xr:uid="{0C4B4AAC-8BA1-4A5B-8EF2-981ADAEE7515}"/>
    <cellStyle name="Normal 4 2 4 2 6 4 2" xfId="22151" xr:uid="{3593A41E-AC5F-45D2-9A17-9830C73C22E8}"/>
    <cellStyle name="Normal 4 2 4 2 6 5" xfId="24099" xr:uid="{7FF5B615-AC76-4551-A20A-F10537C8ED36}"/>
    <cellStyle name="Normal 4 2 4 2 6 6" xfId="14252" xr:uid="{B92B75C6-3432-41C9-B8D7-87D13268FF3D}"/>
    <cellStyle name="Normal 4 2 4 2 7" xfId="4790" xr:uid="{00000000-0005-0000-0000-0000D30E0000}"/>
    <cellStyle name="Normal 4 2 4 2 7 2" xfId="8864" xr:uid="{5DEACF11-36A5-4615-B601-0F00BC89BA24}"/>
    <cellStyle name="Normal 4 2 4 2 7 2 2" xfId="19014" xr:uid="{29F8DA29-A1F7-48EC-8FF6-B854C43E2075}"/>
    <cellStyle name="Normal 4 2 4 2 7 3" xfId="11523" xr:uid="{94DC52ED-01C9-4263-B7CC-6D8580A66254}"/>
    <cellStyle name="Normal 4 2 4 2 7 3 2" xfId="21847" xr:uid="{6690B433-A938-43BE-BE8B-3635AB616162}"/>
    <cellStyle name="Normal 4 2 4 2 7 4" xfId="26463" xr:uid="{99D41F11-1110-4646-973F-18474AFC458F}"/>
    <cellStyle name="Normal 4 2 4 2 7 5" xfId="16181" xr:uid="{3F352197-8E70-4B42-80D6-CD36050F617E}"/>
    <cellStyle name="Normal 4 2 4 2 8" xfId="7280" xr:uid="{7B4C27F9-4BCC-40F9-AE26-D328053FF6B5}"/>
    <cellStyle name="Normal 4 2 4 2 8 2" xfId="10096" xr:uid="{E962CC0C-636C-49A3-93BD-0280AF24D01D}"/>
    <cellStyle name="Normal 4 2 4 2 8 2 2" xfId="20276" xr:uid="{A730A84B-433A-4C29-A799-2DB78CB84458}"/>
    <cellStyle name="Normal 4 2 4 2 8 3" xfId="12785" xr:uid="{0AAF4573-9249-4A11-826F-9F3E3A44416E}"/>
    <cellStyle name="Normal 4 2 4 2 8 3 2" xfId="23109" xr:uid="{F9BA8024-FF7E-4D94-9FCD-7D42FF0FD76F}"/>
    <cellStyle name="Normal 4 2 4 2 8 4" xfId="17443" xr:uid="{BB90EF69-7878-4A01-A42F-80D177F766F9}"/>
    <cellStyle name="Normal 4 2 4 2 9" xfId="7841" xr:uid="{1BFD7AC9-263A-4561-9EF3-148246044600}"/>
    <cellStyle name="Normal 4 2 4 2 9 2" xfId="15820" xr:uid="{1280B637-A7A3-4209-A040-D4E65BC28B67}"/>
    <cellStyle name="Normal 4 2 4 3" xfId="1243" xr:uid="{00000000-0005-0000-0000-0000DB040000}"/>
    <cellStyle name="Normal 4 2 4 3 10" xfId="11167" xr:uid="{6F66ED8B-A354-4E90-B7E6-49380AD8A6C7}"/>
    <cellStyle name="Normal 4 2 4 3 10 2" xfId="21488" xr:uid="{69A55EB8-2A82-44A8-9F36-9DA78AC43F6C}"/>
    <cellStyle name="Normal 4 2 4 3 11" xfId="24473" xr:uid="{0DC857DC-44F4-4EFA-9696-F8C6A912E7DB}"/>
    <cellStyle name="Normal 4 2 4 3 12" xfId="13912" xr:uid="{A98C8075-4028-4E67-B67F-01A1CE127B3B}"/>
    <cellStyle name="Normal 4 2 4 3 2" xfId="2558" xr:uid="{00000000-0005-0000-0000-00007B030000}"/>
    <cellStyle name="Normal 4 2 4 3 2 2" xfId="4115" xr:uid="{00000000-0005-0000-0000-0000D60E0000}"/>
    <cellStyle name="Normal 4 2 4 3 2 2 2" xfId="6127" xr:uid="{00000000-0005-0000-0000-0000D70E0000}"/>
    <cellStyle name="Normal 4 2 4 3 2 2 2 2" xfId="26871" xr:uid="{434AFC8F-7B60-43C4-BF71-2CC426ABF13D}"/>
    <cellStyle name="Normal 4 2 4 3 2 2 2 3" xfId="17206" xr:uid="{6B0D78EE-85FA-4E54-BD7A-F7745E866CF1}"/>
    <cellStyle name="Normal 4 2 4 3 2 2 3" xfId="9863" xr:uid="{2310BB16-36F8-4E7E-BB0E-CAB42FDBF078}"/>
    <cellStyle name="Normal 4 2 4 3 2 2 3 2" xfId="20039" xr:uid="{91704393-C926-4D2D-AD36-1CB0461F8B75}"/>
    <cellStyle name="Normal 4 2 4 3 2 2 4" xfId="12548" xr:uid="{9ED425B8-4D09-4988-AAD5-70A8193FCF16}"/>
    <cellStyle name="Normal 4 2 4 3 2 2 4 2" xfId="22872" xr:uid="{7B2B7840-2C73-4514-968C-CBAD923554B7}"/>
    <cellStyle name="Normal 4 2 4 3 2 2 5" xfId="24233" xr:uid="{2A73D1D7-8A90-426F-AA42-AC8B32291211}"/>
    <cellStyle name="Normal 4 2 4 3 2 2 6" xfId="15136" xr:uid="{4390BCA1-ABD0-4710-AA48-BEF9BB93AF81}"/>
    <cellStyle name="Normal 4 2 4 3 2 3" xfId="5489" xr:uid="{00000000-0005-0000-0000-0000D80E0000}"/>
    <cellStyle name="Normal 4 2 4 3 2 3 2" xfId="10532" xr:uid="{04F80085-A37F-4641-8728-5520C072DDB5}"/>
    <cellStyle name="Normal 4 2 4 3 2 3 2 2" xfId="30112" xr:uid="{FF78E0F0-4848-47F7-ADCA-4A4E7CC90B0D}"/>
    <cellStyle name="Normal 4 2 4 3 2 3 2 3" xfId="20748" xr:uid="{F6966145-1DD0-457D-A01A-5A96E86AB48D}"/>
    <cellStyle name="Normal 4 2 4 3 2 3 3" xfId="13257" xr:uid="{53870961-5EB4-4590-B4CD-E88070746F1E}"/>
    <cellStyle name="Normal 4 2 4 3 2 3 3 2" xfId="23581" xr:uid="{D2A29B17-F06D-4568-B877-47C21A71862A}"/>
    <cellStyle name="Normal 4 2 4 3 2 3 4" xfId="26340" xr:uid="{5BF4990E-AD95-4E29-A768-FCCBD577F157}"/>
    <cellStyle name="Normal 4 2 4 3 2 3 5" xfId="17915" xr:uid="{220E1C82-2299-4F32-AE26-3F01E80A16DC}"/>
    <cellStyle name="Normal 4 2 4 3 2 4" xfId="8139" xr:uid="{807D5407-F6DA-4F75-8EF1-5629B01A2A9D}"/>
    <cellStyle name="Normal 4 2 4 3 2 4 2" xfId="27681" xr:uid="{88BA8965-E2E7-443C-90F5-2B45BED5A7DD}"/>
    <cellStyle name="Normal 4 2 4 3 2 4 3" xfId="16712" xr:uid="{C0EC08B4-086D-4F26-961F-49CED76D9588}"/>
    <cellStyle name="Normal 4 2 4 3 2 5" xfId="9372" xr:uid="{4BC31735-5961-4AAB-BFDF-A6B1031F4A2E}"/>
    <cellStyle name="Normal 4 2 4 3 2 5 2" xfId="19545" xr:uid="{6A8C00A9-B6F6-4673-8132-3E262BA8486A}"/>
    <cellStyle name="Normal 4 2 4 3 2 6" xfId="12054" xr:uid="{4E979384-3993-4B6F-ADBA-B6FDF99A049E}"/>
    <cellStyle name="Normal 4 2 4 3 2 6 2" xfId="22378" xr:uid="{C78C3C45-6512-4875-A310-8CD1FCBA28A4}"/>
    <cellStyle name="Normal 4 2 4 3 2 7" xfId="26450" xr:uid="{1DEC0728-F7F7-4A70-8CC3-460DCF17BE6C}"/>
    <cellStyle name="Normal 4 2 4 3 2 8" xfId="14536" xr:uid="{A3783D5D-D882-44E3-B12E-696FBE9C812C}"/>
    <cellStyle name="Normal 4 2 4 3 3" xfId="4116" xr:uid="{00000000-0005-0000-0000-0000D90E0000}"/>
    <cellStyle name="Normal 4 2 4 3 3 2" xfId="6128" xr:uid="{00000000-0005-0000-0000-0000DA0E0000}"/>
    <cellStyle name="Normal 4 2 4 3 3 2 2" xfId="10672" xr:uid="{A5D65FF8-7D98-4A1B-A23D-192FD0E15D96}"/>
    <cellStyle name="Normal 4 2 4 3 3 2 2 2" xfId="30236" xr:uid="{180CC08A-7049-43AD-BE6E-4C99826FB2EE}"/>
    <cellStyle name="Normal 4 2 4 3 3 2 2 3" xfId="20936" xr:uid="{17CADF9C-E483-484B-91F4-F76CA1461EF2}"/>
    <cellStyle name="Normal 4 2 4 3 3 2 3" xfId="13445" xr:uid="{1F93A87C-0C4F-4458-99E6-A712E6EC65F2}"/>
    <cellStyle name="Normal 4 2 4 3 3 2 3 2" xfId="23769" xr:uid="{D0CB16D8-8595-47FA-A9A8-181D87E0637C}"/>
    <cellStyle name="Normal 4 2 4 3 3 2 4" xfId="25994" xr:uid="{3FC81298-E77A-48F7-87A2-CAC0DB3C5936}"/>
    <cellStyle name="Normal 4 2 4 3 3 2 5" xfId="18103" xr:uid="{1A716A58-5D29-4C6D-9F0C-E86755FA95F6}"/>
    <cellStyle name="Normal 4 2 4 3 3 3" xfId="8237" xr:uid="{B1088974-19AC-4AAD-A071-9A04D47DEB0A}"/>
    <cellStyle name="Normal 4 2 4 3 3 3 2" xfId="27703" xr:uid="{5953A806-BA80-4E31-B7CC-D9129D4B85E2}"/>
    <cellStyle name="Normal 4 2 4 3 3 3 3" xfId="17207" xr:uid="{5B8585B1-1034-4532-A456-8D7C2F32F05E}"/>
    <cellStyle name="Normal 4 2 4 3 3 4" xfId="9864" xr:uid="{F3FD429B-1B23-44DB-A855-A845DD43A076}"/>
    <cellStyle name="Normal 4 2 4 3 3 4 2" xfId="20040" xr:uid="{7673FE71-99C5-4EAF-A96A-A373763D3D3F}"/>
    <cellStyle name="Normal 4 2 4 3 3 5" xfId="12549" xr:uid="{F1431452-C399-47F2-8E1E-80D58F51DC2B}"/>
    <cellStyle name="Normal 4 2 4 3 3 5 2" xfId="22873" xr:uid="{4C7E84E8-6CC2-44D8-9D5B-D5EBA792435D}"/>
    <cellStyle name="Normal 4 2 4 3 3 6" xfId="25078" xr:uid="{40F5EED8-E31A-4F10-B7C6-016DBFC79A55}"/>
    <cellStyle name="Normal 4 2 4 3 3 7" xfId="15137" xr:uid="{6CE876FF-1898-42A4-B35B-BD2E2F646A63}"/>
    <cellStyle name="Normal 4 2 4 3 4" xfId="4114" xr:uid="{00000000-0005-0000-0000-0000DB0E0000}"/>
    <cellStyle name="Normal 4 2 4 3 4 2" xfId="6126" xr:uid="{00000000-0005-0000-0000-0000DC0E0000}"/>
    <cellStyle name="Normal 4 2 4 3 4 2 2" xfId="28807" xr:uid="{A3BB7A04-63E5-465E-BBC5-B673F295A9B1}"/>
    <cellStyle name="Normal 4 2 4 3 4 2 3" xfId="17205" xr:uid="{A443824B-1AE2-4B80-B641-D6E4960121EB}"/>
    <cellStyle name="Normal 4 2 4 3 4 3" xfId="9862" xr:uid="{DF92BD57-00C3-4EC4-9056-BCA627563652}"/>
    <cellStyle name="Normal 4 2 4 3 4 3 2" xfId="20038" xr:uid="{C2E71027-42E2-4AC4-9C69-FAFE2C4AE411}"/>
    <cellStyle name="Normal 4 2 4 3 4 4" xfId="12547" xr:uid="{FB5CB48B-28D0-4454-904E-D934B1EAC124}"/>
    <cellStyle name="Normal 4 2 4 3 4 4 2" xfId="22871" xr:uid="{BEA529BD-A86E-4320-B003-8A4A39B201B3}"/>
    <cellStyle name="Normal 4 2 4 3 4 5" xfId="24432" xr:uid="{F8F281FA-2D51-417B-B7E2-6F6327052203}"/>
    <cellStyle name="Normal 4 2 4 3 4 6" xfId="15135" xr:uid="{596EC206-AC40-479B-94B2-E918B5CBCF7D}"/>
    <cellStyle name="Normal 4 2 4 3 5" xfId="3315" xr:uid="{00000000-0005-0000-0000-0000DD0E0000}"/>
    <cellStyle name="Normal 4 2 4 3 5 2" xfId="5239" xr:uid="{00000000-0005-0000-0000-0000DE0E0000}"/>
    <cellStyle name="Normal 4 2 4 3 5 2 2" xfId="26938" xr:uid="{4646A28D-32C4-4205-98DD-05618A5FF593}"/>
    <cellStyle name="Normal 4 2 4 3 5 2 3" xfId="16528" xr:uid="{743AB26B-5AC3-4D73-85BA-15C3ADDF0107}"/>
    <cellStyle name="Normal 4 2 4 3 5 3" xfId="9188" xr:uid="{F014A0A9-2C05-4B54-8668-C2738BB698E2}"/>
    <cellStyle name="Normal 4 2 4 3 5 3 2" xfId="19361" xr:uid="{6470060D-0D23-494E-B066-790F66EFA000}"/>
    <cellStyle name="Normal 4 2 4 3 5 4" xfId="11870" xr:uid="{E5759B5C-33EA-48A3-B56D-49B09F8F90C5}"/>
    <cellStyle name="Normal 4 2 4 3 5 4 2" xfId="22194" xr:uid="{F70567B9-0D0F-4F77-A0F5-04327B860F62}"/>
    <cellStyle name="Normal 4 2 4 3 5 5" xfId="25710" xr:uid="{C575D484-F630-46A6-9F2D-216A907A1DE9}"/>
    <cellStyle name="Normal 4 2 4 3 5 6" xfId="14292" xr:uid="{A9156801-D0E4-40D0-B557-DDA06813BC11}"/>
    <cellStyle name="Normal 4 2 4 3 6" xfId="4889" xr:uid="{00000000-0005-0000-0000-0000DF0E0000}"/>
    <cellStyle name="Normal 4 2 4 3 6 2" xfId="8966" xr:uid="{C8040624-CD2B-4EF1-9A13-F44D7C4E52D5}"/>
    <cellStyle name="Normal 4 2 4 3 6 2 2" xfId="19129" xr:uid="{8A2BCF2D-9FAF-4A74-B1D3-730528CA3F01}"/>
    <cellStyle name="Normal 4 2 4 3 6 3" xfId="11638" xr:uid="{68B72B60-1D72-4150-A575-20A5DDAF03EF}"/>
    <cellStyle name="Normal 4 2 4 3 6 3 2" xfId="21962" xr:uid="{753E8AD0-BCFB-4B90-B522-A3D28580A2F4}"/>
    <cellStyle name="Normal 4 2 4 3 6 4" xfId="25212" xr:uid="{7053E0FA-6EB8-4575-8D41-1A393140F018}"/>
    <cellStyle name="Normal 4 2 4 3 6 5" xfId="16296" xr:uid="{BB6147A6-A054-4BD3-8D1E-64D23DBC4F5F}"/>
    <cellStyle name="Normal 4 2 4 3 7" xfId="7327" xr:uid="{496BB7BD-3A1C-421B-BF95-8A811F6C720E}"/>
    <cellStyle name="Normal 4 2 4 3 7 2" xfId="10191" xr:uid="{5220BBEB-F059-40B1-849F-885603A0C7A5}"/>
    <cellStyle name="Normal 4 2 4 3 7 2 2" xfId="20371" xr:uid="{488DF7CD-1C6E-42CC-9E30-E7AEEEF4CAFF}"/>
    <cellStyle name="Normal 4 2 4 3 7 3" xfId="12880" xr:uid="{FDEFE2A7-C6CF-472A-9E96-D25728C92A4A}"/>
    <cellStyle name="Normal 4 2 4 3 7 3 2" xfId="23204" xr:uid="{EBDAAEF7-BA6E-4943-A29F-D614981B239E}"/>
    <cellStyle name="Normal 4 2 4 3 7 4" xfId="17538" xr:uid="{4DD7BC6F-2FC5-4CE0-90B4-BB744AB79DDB}"/>
    <cellStyle name="Normal 4 2 4 3 8" xfId="7842" xr:uid="{EF0372C2-F589-4BEB-BDC5-41785F3CF87F}"/>
    <cellStyle name="Normal 4 2 4 3 8 2" xfId="15822" xr:uid="{1508233C-F22C-441C-B662-744715BCA530}"/>
    <cellStyle name="Normal 4 2 4 3 9" xfId="8551" xr:uid="{438434FF-D74F-4FF5-873F-7DF62CBC50B5}"/>
    <cellStyle name="Normal 4 2 4 3 9 2" xfId="18655" xr:uid="{8EE97E99-95E7-43A0-BEE3-F4B8CF39CAC6}"/>
    <cellStyle name="Normal 4 2 4 4" xfId="1244" xr:uid="{00000000-0005-0000-0000-0000DC040000}"/>
    <cellStyle name="Normal 4 2 4 4 2" xfId="2358" xr:uid="{00000000-0005-0000-0000-00007C030000}"/>
    <cellStyle name="Normal 4 2 4 4 2 2" xfId="6129" xr:uid="{00000000-0005-0000-0000-0000E20E0000}"/>
    <cellStyle name="Normal 4 2 4 4 2 2 2" xfId="29121" xr:uid="{B7B37E00-094E-41DC-BC2F-C9D79E181AAE}"/>
    <cellStyle name="Normal 4 2 4 4 2 2 3" xfId="17208" xr:uid="{7A7D2032-1A9F-4F2E-9167-31F49768B118}"/>
    <cellStyle name="Normal 4 2 4 4 2 3" xfId="9865" xr:uid="{480CAE31-B8ED-437A-8D46-FB63FDBB10E3}"/>
    <cellStyle name="Normal 4 2 4 4 2 3 2" xfId="20041" xr:uid="{80959283-46FE-4925-947D-8516F4EEDEE0}"/>
    <cellStyle name="Normal 4 2 4 4 2 4" xfId="12550" xr:uid="{8CC6F12A-6FC7-4558-940D-0A8E9738165E}"/>
    <cellStyle name="Normal 4 2 4 4 2 4 2" xfId="22874" xr:uid="{844BAFFA-7C72-4E32-B848-2B925170A351}"/>
    <cellStyle name="Normal 4 2 4 4 2 5" xfId="24724" xr:uid="{0041F8D6-9715-4E25-85F2-044B2EE56BC6}"/>
    <cellStyle name="Normal 4 2 4 4 2 6" xfId="15138" xr:uid="{CA121857-3680-456D-BF90-84AFDE9E0E68}"/>
    <cellStyle name="Normal 4 2 4 4 3" xfId="3697" xr:uid="{00000000-0005-0000-0000-0000E30E0000}"/>
    <cellStyle name="Normal 4 2 4 4 3 2" xfId="5486" xr:uid="{00000000-0005-0000-0000-0000E40E0000}"/>
    <cellStyle name="Normal 4 2 4 4 3 2 2" xfId="27683" xr:uid="{7AEFE438-A164-444B-A93C-5791FACEC191}"/>
    <cellStyle name="Normal 4 2 4 4 3 2 3" xfId="16709" xr:uid="{544C7EE8-A746-4BE9-B4BF-09524051F773}"/>
    <cellStyle name="Normal 4 2 4 4 3 3" xfId="9369" xr:uid="{3DA87CFD-92BC-448F-B1BA-282347B02C61}"/>
    <cellStyle name="Normal 4 2 4 4 3 3 2" xfId="19542" xr:uid="{2F2EB06C-C43D-428A-908E-9CEADE010C5A}"/>
    <cellStyle name="Normal 4 2 4 4 3 4" xfId="12051" xr:uid="{60910A20-BF45-49D1-88D8-1F474A395556}"/>
    <cellStyle name="Normal 4 2 4 4 3 4 2" xfId="22375" xr:uid="{0D877041-2BD2-4BC5-BEDD-CC882CD38263}"/>
    <cellStyle name="Normal 4 2 4 4 3 5" xfId="24789" xr:uid="{51038253-7E63-4D9F-951D-8F7BE1DD86BB}"/>
    <cellStyle name="Normal 4 2 4 4 3 6" xfId="14533" xr:uid="{D125D9D8-D3F0-4700-8C91-B903B4BBCE14}"/>
    <cellStyle name="Normal 4 2 4 4 4" xfId="4640" xr:uid="{00000000-0005-0000-0000-0000E50E0000}"/>
    <cellStyle name="Normal 4 2 4 4 4 2" xfId="10420" xr:uid="{352BC9F0-D93A-429B-A688-60168F403DC2}"/>
    <cellStyle name="Normal 4 2 4 4 4 2 2" xfId="20602" xr:uid="{595129B7-B6C3-475B-9AB0-FC9D1A27090E}"/>
    <cellStyle name="Normal 4 2 4 4 4 3" xfId="13111" xr:uid="{5CB5BB68-272A-4CF4-AD72-A0C69147678B}"/>
    <cellStyle name="Normal 4 2 4 4 4 3 2" xfId="23435" xr:uid="{7116F26C-9C4D-40B7-8628-7CBBBE8168A1}"/>
    <cellStyle name="Normal 4 2 4 4 4 4" xfId="24323" xr:uid="{9FC9BB74-69DB-442B-9D6A-7C1701BBAE6F}"/>
    <cellStyle name="Normal 4 2 4 4 4 5" xfId="17769" xr:uid="{02F84D60-FAE4-4035-995F-2A46F77C44FA}"/>
    <cellStyle name="Normal 4 2 4 4 5" xfId="7843" xr:uid="{6A3E6098-7929-4E59-8335-2C8CEFB330D5}"/>
    <cellStyle name="Normal 4 2 4 4 5 2" xfId="15823" xr:uid="{CA1E17D5-4301-4492-971D-B08BA1D18B01}"/>
    <cellStyle name="Normal 4 2 4 4 6" xfId="8552" xr:uid="{9665CFB3-96D9-4643-BDA9-6853DC9D0772}"/>
    <cellStyle name="Normal 4 2 4 4 6 2" xfId="18656" xr:uid="{7CAEF6B1-EE6B-4E4A-A0F4-48AE7BD88367}"/>
    <cellStyle name="Normal 4 2 4 4 7" xfId="11168" xr:uid="{19AEC0C6-0A9F-48E4-BA3E-7E6E85531629}"/>
    <cellStyle name="Normal 4 2 4 4 7 2" xfId="21489" xr:uid="{685BE461-B643-4D9A-B6AC-AC140C49CB30}"/>
    <cellStyle name="Normal 4 2 4 4 8" xfId="24989" xr:uid="{221A98A3-7323-4AE2-B36B-E9BF4FF3E8DA}"/>
    <cellStyle name="Normal 4 2 4 4 9" xfId="14070" xr:uid="{F07234A6-3EDC-46F0-B900-F58D12A2E3D3}"/>
    <cellStyle name="Normal 4 2 4 5" xfId="2223" xr:uid="{00000000-0005-0000-0000-000078030000}"/>
    <cellStyle name="Normal 4 2 4 5 2" xfId="6130" xr:uid="{00000000-0005-0000-0000-0000E70E0000}"/>
    <cellStyle name="Normal 4 2 4 5 2 2" xfId="10673" xr:uid="{E517FEE1-6081-4133-B57C-B1090248436A}"/>
    <cellStyle name="Normal 4 2 4 5 2 2 2" xfId="30237" xr:uid="{E29EC9B9-AA65-477B-B0CF-CD699103AF98}"/>
    <cellStyle name="Normal 4 2 4 5 2 2 3" xfId="20937" xr:uid="{B181BB0E-F743-4D5B-9A66-D1EC2D4C31AA}"/>
    <cellStyle name="Normal 4 2 4 5 2 3" xfId="13446" xr:uid="{AB64B0B1-ECF6-4B88-94C7-D6032D642F2E}"/>
    <cellStyle name="Normal 4 2 4 5 2 3 2" xfId="23770" xr:uid="{F412BA40-81B6-4EC5-8AAF-D0DA028F6E22}"/>
    <cellStyle name="Normal 4 2 4 5 2 4" xfId="24530" xr:uid="{B00A23C2-4984-4021-81B9-0B2497156E34}"/>
    <cellStyle name="Normal 4 2 4 5 2 5" xfId="18104" xr:uid="{C1AF9E70-18CA-494C-A9C7-FCA478794CF2}"/>
    <cellStyle name="Normal 4 2 4 5 3" xfId="8238" xr:uid="{4C1F304D-B6C3-4EDD-A1E6-3F8F3CA6F2B0}"/>
    <cellStyle name="Normal 4 2 4 5 3 2" xfId="28137" xr:uid="{3D5945BD-E7AB-465D-907F-0CECFA87FC96}"/>
    <cellStyle name="Normal 4 2 4 5 3 3" xfId="17209" xr:uid="{53DB3993-69FC-466D-916F-8F6BF276FA45}"/>
    <cellStyle name="Normal 4 2 4 5 4" xfId="9866" xr:uid="{EE37D168-6B54-4E5C-AF4B-0D284EA0FFDC}"/>
    <cellStyle name="Normal 4 2 4 5 4 2" xfId="20042" xr:uid="{95B2F19C-4579-45FD-9151-043B767F4A6C}"/>
    <cellStyle name="Normal 4 2 4 5 5" xfId="12551" xr:uid="{527A75D9-E872-4389-8DE6-B1EF3B453C78}"/>
    <cellStyle name="Normal 4 2 4 5 5 2" xfId="22875" xr:uid="{8BAAF86C-BE38-4BD5-A911-8BC7122A93AD}"/>
    <cellStyle name="Normal 4 2 4 5 6" xfId="25159" xr:uid="{5CDC36EA-D320-4826-8113-BA17476C2188}"/>
    <cellStyle name="Normal 4 2 4 5 7" xfId="15139" xr:uid="{95358BEF-B309-4A42-98A2-C074F2AACC90}"/>
    <cellStyle name="Normal 4 2 4 6" xfId="3826" xr:uid="{00000000-0005-0000-0000-0000E80E0000}"/>
    <cellStyle name="Normal 4 2 4 6 2" xfId="5704" xr:uid="{00000000-0005-0000-0000-0000E90E0000}"/>
    <cellStyle name="Normal 4 2 4 6 2 2" xfId="29561" xr:uid="{CC84272D-6E39-4BF0-9458-CAFBF8B00054}"/>
    <cellStyle name="Normal 4 2 4 6 2 3" xfId="16854" xr:uid="{CB968F0D-78C5-4336-ACC3-477405CEEAA8}"/>
    <cellStyle name="Normal 4 2 4 6 3" xfId="9511" xr:uid="{AC628AA1-6484-40EF-B081-500AEB62B509}"/>
    <cellStyle name="Normal 4 2 4 6 3 2" xfId="19687" xr:uid="{57BF1EEE-C837-4172-990D-BA5C9CDE732D}"/>
    <cellStyle name="Normal 4 2 4 6 4" xfId="12196" xr:uid="{ECCB003C-6DEA-43A9-A465-A45637D25B69}"/>
    <cellStyle name="Normal 4 2 4 6 4 2" xfId="22520" xr:uid="{283E881C-EAC0-4D47-BA77-F2C39BC7562D}"/>
    <cellStyle name="Normal 4 2 4 6 5" xfId="25230" xr:uid="{6C35A883-ACF9-4E2A-9CB9-31B3B54376BA}"/>
    <cellStyle name="Normal 4 2 4 6 6" xfId="14741" xr:uid="{183FCDA8-696E-44AB-84F2-A7832555535C}"/>
    <cellStyle name="Normal 4 2 4 7" xfId="3203" xr:uid="{00000000-0005-0000-0000-0000EA0E0000}"/>
    <cellStyle name="Normal 4 2 4 7 2" xfId="5136" xr:uid="{00000000-0005-0000-0000-0000EB0E0000}"/>
    <cellStyle name="Normal 4 2 4 7 2 2" xfId="27510" xr:uid="{7EFDA652-22A4-4BAA-BAC0-92C7B3C1C543}"/>
    <cellStyle name="Normal 4 2 4 7 2 3" xfId="16425" xr:uid="{26AC0363-729F-4BE8-9236-D77A5037D987}"/>
    <cellStyle name="Normal 4 2 4 7 3" xfId="9085" xr:uid="{D5872D87-94E9-49F4-9965-7E8358E52FCB}"/>
    <cellStyle name="Normal 4 2 4 7 3 2" xfId="19258" xr:uid="{C80A113C-0358-411A-968E-0E7D29D81D95}"/>
    <cellStyle name="Normal 4 2 4 7 4" xfId="11767" xr:uid="{E0CE1639-8C43-4E46-BEC9-4AE4CE4E4AB0}"/>
    <cellStyle name="Normal 4 2 4 7 4 2" xfId="22091" xr:uid="{12A001C8-CD7E-4776-B2A0-38626FDE86FE}"/>
    <cellStyle name="Normal 4 2 4 7 5" xfId="24951" xr:uid="{37544864-D95E-4F98-8528-500E88C2949C}"/>
    <cellStyle name="Normal 4 2 4 7 6" xfId="14194" xr:uid="{449642B5-867C-4F9C-B8B8-943BECBF211D}"/>
    <cellStyle name="Normal 4 2 4 8" xfId="4480" xr:uid="{00000000-0005-0000-0000-0000EC0E0000}"/>
    <cellStyle name="Normal 4 2 4 8 2" xfId="8806" xr:uid="{8800908F-C17B-4ED6-9E48-D6890E6806D6}"/>
    <cellStyle name="Normal 4 2 4 8 2 2" xfId="18954" xr:uid="{C90904E7-82D0-4888-98E1-6C3EAD5E41CE}"/>
    <cellStyle name="Normal 4 2 4 8 3" xfId="11463" xr:uid="{F187F94D-BBE6-4D04-BADE-90606AA7C50F}"/>
    <cellStyle name="Normal 4 2 4 8 3 2" xfId="21787" xr:uid="{2BBAE83F-0A79-4A5A-ADF9-9AACF58240CC}"/>
    <cellStyle name="Normal 4 2 4 8 4" xfId="24897" xr:uid="{325698EA-3072-4EE4-8067-D26AA113EEE4}"/>
    <cellStyle name="Normal 4 2 4 8 5" xfId="16121" xr:uid="{60C90AFD-936C-4BDD-85A4-37E2A7025545}"/>
    <cellStyle name="Normal 4 2 4 9" xfId="7395" xr:uid="{E1ACA03F-45CD-445C-8083-FA8B8F2DB221}"/>
    <cellStyle name="Normal 4 2 4 9 2" xfId="10265" xr:uid="{A901072B-8C1D-4701-BA4F-040FC163EEE8}"/>
    <cellStyle name="Normal 4 2 4 9 2 2" xfId="20447" xr:uid="{9D8617BA-CDD1-4A63-A93C-2EDD5578E3EE}"/>
    <cellStyle name="Normal 4 2 4 9 3" xfId="12956" xr:uid="{996D7A3E-BCC7-4429-8276-B5568AF30D52}"/>
    <cellStyle name="Normal 4 2 4 9 3 2" xfId="23280" xr:uid="{73A2BBFB-5DC6-4AED-A290-9ED7326C18DA}"/>
    <cellStyle name="Normal 4 2 4 9 4" xfId="17614" xr:uid="{A2D568FA-387E-439A-9724-73B2695A982C}"/>
    <cellStyle name="Normal 4 2 5" xfId="1245" xr:uid="{00000000-0005-0000-0000-0000DD040000}"/>
    <cellStyle name="Normal 4 2 5 10" xfId="7844" xr:uid="{2F64A282-68E2-4EEC-8D02-D4607AAA2725}"/>
    <cellStyle name="Normal 4 2 5 10 2" xfId="15824" xr:uid="{583572F4-FC10-4841-BE63-0A5DB0F3A2C2}"/>
    <cellStyle name="Normal 4 2 5 11" xfId="8553" xr:uid="{8DC47299-C7AB-4461-A67E-A778798B8ED7}"/>
    <cellStyle name="Normal 4 2 5 11 2" xfId="18657" xr:uid="{CE1BFFA5-9CE8-4B70-87AF-96DEA95C78B9}"/>
    <cellStyle name="Normal 4 2 5 12" xfId="11169" xr:uid="{42AFF4A2-9275-49B5-8D1C-4E298B60C8A5}"/>
    <cellStyle name="Normal 4 2 5 12 2" xfId="21490" xr:uid="{31AA2447-A534-4F34-B06D-C52A1A039653}"/>
    <cellStyle name="Normal 4 2 5 13" xfId="26510" xr:uid="{28516139-D955-42B5-870F-CFB700E337CC}"/>
    <cellStyle name="Normal 4 2 5 14" xfId="13769" xr:uid="{C0E449E5-8D87-43DC-9080-11ED97898C72}"/>
    <cellStyle name="Normal 4 2 5 2" xfId="1246" xr:uid="{00000000-0005-0000-0000-0000DE040000}"/>
    <cellStyle name="Normal 4 2 5 2 10" xfId="11170" xr:uid="{D34F2BEB-164A-4F7D-8339-637AC70FA04F}"/>
    <cellStyle name="Normal 4 2 5 2 10 2" xfId="21491" xr:uid="{457BD4E7-85AF-4160-94D8-3597CBF3D0ED}"/>
    <cellStyle name="Normal 4 2 5 2 11" xfId="24759" xr:uid="{536A9BE3-AA71-4FE0-BF79-2416302073A4}"/>
    <cellStyle name="Normal 4 2 5 2 12" xfId="13913" xr:uid="{EA8E3ED6-5921-43A7-BD08-93D47277EA3F}"/>
    <cellStyle name="Normal 4 2 5 2 2" xfId="1247" xr:uid="{00000000-0005-0000-0000-0000DF040000}"/>
    <cellStyle name="Normal 4 2 5 2 2 2" xfId="2674" xr:uid="{00000000-0005-0000-0000-00007F030000}"/>
    <cellStyle name="Normal 4 2 5 2 2 2 2" xfId="6132" xr:uid="{00000000-0005-0000-0000-0000F10E0000}"/>
    <cellStyle name="Normal 4 2 5 2 2 2 2 2" xfId="29240" xr:uid="{CFD47A8F-6EB1-453F-A81A-64BEFD5F83EF}"/>
    <cellStyle name="Normal 4 2 5 2 2 2 2 3" xfId="27694" xr:uid="{50A1B1A9-C73C-4083-B212-8BA4ECDA1DB6}"/>
    <cellStyle name="Normal 4 2 5 2 2 2 2 4" xfId="17211" xr:uid="{E9052F92-A5A4-451E-97E0-29ADCF13308C}"/>
    <cellStyle name="Normal 4 2 5 2 2 2 3" xfId="9868" xr:uid="{2C2A2A86-0E18-4F25-B09E-6ABF1DAC9B80}"/>
    <cellStyle name="Normal 4 2 5 2 2 2 3 2" xfId="29870" xr:uid="{3398AA0A-C39F-43A0-AD28-4D4D931F105D}"/>
    <cellStyle name="Normal 4 2 5 2 2 2 3 3" xfId="20044" xr:uid="{208767EE-703F-401E-92E5-ACA0A844AA9B}"/>
    <cellStyle name="Normal 4 2 5 2 2 2 4" xfId="12553" xr:uid="{4363E3FA-3240-485F-BDD2-689F411F3CA6}"/>
    <cellStyle name="Normal 4 2 5 2 2 2 4 2" xfId="22877" xr:uid="{07566F71-5652-4E01-8F53-4775566B1A71}"/>
    <cellStyle name="Normal 4 2 5 2 2 2 5" xfId="23994" xr:uid="{79F24187-A0F9-4C82-A327-CD8A9B250F66}"/>
    <cellStyle name="Normal 4 2 5 2 2 2 6" xfId="15141" xr:uid="{470EB636-222C-4C0D-9FB9-E3A797BFEAE3}"/>
    <cellStyle name="Normal 4 2 5 2 2 3" xfId="3699" xr:uid="{00000000-0005-0000-0000-0000F20E0000}"/>
    <cellStyle name="Normal 4 2 5 2 2 3 2" xfId="5491" xr:uid="{00000000-0005-0000-0000-0000F30E0000}"/>
    <cellStyle name="Normal 4 2 5 2 2 3 2 2" xfId="30114" xr:uid="{C9AA4787-205B-41B1-85FC-F5B30DCFF469}"/>
    <cellStyle name="Normal 4 2 5 2 2 3 2 3" xfId="20750" xr:uid="{77983AA4-1C38-4773-8FE2-CB463F686452}"/>
    <cellStyle name="Normal 4 2 5 2 2 3 3" xfId="13259" xr:uid="{C5D2D84D-60FC-4935-B5EB-D7E68529CBFE}"/>
    <cellStyle name="Normal 4 2 5 2 2 3 3 2" xfId="23583" xr:uid="{01844E62-5E33-419F-AA4E-231AC5BF8917}"/>
    <cellStyle name="Normal 4 2 5 2 2 3 4" xfId="26308" xr:uid="{B51E9F67-B649-4A3D-8DF8-865C8A927CC4}"/>
    <cellStyle name="Normal 4 2 5 2 2 3 5" xfId="17917" xr:uid="{5C8B286C-F5EA-4D14-A453-EF7912C1A4CD}"/>
    <cellStyle name="Normal 4 2 5 2 2 4" xfId="5026" xr:uid="{00000000-0005-0000-0000-0000F40E0000}"/>
    <cellStyle name="Normal 4 2 5 2 2 4 2" xfId="27026" xr:uid="{34D4C17E-2FCC-4C8C-9BDC-7D1EDA3F89E9}"/>
    <cellStyle name="Normal 4 2 5 2 2 4 3" xfId="15826" xr:uid="{844638A4-54AF-45E6-8D73-2357F74898B7}"/>
    <cellStyle name="Normal 4 2 5 2 2 5" xfId="8555" xr:uid="{3FA096CC-E9B9-4021-94EF-2D5C729276A6}"/>
    <cellStyle name="Normal 4 2 5 2 2 5 2" xfId="18659" xr:uid="{2914C4AC-5E07-4E17-B1F7-786C00281676}"/>
    <cellStyle name="Normal 4 2 5 2 2 6" xfId="11171" xr:uid="{DE5D4632-76C5-49D8-8720-7643FBA0AC34}"/>
    <cellStyle name="Normal 4 2 5 2 2 6 2" xfId="21492" xr:uid="{26D1E456-AA23-4FD6-9430-FF062A059D34}"/>
    <cellStyle name="Normal 4 2 5 2 2 7" xfId="26580" xr:uid="{FEB09495-DA85-4218-B174-74D739FA9DB9}"/>
    <cellStyle name="Normal 4 2 5 2 2 8" xfId="14538" xr:uid="{CAE6CA14-6051-486F-8704-CF964CBFB3B6}"/>
    <cellStyle name="Normal 4 2 5 2 3" xfId="2475" xr:uid="{00000000-0005-0000-0000-00007E030000}"/>
    <cellStyle name="Normal 4 2 5 2 3 2" xfId="6133" xr:uid="{00000000-0005-0000-0000-0000F60E0000}"/>
    <cellStyle name="Normal 4 2 5 2 3 2 2" xfId="10674" xr:uid="{FAB180FA-DD6A-457D-B88A-36A3FBC64324}"/>
    <cellStyle name="Normal 4 2 5 2 3 2 2 2" xfId="30238" xr:uid="{BDE01A99-D66B-4EEE-A419-7C1E7161AC24}"/>
    <cellStyle name="Normal 4 2 5 2 3 2 2 3" xfId="20938" xr:uid="{A262A52D-02BC-4259-8ADB-40F57B487296}"/>
    <cellStyle name="Normal 4 2 5 2 3 2 3" xfId="13447" xr:uid="{266B2EDD-B8C7-47DC-9CF8-EA688B859728}"/>
    <cellStyle name="Normal 4 2 5 2 3 2 3 2" xfId="23771" xr:uid="{0E4905BC-3EC3-4F23-BACB-D8141D3429F5}"/>
    <cellStyle name="Normal 4 2 5 2 3 2 4" xfId="26710" xr:uid="{153C0027-4376-4EBF-8E65-518D09F556D3}"/>
    <cellStyle name="Normal 4 2 5 2 3 2 5" xfId="18105" xr:uid="{AC1740E7-607B-4D18-AD63-60DDA72F22F2}"/>
    <cellStyle name="Normal 4 2 5 2 3 3" xfId="8239" xr:uid="{0885347C-7536-451B-BE3A-CC1DAAEE6C1C}"/>
    <cellStyle name="Normal 4 2 5 2 3 3 2" xfId="29264" xr:uid="{0C1B58F4-C412-44AC-8A4A-E5155F0D3064}"/>
    <cellStyle name="Normal 4 2 5 2 3 3 3" xfId="17212" xr:uid="{10412DD7-3A26-4E79-ACCA-C8AA8B32A596}"/>
    <cellStyle name="Normal 4 2 5 2 3 4" xfId="9869" xr:uid="{D730083B-91F0-457F-A3BB-EC1DF564CF10}"/>
    <cellStyle name="Normal 4 2 5 2 3 4 2" xfId="20045" xr:uid="{9D834889-7E55-49F6-8252-F6BEDEA83A3C}"/>
    <cellStyle name="Normal 4 2 5 2 3 5" xfId="12554" xr:uid="{E1C5995A-DAFF-4AD0-BB7E-680C88CBD736}"/>
    <cellStyle name="Normal 4 2 5 2 3 5 2" xfId="22878" xr:uid="{F7CED40E-F27F-4F82-A75E-CA47BEAC0B2B}"/>
    <cellStyle name="Normal 4 2 5 2 3 6" xfId="24009" xr:uid="{2A491C6E-4876-4C83-9A33-73AF40D9EE33}"/>
    <cellStyle name="Normal 4 2 5 2 3 7" xfId="15142" xr:uid="{DDC6B43B-FC69-47A1-AB82-46F6A72C09B3}"/>
    <cellStyle name="Normal 4 2 5 2 4" xfId="4117" xr:uid="{00000000-0005-0000-0000-0000F70E0000}"/>
    <cellStyle name="Normal 4 2 5 2 4 2" xfId="6131" xr:uid="{00000000-0005-0000-0000-0000F80E0000}"/>
    <cellStyle name="Normal 4 2 5 2 4 2 2" xfId="27393" xr:uid="{F313F6EF-AFBC-4BBB-9237-0D3C438B84D2}"/>
    <cellStyle name="Normal 4 2 5 2 4 2 3" xfId="17210" xr:uid="{74E754E3-3811-40A4-8DC8-C2BA5CED2B1E}"/>
    <cellStyle name="Normal 4 2 5 2 4 3" xfId="9867" xr:uid="{D3C21CCD-9CFE-42AD-AB2A-B1E2D1BDD795}"/>
    <cellStyle name="Normal 4 2 5 2 4 3 2" xfId="20043" xr:uid="{24036B7C-9906-4C21-9502-236F34191D63}"/>
    <cellStyle name="Normal 4 2 5 2 4 4" xfId="12552" xr:uid="{01A728EC-4205-4E5A-917B-C6D9EC478744}"/>
    <cellStyle name="Normal 4 2 5 2 4 4 2" xfId="22876" xr:uid="{EAD93B36-06B5-4075-9427-AC37833E8FC2}"/>
    <cellStyle name="Normal 4 2 5 2 4 5" xfId="25315" xr:uid="{75E8B4A7-F28A-489A-A9BF-C2FFF3F8992A}"/>
    <cellStyle name="Normal 4 2 5 2 4 6" xfId="15140" xr:uid="{2C87CDCC-C0FF-49A1-A8DC-FE83B4F27D8A}"/>
    <cellStyle name="Normal 4 2 5 2 5" xfId="3239" xr:uid="{00000000-0005-0000-0000-0000F90E0000}"/>
    <cellStyle name="Normal 4 2 5 2 5 2" xfId="5170" xr:uid="{00000000-0005-0000-0000-0000FA0E0000}"/>
    <cellStyle name="Normal 4 2 5 2 5 2 2" xfId="27011" xr:uid="{00582769-E751-41D8-98CB-EEE73076E6FD}"/>
    <cellStyle name="Normal 4 2 5 2 5 2 3" xfId="16459" xr:uid="{9BC48942-7059-4627-B53C-448842367E41}"/>
    <cellStyle name="Normal 4 2 5 2 5 3" xfId="9119" xr:uid="{AEBA0060-162B-43C6-8B79-D51076B3CC16}"/>
    <cellStyle name="Normal 4 2 5 2 5 3 2" xfId="19292" xr:uid="{C14AB7AF-B419-4A34-905A-1A3118D061F7}"/>
    <cellStyle name="Normal 4 2 5 2 5 4" xfId="11801" xr:uid="{95CE8205-A81C-4B5E-8E7F-36C4FA30DDA3}"/>
    <cellStyle name="Normal 4 2 5 2 5 4 2" xfId="22125" xr:uid="{ECAFD7FB-FB87-4537-AAE6-A48C971778DE}"/>
    <cellStyle name="Normal 4 2 5 2 5 5" xfId="25153" xr:uid="{58B4BE9F-1B4D-4FE1-B55E-C3D4C4A5B9DE}"/>
    <cellStyle name="Normal 4 2 5 2 5 6" xfId="14226" xr:uid="{837A509A-C940-4A85-A925-7E70F1962EE9}"/>
    <cellStyle name="Normal 4 2 5 2 6" xfId="4771" xr:uid="{00000000-0005-0000-0000-0000FB0E0000}"/>
    <cellStyle name="Normal 4 2 5 2 6 2" xfId="8967" xr:uid="{C75AE3C2-40DF-4E9D-8278-BDD49C6E60D7}"/>
    <cellStyle name="Normal 4 2 5 2 6 2 2" xfId="19130" xr:uid="{FFF3B4BF-A340-4226-8C7A-4B9DCE87CC25}"/>
    <cellStyle name="Normal 4 2 5 2 6 3" xfId="11639" xr:uid="{12B65049-297E-49FE-BFE0-D441A499651F}"/>
    <cellStyle name="Normal 4 2 5 2 6 3 2" xfId="21963" xr:uid="{8A35C77B-3BFB-4441-98E6-DAAFE9FA354A}"/>
    <cellStyle name="Normal 4 2 5 2 6 4" xfId="24531" xr:uid="{1FBB0EEC-88C6-4345-8F2D-E6301CCD8FEB}"/>
    <cellStyle name="Normal 4 2 5 2 6 5" xfId="16297" xr:uid="{E089B856-09C5-4E8A-8871-E65FE0E9406B}"/>
    <cellStyle name="Normal 4 2 5 2 7" xfId="7328" xr:uid="{F19D699C-CD21-4EF5-843E-181DA5638F4B}"/>
    <cellStyle name="Normal 4 2 5 2 7 2" xfId="10192" xr:uid="{DCA4D4D9-7565-40F2-B862-8680D04FCDC4}"/>
    <cellStyle name="Normal 4 2 5 2 7 2 2" xfId="20372" xr:uid="{E51B62BE-7566-473F-B52A-96161B22ADC3}"/>
    <cellStyle name="Normal 4 2 5 2 7 3" xfId="12881" xr:uid="{7525FC9A-D2C6-4193-910B-110B1AD3E7FC}"/>
    <cellStyle name="Normal 4 2 5 2 7 3 2" xfId="23205" xr:uid="{11FE0190-FE34-4F78-B3CF-0A3BA033BD32}"/>
    <cellStyle name="Normal 4 2 5 2 7 4" xfId="17539" xr:uid="{4C195B46-C147-4720-B623-28D499E6C927}"/>
    <cellStyle name="Normal 4 2 5 2 8" xfId="7845" xr:uid="{AA193623-DC8C-4644-B7ED-70C2B9BFF19C}"/>
    <cellStyle name="Normal 4 2 5 2 8 2" xfId="15825" xr:uid="{B035769B-28CC-46C4-98CD-E4EE69ADD7BE}"/>
    <cellStyle name="Normal 4 2 5 2 9" xfId="8554" xr:uid="{D6B4FCAA-7CC9-40E6-ABC0-8600AAA47FF8}"/>
    <cellStyle name="Normal 4 2 5 2 9 2" xfId="18658" xr:uid="{A3807BCC-C37D-453A-B374-8614475EF683}"/>
    <cellStyle name="Normal 4 2 5 3" xfId="1248" xr:uid="{00000000-0005-0000-0000-0000E0040000}"/>
    <cellStyle name="Normal 4 2 5 3 10" xfId="24589" xr:uid="{3536A6D9-45B0-4115-A374-E258F1B20F1F}"/>
    <cellStyle name="Normal 4 2 5 3 11" xfId="14071" xr:uid="{A2FF8DDC-9FE0-4196-A7EF-DA710AB1E11F}"/>
    <cellStyle name="Normal 4 2 5 3 2" xfId="2559" xr:uid="{00000000-0005-0000-0000-000080030000}"/>
    <cellStyle name="Normal 4 2 5 3 2 2" xfId="4119" xr:uid="{00000000-0005-0000-0000-0000FE0E0000}"/>
    <cellStyle name="Normal 4 2 5 3 2 2 2" xfId="6135" xr:uid="{00000000-0005-0000-0000-0000FF0E0000}"/>
    <cellStyle name="Normal 4 2 5 3 2 2 2 2" xfId="26964" xr:uid="{25E4D3A0-6C34-4BA9-B75B-FF908069ECCF}"/>
    <cellStyle name="Normal 4 2 5 3 2 2 2 3" xfId="17214" xr:uid="{F76ECDDF-E186-49DB-AFA8-C2FFEFE3126C}"/>
    <cellStyle name="Normal 4 2 5 3 2 2 3" xfId="9871" xr:uid="{4768E990-07D3-4124-91FB-A53881D90D1D}"/>
    <cellStyle name="Normal 4 2 5 3 2 2 3 2" xfId="20047" xr:uid="{940C518E-CD87-42F4-91E7-D9BDD17302AA}"/>
    <cellStyle name="Normal 4 2 5 3 2 2 4" xfId="12556" xr:uid="{AD37FDED-13D7-420F-A00A-0C03A190233B}"/>
    <cellStyle name="Normal 4 2 5 3 2 2 4 2" xfId="22880" xr:uid="{04CD140E-F801-4229-94F9-15564BE55124}"/>
    <cellStyle name="Normal 4 2 5 3 2 2 5" xfId="23990" xr:uid="{C5871674-03E5-4A9B-9F4C-4EBD83813953}"/>
    <cellStyle name="Normal 4 2 5 3 2 2 6" xfId="15144" xr:uid="{58CB66B7-3A26-49D0-A217-CB230A20AC1C}"/>
    <cellStyle name="Normal 4 2 5 3 2 3" xfId="5492" xr:uid="{00000000-0005-0000-0000-0000000F0000}"/>
    <cellStyle name="Normal 4 2 5 3 2 3 2" xfId="10533" xr:uid="{78593E83-69B9-4670-B97D-4B00E33AEC4D}"/>
    <cellStyle name="Normal 4 2 5 3 2 3 2 2" xfId="30115" xr:uid="{86914E63-6FA3-4336-9559-F44EF4C9FE06}"/>
    <cellStyle name="Normal 4 2 5 3 2 3 2 3" xfId="20751" xr:uid="{C1DEDF06-2737-44CD-A753-16DE58086CCC}"/>
    <cellStyle name="Normal 4 2 5 3 2 3 3" xfId="13260" xr:uid="{ACEFF3D8-DCA7-487F-A061-610984D0EE1A}"/>
    <cellStyle name="Normal 4 2 5 3 2 3 3 2" xfId="23584" xr:uid="{5D223023-25AD-4652-8DE8-A191A7E53A24}"/>
    <cellStyle name="Normal 4 2 5 3 2 3 4" xfId="23905" xr:uid="{A8AC0A4C-AB67-4CC8-AB86-54D633FA5797}"/>
    <cellStyle name="Normal 4 2 5 3 2 3 5" xfId="17918" xr:uid="{B0F02F9A-B600-404B-A5FA-35D702B4771D}"/>
    <cellStyle name="Normal 4 2 5 3 2 4" xfId="8140" xr:uid="{EC9A1D31-EB5C-4CA3-BD5F-911BEDD2287B}"/>
    <cellStyle name="Normal 4 2 5 3 2 4 2" xfId="27505" xr:uid="{26A3139B-4E99-49C2-A61F-026443833283}"/>
    <cellStyle name="Normal 4 2 5 3 2 4 3" xfId="16713" xr:uid="{653DD86B-6E2D-4518-804C-E523EFE8BFCA}"/>
    <cellStyle name="Normal 4 2 5 3 2 5" xfId="9373" xr:uid="{5E414BAB-EF7F-447E-A8D2-30A434CCAF5E}"/>
    <cellStyle name="Normal 4 2 5 3 2 5 2" xfId="19546" xr:uid="{59C340E1-0DA6-41AE-9EB8-6F330606412F}"/>
    <cellStyle name="Normal 4 2 5 3 2 6" xfId="12055" xr:uid="{3807A781-8333-4372-9335-5C00872EB0E0}"/>
    <cellStyle name="Normal 4 2 5 3 2 6 2" xfId="22379" xr:uid="{F0F241F6-F07D-4EBD-B8D1-5BB6FAC2E6CD}"/>
    <cellStyle name="Normal 4 2 5 3 2 7" xfId="24828" xr:uid="{7864710C-9422-4E04-987D-F030569C2136}"/>
    <cellStyle name="Normal 4 2 5 3 2 8" xfId="14539" xr:uid="{A90E7C6E-8B85-4774-912F-F4E729B68E28}"/>
    <cellStyle name="Normal 4 2 5 3 3" xfId="4120" xr:uid="{00000000-0005-0000-0000-0000010F0000}"/>
    <cellStyle name="Normal 4 2 5 3 3 2" xfId="6136" xr:uid="{00000000-0005-0000-0000-0000020F0000}"/>
    <cellStyle name="Normal 4 2 5 3 3 2 2" xfId="10675" xr:uid="{099FDF36-9F9F-443F-A193-EDB3A4F415B8}"/>
    <cellStyle name="Normal 4 2 5 3 3 2 2 2" xfId="30239" xr:uid="{829748D5-4655-481C-BF37-7A3B6702C227}"/>
    <cellStyle name="Normal 4 2 5 3 3 2 2 3" xfId="20939" xr:uid="{8C88DA44-9599-491A-B399-E6953C187295}"/>
    <cellStyle name="Normal 4 2 5 3 3 2 3" xfId="13448" xr:uid="{01902DB1-0F7E-4FFB-94F9-421D9BF935F7}"/>
    <cellStyle name="Normal 4 2 5 3 3 2 3 2" xfId="23772" xr:uid="{5DEC7640-2F4C-48F6-ABB5-07224FAE3F5E}"/>
    <cellStyle name="Normal 4 2 5 3 3 2 4" xfId="24891" xr:uid="{46D22AA0-40B4-4087-B8D0-073C3286AB6B}"/>
    <cellStyle name="Normal 4 2 5 3 3 2 5" xfId="18106" xr:uid="{277BCCBB-080F-4E39-99E7-82A3156C1E2B}"/>
    <cellStyle name="Normal 4 2 5 3 3 3" xfId="8240" xr:uid="{43FDCE64-1110-4539-A75D-D9C8FA32736E}"/>
    <cellStyle name="Normal 4 2 5 3 3 3 2" xfId="27324" xr:uid="{813D066D-0A3E-41E0-8BB3-D574F2B5614C}"/>
    <cellStyle name="Normal 4 2 5 3 3 3 3" xfId="17215" xr:uid="{A45BC6C6-2963-44AD-82FE-E2892E666145}"/>
    <cellStyle name="Normal 4 2 5 3 3 4" xfId="9872" xr:uid="{406C033D-150F-4CE8-ABC5-B3300E4B10F9}"/>
    <cellStyle name="Normal 4 2 5 3 3 4 2" xfId="20048" xr:uid="{8F170EB5-61F5-4044-8E3E-13A20AF4C9CD}"/>
    <cellStyle name="Normal 4 2 5 3 3 5" xfId="12557" xr:uid="{4909524E-1F5A-4E7E-9599-7C790F00D713}"/>
    <cellStyle name="Normal 4 2 5 3 3 5 2" xfId="22881" xr:uid="{A6F4DE75-D9E2-4056-BAA9-78609F73509D}"/>
    <cellStyle name="Normal 4 2 5 3 3 6" xfId="23956" xr:uid="{948F3474-0A53-457F-8889-A2826920EFF0}"/>
    <cellStyle name="Normal 4 2 5 3 3 7" xfId="15145" xr:uid="{FE30F0FB-80B6-40C8-8FA9-CA588BB21E99}"/>
    <cellStyle name="Normal 4 2 5 3 4" xfId="4118" xr:uid="{00000000-0005-0000-0000-0000030F0000}"/>
    <cellStyle name="Normal 4 2 5 3 4 2" xfId="6134" xr:uid="{00000000-0005-0000-0000-0000040F0000}"/>
    <cellStyle name="Normal 4 2 5 3 4 2 2" xfId="27891" xr:uid="{AA6352F9-72AA-4679-B733-D214AA25BB80}"/>
    <cellStyle name="Normal 4 2 5 3 4 2 3" xfId="17213" xr:uid="{3619C72C-A814-437D-85F5-BFBA3C1567FA}"/>
    <cellStyle name="Normal 4 2 5 3 4 3" xfId="9870" xr:uid="{82A2C793-3370-4CDF-BC92-EBE7B9B78A9C}"/>
    <cellStyle name="Normal 4 2 5 3 4 3 2" xfId="20046" xr:uid="{6F394886-292B-473C-80F4-50BA4F46126A}"/>
    <cellStyle name="Normal 4 2 5 3 4 4" xfId="12555" xr:uid="{24037DD7-A34F-42FA-8A96-FC92DEC036DD}"/>
    <cellStyle name="Normal 4 2 5 3 4 4 2" xfId="22879" xr:uid="{50BB43B1-D3D0-4203-95BB-559B555A2E78}"/>
    <cellStyle name="Normal 4 2 5 3 4 5" xfId="25345" xr:uid="{27217860-B818-4F8B-B2CE-B2115E19EBC1}"/>
    <cellStyle name="Normal 4 2 5 3 4 6" xfId="15143" xr:uid="{5EC84675-FF8A-4A84-B4C1-1FD9BBA410EA}"/>
    <cellStyle name="Normal 4 2 5 3 5" xfId="3362" xr:uid="{00000000-0005-0000-0000-0000050F0000}"/>
    <cellStyle name="Normal 4 2 5 3 5 2" xfId="5273" xr:uid="{00000000-0005-0000-0000-0000060F0000}"/>
    <cellStyle name="Normal 4 2 5 3 5 2 2" xfId="27988" xr:uid="{CD6F5F8D-4437-4FE7-BD53-A1FA856070E4}"/>
    <cellStyle name="Normal 4 2 5 3 5 2 3" xfId="16562" xr:uid="{E42ACD32-3CF6-4AA4-B842-80C55AA27B93}"/>
    <cellStyle name="Normal 4 2 5 3 5 3" xfId="9222" xr:uid="{F771E1B6-CA18-4E5A-86E3-98911E111003}"/>
    <cellStyle name="Normal 4 2 5 3 5 3 2" xfId="19395" xr:uid="{9EE2EA62-8C7E-46B4-BA06-0A40A82D96AD}"/>
    <cellStyle name="Normal 4 2 5 3 5 4" xfId="11904" xr:uid="{92027D53-E7F1-4275-922F-2C09FA10472D}"/>
    <cellStyle name="Normal 4 2 5 3 5 4 2" xfId="22228" xr:uid="{EE0621E1-22E8-4C18-8D5B-FD9F842F939B}"/>
    <cellStyle name="Normal 4 2 5 3 5 5" xfId="24091" xr:uid="{BF789A63-5E31-4827-8601-1BBDAF163D71}"/>
    <cellStyle name="Normal 4 2 5 3 5 6" xfId="14326" xr:uid="{B861A3F7-35FB-45D2-8F67-203B20641C0D}"/>
    <cellStyle name="Normal 4 2 5 3 6" xfId="4890" xr:uid="{00000000-0005-0000-0000-0000070F0000}"/>
    <cellStyle name="Normal 4 2 5 3 6 2" xfId="10421" xr:uid="{7FEE6EEB-4FA2-4CBF-B377-3AFDE1717429}"/>
    <cellStyle name="Normal 4 2 5 3 6 2 2" xfId="20603" xr:uid="{753082AC-B1B7-49EC-ABC1-92F3FF573AF3}"/>
    <cellStyle name="Normal 4 2 5 3 6 3" xfId="13112" xr:uid="{C4F017D9-00D7-40C2-87A2-6BC7838F128A}"/>
    <cellStyle name="Normal 4 2 5 3 6 3 2" xfId="23436" xr:uid="{CBAE6C81-B411-49C8-B8CF-27D0878619F4}"/>
    <cellStyle name="Normal 4 2 5 3 6 4" xfId="25742" xr:uid="{CBC08128-FB85-484D-8664-9BC68A6A7CEE}"/>
    <cellStyle name="Normal 4 2 5 3 6 5" xfId="17770" xr:uid="{E42B7CC3-2426-4D34-B919-2AD35D794EAF}"/>
    <cellStyle name="Normal 4 2 5 3 7" xfId="7846" xr:uid="{344D2B0F-73B1-4D49-A1BC-3EAEF93C2027}"/>
    <cellStyle name="Normal 4 2 5 3 7 2" xfId="15827" xr:uid="{D64F118D-441B-4303-B349-46CCC54C34C2}"/>
    <cellStyle name="Normal 4 2 5 3 8" xfId="8556" xr:uid="{A367A6D0-0B13-494E-9710-E8207B163AF9}"/>
    <cellStyle name="Normal 4 2 5 3 8 2" xfId="18660" xr:uid="{288A12DA-0EB8-4B36-AE25-42D3D8DAFCB5}"/>
    <cellStyle name="Normal 4 2 5 3 9" xfId="11172" xr:uid="{561E6692-69B9-48FF-961E-2A9363E04C3A}"/>
    <cellStyle name="Normal 4 2 5 3 9 2" xfId="21493" xr:uid="{282BA90F-F4CD-43AB-BA98-F1873A98E4E0}"/>
    <cellStyle name="Normal 4 2 5 4" xfId="1249" xr:uid="{00000000-0005-0000-0000-0000E1040000}"/>
    <cellStyle name="Normal 4 2 5 4 2" xfId="2359" xr:uid="{00000000-0005-0000-0000-000081030000}"/>
    <cellStyle name="Normal 4 2 5 4 2 2" xfId="6137" xr:uid="{00000000-0005-0000-0000-00000A0F0000}"/>
    <cellStyle name="Normal 4 2 5 4 2 2 2" xfId="27282" xr:uid="{8C41E8EB-09FA-4B83-9FBD-363B409BB8BD}"/>
    <cellStyle name="Normal 4 2 5 4 2 2 3" xfId="17216" xr:uid="{61AB503D-4F25-4443-9BA2-8967A7DD9364}"/>
    <cellStyle name="Normal 4 2 5 4 2 3" xfId="9873" xr:uid="{DBE7A866-3498-488F-B266-38F369D295E9}"/>
    <cellStyle name="Normal 4 2 5 4 2 3 2" xfId="20049" xr:uid="{6BE8C20F-8521-4919-8E9B-EB5053FAAFE4}"/>
    <cellStyle name="Normal 4 2 5 4 2 4" xfId="12558" xr:uid="{7C5CA8FA-0231-425E-AA13-F70D72C6B51C}"/>
    <cellStyle name="Normal 4 2 5 4 2 4 2" xfId="22882" xr:uid="{045760A3-86AC-4F3C-9304-1636B416E2F7}"/>
    <cellStyle name="Normal 4 2 5 4 2 5" xfId="24571" xr:uid="{B627B0C0-14E2-4E96-BF12-36537BEFFBC5}"/>
    <cellStyle name="Normal 4 2 5 4 2 6" xfId="15146" xr:uid="{95D414AC-F983-47FF-A9C8-CD6545F95038}"/>
    <cellStyle name="Normal 4 2 5 4 3" xfId="3698" xr:uid="{00000000-0005-0000-0000-00000B0F0000}"/>
    <cellStyle name="Normal 4 2 5 4 3 2" xfId="5490" xr:uid="{00000000-0005-0000-0000-00000C0F0000}"/>
    <cellStyle name="Normal 4 2 5 4 3 2 2" xfId="30113" xr:uid="{36C9028E-F15E-428F-AD53-848740ADA70F}"/>
    <cellStyle name="Normal 4 2 5 4 3 2 3" xfId="20749" xr:uid="{36E5EF97-8A25-41D2-98A0-207703D79AFC}"/>
    <cellStyle name="Normal 4 2 5 4 3 3" xfId="13258" xr:uid="{17D8D00B-92B9-4EFA-864E-587BB196DD53}"/>
    <cellStyle name="Normal 4 2 5 4 3 3 2" xfId="23582" xr:uid="{DDD27400-B9A3-488E-9928-918F9EE0BB57}"/>
    <cellStyle name="Normal 4 2 5 4 3 4" xfId="25689" xr:uid="{8517DAE7-7518-40ED-B280-09DA20D658DA}"/>
    <cellStyle name="Normal 4 2 5 4 3 5" xfId="17916" xr:uid="{3071A120-6252-483E-A51A-AA25E4F86A50}"/>
    <cellStyle name="Normal 4 2 5 4 4" xfId="4641" xr:uid="{00000000-0005-0000-0000-00000D0F0000}"/>
    <cellStyle name="Normal 4 2 5 4 4 2" xfId="28523" xr:uid="{E92ADD8E-68A3-4B73-8FAE-A153ECB8ED7A}"/>
    <cellStyle name="Normal 4 2 5 4 4 3" xfId="15828" xr:uid="{FE28C936-94F9-499C-9AD7-419D44263C4C}"/>
    <cellStyle name="Normal 4 2 5 4 5" xfId="8557" xr:uid="{E76AE009-1979-497B-A150-74539C136B3D}"/>
    <cellStyle name="Normal 4 2 5 4 5 2" xfId="18661" xr:uid="{0452181C-E35D-4A2A-BE5B-426699F20BBF}"/>
    <cellStyle name="Normal 4 2 5 4 6" xfId="11173" xr:uid="{3B8074DF-857A-4AFA-B7A8-ACF5588B501C}"/>
    <cellStyle name="Normal 4 2 5 4 6 2" xfId="21494" xr:uid="{11225360-621E-4127-AF13-BE7014892A76}"/>
    <cellStyle name="Normal 4 2 5 4 7" xfId="24889" xr:uid="{82554783-B441-400E-A561-9285E99610C2}"/>
    <cellStyle name="Normal 4 2 5 4 8" xfId="14537" xr:uid="{5AFA9B26-F34A-496E-A47D-632304353639}"/>
    <cellStyle name="Normal 4 2 5 5" xfId="2224" xr:uid="{00000000-0005-0000-0000-00007D030000}"/>
    <cellStyle name="Normal 4 2 5 5 2" xfId="6138" xr:uid="{00000000-0005-0000-0000-00000F0F0000}"/>
    <cellStyle name="Normal 4 2 5 5 2 2" xfId="10676" xr:uid="{61BA1252-5543-49BA-8212-0B525FCDFC6C}"/>
    <cellStyle name="Normal 4 2 5 5 2 2 2" xfId="30240" xr:uid="{C44DC526-66FE-4015-ABF0-39306217F762}"/>
    <cellStyle name="Normal 4 2 5 5 2 2 3" xfId="20940" xr:uid="{5E40BAFF-22C2-4E25-AF09-B59BDB9D83F8}"/>
    <cellStyle name="Normal 4 2 5 5 2 3" xfId="13449" xr:uid="{B22240E8-E2E8-4468-857D-CA7B604F3CD7}"/>
    <cellStyle name="Normal 4 2 5 5 2 3 2" xfId="23773" xr:uid="{8225B3F7-EA49-4671-8FD5-C0A8EEAF365F}"/>
    <cellStyle name="Normal 4 2 5 5 2 4" xfId="24224" xr:uid="{F6E0911F-42F8-4F94-B91F-3B9E2143B84A}"/>
    <cellStyle name="Normal 4 2 5 5 2 5" xfId="18107" xr:uid="{05135BCF-05D2-40A2-BE6A-C38F6490C2A4}"/>
    <cellStyle name="Normal 4 2 5 5 3" xfId="8241" xr:uid="{B6394B2A-16DF-469D-9015-70BECE8E77AA}"/>
    <cellStyle name="Normal 4 2 5 5 3 2" xfId="28798" xr:uid="{81B5B2DD-0CAD-46EA-9ED4-B724A294EC2F}"/>
    <cellStyle name="Normal 4 2 5 5 3 3" xfId="17217" xr:uid="{F5C07DEE-AC00-4D57-8697-FFA85EB95DA6}"/>
    <cellStyle name="Normal 4 2 5 5 4" xfId="9874" xr:uid="{CFF59FC8-DD6C-48C9-9623-23707E3BE639}"/>
    <cellStyle name="Normal 4 2 5 5 4 2" xfId="20050" xr:uid="{01EC88EA-4EE7-4546-AE56-B45EFDECDB7D}"/>
    <cellStyle name="Normal 4 2 5 5 5" xfId="12559" xr:uid="{D670192E-AF5F-40A0-A23F-85CC4E895DAD}"/>
    <cellStyle name="Normal 4 2 5 5 5 2" xfId="22883" xr:uid="{3771AF96-7399-4AFD-B47E-D7A4D408FE30}"/>
    <cellStyle name="Normal 4 2 5 5 6" xfId="26408" xr:uid="{EBD84E6F-2EE5-4D2B-8A25-6A120B43FCF3}"/>
    <cellStyle name="Normal 4 2 5 5 7" xfId="15147" xr:uid="{59365DA3-6087-4740-93DE-91C3B3E5460E}"/>
    <cellStyle name="Normal 4 2 5 6" xfId="3827" xr:uid="{00000000-0005-0000-0000-0000100F0000}"/>
    <cellStyle name="Normal 4 2 5 6 2" xfId="5705" xr:uid="{00000000-0005-0000-0000-0000110F0000}"/>
    <cellStyle name="Normal 4 2 5 6 2 2" xfId="28260" xr:uid="{E0228C65-FC08-44F5-BA73-53FB857060D0}"/>
    <cellStyle name="Normal 4 2 5 6 2 3" xfId="16855" xr:uid="{CD5196EC-A4AC-423B-AA3F-BDB562AF6053}"/>
    <cellStyle name="Normal 4 2 5 6 3" xfId="9512" xr:uid="{45C8ECC4-DC5A-4231-857C-3897F24FEC69}"/>
    <cellStyle name="Normal 4 2 5 6 3 2" xfId="19688" xr:uid="{E5DB8B52-A720-4878-832D-1B891613FBF4}"/>
    <cellStyle name="Normal 4 2 5 6 4" xfId="12197" xr:uid="{83BD5732-6330-4D7F-810A-355EAC19F5F5}"/>
    <cellStyle name="Normal 4 2 5 6 4 2" xfId="22521" xr:uid="{DBA94288-5655-480B-A1E8-C4A264666A87}"/>
    <cellStyle name="Normal 4 2 5 6 5" xfId="24853" xr:uid="{DE46E91E-FAA1-427D-BDA8-4BB6592D645B}"/>
    <cellStyle name="Normal 4 2 5 6 6" xfId="14742" xr:uid="{8EA37120-E1FF-4ABE-AD5D-E7E48DB7E473}"/>
    <cellStyle name="Normal 4 2 5 7" xfId="3170" xr:uid="{00000000-0005-0000-0000-0000120F0000}"/>
    <cellStyle name="Normal 4 2 5 7 2" xfId="5110" xr:uid="{00000000-0005-0000-0000-0000130F0000}"/>
    <cellStyle name="Normal 4 2 5 7 2 2" xfId="28771" xr:uid="{FC506C00-FE31-48F0-90B2-B640A7198C64}"/>
    <cellStyle name="Normal 4 2 5 7 2 3" xfId="16399" xr:uid="{389BF78C-355B-4ABA-AFDF-3A268F815322}"/>
    <cellStyle name="Normal 4 2 5 7 3" xfId="9059" xr:uid="{307A013C-E40B-4F7E-88C6-021049161D03}"/>
    <cellStyle name="Normal 4 2 5 7 3 2" xfId="19232" xr:uid="{C939AE6C-3C21-444C-8F8E-88CBCC23F787}"/>
    <cellStyle name="Normal 4 2 5 7 4" xfId="11741" xr:uid="{97728CD0-0A34-4CAA-A634-D42257AE069E}"/>
    <cellStyle name="Normal 4 2 5 7 4 2" xfId="22065" xr:uid="{B67A14F7-FB88-4F6E-8150-F86DB9CF3F15}"/>
    <cellStyle name="Normal 4 2 5 7 5" xfId="24308" xr:uid="{37611038-2FF0-464B-AECE-DFC3820178F0}"/>
    <cellStyle name="Normal 4 2 5 7 6" xfId="14168" xr:uid="{FF070C5F-1125-41A8-B3F7-637FDAE74ECE}"/>
    <cellStyle name="Normal 4 2 5 8" xfId="4481" xr:uid="{00000000-0005-0000-0000-0000140F0000}"/>
    <cellStyle name="Normal 4 2 5 8 2" xfId="8838" xr:uid="{3544225C-03F3-40CB-8D07-6C357A173463}"/>
    <cellStyle name="Normal 4 2 5 8 2 2" xfId="18988" xr:uid="{BF745985-2CA0-438E-9EC4-527D41238EC1}"/>
    <cellStyle name="Normal 4 2 5 8 3" xfId="11497" xr:uid="{89937773-682B-4436-B14D-693411C64B19}"/>
    <cellStyle name="Normal 4 2 5 8 3 2" xfId="21821" xr:uid="{EF68D479-5633-4459-803E-3E3FD0BE3C0F}"/>
    <cellStyle name="Normal 4 2 5 8 4" xfId="23940" xr:uid="{40A02B0A-906D-4F6B-B470-0B5E52DDD255}"/>
    <cellStyle name="Normal 4 2 5 8 5" xfId="16155" xr:uid="{C9DC825B-A81E-4D25-9A4D-D3B6D282E391}"/>
    <cellStyle name="Normal 4 2 5 9" xfId="7396" xr:uid="{2701942C-1786-40FA-89E3-5E435A382CE7}"/>
    <cellStyle name="Normal 4 2 5 9 2" xfId="10266" xr:uid="{1CC3307E-B31F-475D-A2DA-C46D9D146C8C}"/>
    <cellStyle name="Normal 4 2 5 9 2 2" xfId="20448" xr:uid="{72CC2967-576E-4DEF-A5ED-38D07177882D}"/>
    <cellStyle name="Normal 4 2 5 9 3" xfId="12957" xr:uid="{0EF4469E-15C8-421D-A25E-29D4FF46373F}"/>
    <cellStyle name="Normal 4 2 5 9 3 2" xfId="23281" xr:uid="{ABE53835-B2AA-4E96-AA1D-56A42537AA1E}"/>
    <cellStyle name="Normal 4 2 5 9 4" xfId="17615" xr:uid="{CB041B10-4A92-4891-B809-8E4658D2BBB4}"/>
    <cellStyle name="Normal 4 2 6" xfId="1250" xr:uid="{00000000-0005-0000-0000-0000E2040000}"/>
    <cellStyle name="Normal 4 2 6 10" xfId="8558" xr:uid="{8B01FBB6-EDBE-4D02-9ED2-855F0138A4C3}"/>
    <cellStyle name="Normal 4 2 6 10 2" xfId="18662" xr:uid="{63CFCCD2-DAF0-4E12-9704-C173BBD7C776}"/>
    <cellStyle name="Normal 4 2 6 11" xfId="11174" xr:uid="{4DB1786E-BA8A-4794-ACC7-ADAB96A35F4A}"/>
    <cellStyle name="Normal 4 2 6 11 2" xfId="21495" xr:uid="{4F25D825-0143-4D06-A082-1667DEB12AA8}"/>
    <cellStyle name="Normal 4 2 6 12" xfId="24514" xr:uid="{E53248A0-9501-4100-AAFA-166990748772}"/>
    <cellStyle name="Normal 4 2 6 13" xfId="13752" xr:uid="{8321DCE7-4B13-433F-AD28-80699FF811D8}"/>
    <cellStyle name="Normal 4 2 6 2" xfId="1251" xr:uid="{00000000-0005-0000-0000-0000E3040000}"/>
    <cellStyle name="Normal 4 2 6 2 10" xfId="11175" xr:uid="{0196C265-AF7E-442E-9885-95260F899EAA}"/>
    <cellStyle name="Normal 4 2 6 2 10 2" xfId="21496" xr:uid="{7AE24255-E824-4892-91D0-87D5C96B263B}"/>
    <cellStyle name="Normal 4 2 6 2 11" xfId="26568" xr:uid="{1F0021BD-9BEC-4004-BEA9-823AB3557365}"/>
    <cellStyle name="Normal 4 2 6 2 12" xfId="13914" xr:uid="{FE41EE19-51AA-4AEA-A6CD-394554C52D06}"/>
    <cellStyle name="Normal 4 2 6 2 2" xfId="1252" xr:uid="{00000000-0005-0000-0000-0000E4040000}"/>
    <cellStyle name="Normal 4 2 6 2 2 2" xfId="2675" xr:uid="{00000000-0005-0000-0000-000084030000}"/>
    <cellStyle name="Normal 4 2 6 2 2 2 2" xfId="6140" xr:uid="{00000000-0005-0000-0000-0000190F0000}"/>
    <cellStyle name="Normal 4 2 6 2 2 2 2 2" xfId="28425" xr:uid="{4CAE5BEC-A2BE-4B74-9B40-0849ADA0BB33}"/>
    <cellStyle name="Normal 4 2 6 2 2 2 2 3" xfId="26921" xr:uid="{7E4CC8FF-D1AB-4851-A832-0C94ADCD157E}"/>
    <cellStyle name="Normal 4 2 6 2 2 2 2 4" xfId="17219" xr:uid="{9E4DEF3E-A8EA-4B6A-BEFD-5FAE85260036}"/>
    <cellStyle name="Normal 4 2 6 2 2 2 3" xfId="9876" xr:uid="{06754EA9-55C6-4CD9-AD33-6FF1A691DE08}"/>
    <cellStyle name="Normal 4 2 6 2 2 2 3 2" xfId="29871" xr:uid="{4C277CDB-E022-499A-8E05-766F6C3E1EE2}"/>
    <cellStyle name="Normal 4 2 6 2 2 2 3 3" xfId="20052" xr:uid="{0AF063F0-A926-4F0F-84F6-5C174D2E764B}"/>
    <cellStyle name="Normal 4 2 6 2 2 2 4" xfId="12561" xr:uid="{C3C2D43D-D589-4C7F-8CE7-C73671DC058B}"/>
    <cellStyle name="Normal 4 2 6 2 2 2 4 2" xfId="22885" xr:uid="{1299E546-46FB-48B4-89C1-28872AF3B310}"/>
    <cellStyle name="Normal 4 2 6 2 2 2 5" xfId="24967" xr:uid="{1E47E568-ADEA-40C0-A8B1-31557409B181}"/>
    <cellStyle name="Normal 4 2 6 2 2 2 6" xfId="15149" xr:uid="{7CE08E15-D076-4CD4-8C95-3D7BE40197A1}"/>
    <cellStyle name="Normal 4 2 6 2 2 3" xfId="3701" xr:uid="{00000000-0005-0000-0000-00001A0F0000}"/>
    <cellStyle name="Normal 4 2 6 2 2 3 2" xfId="5494" xr:uid="{00000000-0005-0000-0000-00001B0F0000}"/>
    <cellStyle name="Normal 4 2 6 2 2 3 2 2" xfId="30116" xr:uid="{88CD7E81-5C78-4F36-9BFC-13898E4B7409}"/>
    <cellStyle name="Normal 4 2 6 2 2 3 2 3" xfId="20752" xr:uid="{399B1D88-18A0-47EA-A7A7-8C1F9C5FB5C8}"/>
    <cellStyle name="Normal 4 2 6 2 2 3 3" xfId="13261" xr:uid="{1E80CF01-C97F-49DE-AC22-C2816901362F}"/>
    <cellStyle name="Normal 4 2 6 2 2 3 3 2" xfId="23585" xr:uid="{1AFF25E8-AFBF-44C4-9B01-84CB2B775C6B}"/>
    <cellStyle name="Normal 4 2 6 2 2 3 4" xfId="26301" xr:uid="{A656869D-B108-4A14-8EB8-DA7169FCB614}"/>
    <cellStyle name="Normal 4 2 6 2 2 3 5" xfId="17919" xr:uid="{E2B4D767-D577-4787-B19F-6B1B1903235E}"/>
    <cellStyle name="Normal 4 2 6 2 2 4" xfId="5027" xr:uid="{00000000-0005-0000-0000-00001C0F0000}"/>
    <cellStyle name="Normal 4 2 6 2 2 4 2" xfId="28698" xr:uid="{F60B03F6-C368-4533-B207-92BFB4DFC360}"/>
    <cellStyle name="Normal 4 2 6 2 2 4 3" xfId="15831" xr:uid="{351972D6-6B25-4439-93F1-BDFB7BD1FC8D}"/>
    <cellStyle name="Normal 4 2 6 2 2 5" xfId="8560" xr:uid="{626A82E5-AEE7-413E-87F3-FC335D0951DB}"/>
    <cellStyle name="Normal 4 2 6 2 2 5 2" xfId="18664" xr:uid="{C56A4DFD-1351-49DB-B543-C4FF4D3F3A17}"/>
    <cellStyle name="Normal 4 2 6 2 2 6" xfId="11176" xr:uid="{D751FFE9-9178-4E80-A1F3-4F733A12D910}"/>
    <cellStyle name="Normal 4 2 6 2 2 6 2" xfId="21497" xr:uid="{79AA50D5-688B-4685-AA63-C18E7504FA70}"/>
    <cellStyle name="Normal 4 2 6 2 2 7" xfId="25795" xr:uid="{DB976941-5B69-442A-B4E1-5066B0D6E7C9}"/>
    <cellStyle name="Normal 4 2 6 2 2 8" xfId="14541" xr:uid="{DEB5E7B3-6282-483A-9784-A5790994ED85}"/>
    <cellStyle name="Normal 4 2 6 2 3" xfId="2461" xr:uid="{00000000-0005-0000-0000-000083030000}"/>
    <cellStyle name="Normal 4 2 6 2 3 2" xfId="6141" xr:uid="{00000000-0005-0000-0000-00001E0F0000}"/>
    <cellStyle name="Normal 4 2 6 2 3 2 2" xfId="10677" xr:uid="{102EEA40-DC4A-40DA-BC56-EC9C3E050AA8}"/>
    <cellStyle name="Normal 4 2 6 2 3 2 2 2" xfId="30241" xr:uid="{702315A0-B0B8-4BF6-B5C0-846575F4A4D8}"/>
    <cellStyle name="Normal 4 2 6 2 3 2 2 3" xfId="20941" xr:uid="{536845D2-DC36-48FA-905D-269943F527DD}"/>
    <cellStyle name="Normal 4 2 6 2 3 2 3" xfId="13450" xr:uid="{B6D1CE25-F2DD-45E6-885F-F6A04E553E32}"/>
    <cellStyle name="Normal 4 2 6 2 3 2 3 2" xfId="23774" xr:uid="{E6BD763F-498B-4155-969A-43A1EC60D77E}"/>
    <cellStyle name="Normal 4 2 6 2 3 2 4" xfId="26771" xr:uid="{BE9352F2-F78B-48B5-BC6E-C6E2177CD0E4}"/>
    <cellStyle name="Normal 4 2 6 2 3 2 5" xfId="18108" xr:uid="{E5E5FB74-693E-4F29-949A-1DCE19A6998D}"/>
    <cellStyle name="Normal 4 2 6 2 3 3" xfId="8242" xr:uid="{669D5261-10F2-4A07-A442-746D77C43015}"/>
    <cellStyle name="Normal 4 2 6 2 3 3 2" xfId="27468" xr:uid="{9B10F57C-D843-4746-A193-CE3A6A771BC2}"/>
    <cellStyle name="Normal 4 2 6 2 3 3 3" xfId="17220" xr:uid="{97115DA4-B68F-4EB2-87B5-EACCC7449A26}"/>
    <cellStyle name="Normal 4 2 6 2 3 4" xfId="9877" xr:uid="{316DDB51-0064-4C6F-9EB6-1570B399F3B1}"/>
    <cellStyle name="Normal 4 2 6 2 3 4 2" xfId="20053" xr:uid="{C14400C6-F30A-4963-9C5E-412FAC9CCA40}"/>
    <cellStyle name="Normal 4 2 6 2 3 5" xfId="12562" xr:uid="{6F526721-63E5-4DFA-9A08-B28630EF3B3E}"/>
    <cellStyle name="Normal 4 2 6 2 3 5 2" xfId="22886" xr:uid="{2DFB7F83-236D-4017-BEAA-22860340D28B}"/>
    <cellStyle name="Normal 4 2 6 2 3 6" xfId="24848" xr:uid="{363B5B7D-2789-4CD8-815B-681BF3F4E84B}"/>
    <cellStyle name="Normal 4 2 6 2 3 7" xfId="15150" xr:uid="{390DB3DE-2107-485F-B88A-4960C34A9D37}"/>
    <cellStyle name="Normal 4 2 6 2 4" xfId="4121" xr:uid="{00000000-0005-0000-0000-00001F0F0000}"/>
    <cellStyle name="Normal 4 2 6 2 4 2" xfId="6139" xr:uid="{00000000-0005-0000-0000-0000200F0000}"/>
    <cellStyle name="Normal 4 2 6 2 4 2 2" xfId="28661" xr:uid="{3B87B267-29C9-4A25-AC18-FDD9F8BD4602}"/>
    <cellStyle name="Normal 4 2 6 2 4 2 3" xfId="17218" xr:uid="{F82ABADE-5DB9-4599-B472-611436267180}"/>
    <cellStyle name="Normal 4 2 6 2 4 3" xfId="9875" xr:uid="{FD739AE0-35EB-40B0-9BC7-CE4C06BE0F62}"/>
    <cellStyle name="Normal 4 2 6 2 4 3 2" xfId="20051" xr:uid="{44FD4621-06B7-4131-B4FC-4F6A99A23F9C}"/>
    <cellStyle name="Normal 4 2 6 2 4 4" xfId="12560" xr:uid="{D717E77D-7643-4E36-9D81-A52ADAEE48A0}"/>
    <cellStyle name="Normal 4 2 6 2 4 4 2" xfId="22884" xr:uid="{7641727B-17C0-48D7-B917-60D76D2464DC}"/>
    <cellStyle name="Normal 4 2 6 2 4 5" xfId="25708" xr:uid="{5AE2D2B7-E52F-482B-A985-AF74C34FA8F1}"/>
    <cellStyle name="Normal 4 2 6 2 4 6" xfId="15148" xr:uid="{20FF9C82-05B7-40E8-B608-2780BBB4211C}"/>
    <cellStyle name="Normal 4 2 6 2 5" xfId="3337" xr:uid="{00000000-0005-0000-0000-0000210F0000}"/>
    <cellStyle name="Normal 4 2 6 2 5 2" xfId="5256" xr:uid="{00000000-0005-0000-0000-0000220F0000}"/>
    <cellStyle name="Normal 4 2 6 2 5 2 2" xfId="29130" xr:uid="{D08AD013-0867-47D9-AFFB-ADD065276B76}"/>
    <cellStyle name="Normal 4 2 6 2 5 2 3" xfId="16545" xr:uid="{074880C2-C961-4267-AD31-72DFA4239FE6}"/>
    <cellStyle name="Normal 4 2 6 2 5 3" xfId="9205" xr:uid="{D07183F4-0693-48AD-AFDB-49E720FD0AD4}"/>
    <cellStyle name="Normal 4 2 6 2 5 3 2" xfId="19378" xr:uid="{1F23EB54-6096-42CC-B00A-366BEB73AF48}"/>
    <cellStyle name="Normal 4 2 6 2 5 4" xfId="11887" xr:uid="{651CEBF2-4020-4463-88C7-06DDDEBB505B}"/>
    <cellStyle name="Normal 4 2 6 2 5 4 2" xfId="22211" xr:uid="{BEAFCFCC-3D94-4C0B-AC52-7B5DFB25659D}"/>
    <cellStyle name="Normal 4 2 6 2 5 5" xfId="24713" xr:uid="{4DA8F8FC-A394-45DB-A690-AE76F7E4EF85}"/>
    <cellStyle name="Normal 4 2 6 2 5 6" xfId="14309" xr:uid="{E896278A-1399-44FB-A992-4ADF07B774F9}"/>
    <cellStyle name="Normal 4 2 6 2 6" xfId="4754" xr:uid="{00000000-0005-0000-0000-0000230F0000}"/>
    <cellStyle name="Normal 4 2 6 2 6 2" xfId="8968" xr:uid="{B6A89970-9254-427D-824F-938FDAE90FEA}"/>
    <cellStyle name="Normal 4 2 6 2 6 2 2" xfId="19131" xr:uid="{AE250EFB-EAFD-4EF9-AF24-D153BBC15A91}"/>
    <cellStyle name="Normal 4 2 6 2 6 3" xfId="11640" xr:uid="{5F117B4E-847E-4F28-9D67-11D33761B7D8}"/>
    <cellStyle name="Normal 4 2 6 2 6 3 2" xfId="21964" xr:uid="{E8DE7EDD-6A3B-4C2E-A944-B520FD6844F0}"/>
    <cellStyle name="Normal 4 2 6 2 6 4" xfId="24594" xr:uid="{85FA35E9-A30B-45BF-9D54-C75745F00888}"/>
    <cellStyle name="Normal 4 2 6 2 6 5" xfId="16298" xr:uid="{3EA26D1B-9A40-4C51-990D-3E5A921D76BB}"/>
    <cellStyle name="Normal 4 2 6 2 7" xfId="7329" xr:uid="{3E61AF07-B284-4790-A483-435101510B79}"/>
    <cellStyle name="Normal 4 2 6 2 7 2" xfId="10193" xr:uid="{8B6150E7-A67D-4B79-B6E6-94AC391988FA}"/>
    <cellStyle name="Normal 4 2 6 2 7 2 2" xfId="20373" xr:uid="{717DB02F-F97D-4807-AD78-60C7A3A3A026}"/>
    <cellStyle name="Normal 4 2 6 2 7 3" xfId="12882" xr:uid="{936CEEA3-F360-478E-9699-DE31676BB9CE}"/>
    <cellStyle name="Normal 4 2 6 2 7 3 2" xfId="23206" xr:uid="{644CCF12-0B24-403D-894A-E8FE2AD4714E}"/>
    <cellStyle name="Normal 4 2 6 2 7 4" xfId="17540" xr:uid="{8FB370B1-44D8-404A-A060-6BCAC56B096A}"/>
    <cellStyle name="Normal 4 2 6 2 8" xfId="7848" xr:uid="{EAD50BED-0806-48AD-821F-4D948821A819}"/>
    <cellStyle name="Normal 4 2 6 2 8 2" xfId="15830" xr:uid="{EB54B666-284B-4B7D-AB63-DC3171C07477}"/>
    <cellStyle name="Normal 4 2 6 2 9" xfId="8559" xr:uid="{114C979D-D275-410E-84A7-CB40CCD058D5}"/>
    <cellStyle name="Normal 4 2 6 2 9 2" xfId="18663" xr:uid="{966E6E36-6CCF-4F37-BF82-3C9CA29F5A18}"/>
    <cellStyle name="Normal 4 2 6 3" xfId="1253" xr:uid="{00000000-0005-0000-0000-0000E5040000}"/>
    <cellStyle name="Normal 4 2 6 3 2" xfId="2560" xr:uid="{00000000-0005-0000-0000-000085030000}"/>
    <cellStyle name="Normal 4 2 6 3 2 2" xfId="6142" xr:uid="{00000000-0005-0000-0000-0000260F0000}"/>
    <cellStyle name="Normal 4 2 6 3 2 2 2" xfId="26727" xr:uid="{2AC834B4-5A30-46CD-A33E-77BB7D7C2259}"/>
    <cellStyle name="Normal 4 2 6 3 2 2 3" xfId="28967" xr:uid="{E1CF4303-14EE-49B9-92C6-E78C5ED8C70C}"/>
    <cellStyle name="Normal 4 2 6 3 2 2 4" xfId="17221" xr:uid="{EFA5D2C3-8509-4C68-8EC4-217581AB94E3}"/>
    <cellStyle name="Normal 4 2 6 3 2 3" xfId="9878" xr:uid="{35CA8E2A-6435-4582-A66A-CF4802BBE874}"/>
    <cellStyle name="Normal 4 2 6 3 2 3 2" xfId="29872" xr:uid="{C08FE746-F2F2-4F9A-9AF1-288D0EDA605E}"/>
    <cellStyle name="Normal 4 2 6 3 2 3 3" xfId="20054" xr:uid="{7DA0DAEC-389B-42CC-A93F-BA14C699D250}"/>
    <cellStyle name="Normal 4 2 6 3 2 4" xfId="12563" xr:uid="{7339D488-82DE-4AB8-89C6-226C5E152BE0}"/>
    <cellStyle name="Normal 4 2 6 3 2 4 2" xfId="22887" xr:uid="{752C4B80-C226-4539-AC16-19874A7B7E00}"/>
    <cellStyle name="Normal 4 2 6 3 2 5" xfId="25462" xr:uid="{C1C6AA17-2FF1-4C44-BD03-83D2CC418E7D}"/>
    <cellStyle name="Normal 4 2 6 3 2 6" xfId="15151" xr:uid="{15A80F3C-BC96-42D0-9320-2EC8DB97BEAF}"/>
    <cellStyle name="Normal 4 2 6 3 3" xfId="3700" xr:uid="{00000000-0005-0000-0000-0000270F0000}"/>
    <cellStyle name="Normal 4 2 6 3 3 2" xfId="5493" xr:uid="{00000000-0005-0000-0000-0000280F0000}"/>
    <cellStyle name="Normal 4 2 6 3 3 2 2" xfId="29317" xr:uid="{356EB6EB-6EE2-420C-98B8-EBD640ABD035}"/>
    <cellStyle name="Normal 4 2 6 3 3 2 3" xfId="16714" xr:uid="{1ABFFD03-2D63-4409-BDE1-E22045B36B7F}"/>
    <cellStyle name="Normal 4 2 6 3 3 3" xfId="9374" xr:uid="{5B8913DE-BBB4-4F63-A121-5C314A2DAC0E}"/>
    <cellStyle name="Normal 4 2 6 3 3 3 2" xfId="19547" xr:uid="{F954867F-D690-46C4-9396-FEF2237832BE}"/>
    <cellStyle name="Normal 4 2 6 3 3 4" xfId="12056" xr:uid="{F40674BB-D1D5-4C04-819D-3DA85C806454}"/>
    <cellStyle name="Normal 4 2 6 3 3 4 2" xfId="22380" xr:uid="{49AE2775-8F3C-49FF-A5D3-C2F76C9090E8}"/>
    <cellStyle name="Normal 4 2 6 3 3 5" xfId="25063" xr:uid="{0EB7EDE2-DC01-4C68-B5A5-8424AA4E8CB8}"/>
    <cellStyle name="Normal 4 2 6 3 3 6" xfId="14540" xr:uid="{F34B2797-3C07-40A0-8F03-F8C6B89FD717}"/>
    <cellStyle name="Normal 4 2 6 3 4" xfId="4891" xr:uid="{00000000-0005-0000-0000-0000290F0000}"/>
    <cellStyle name="Normal 4 2 6 3 4 2" xfId="10422" xr:uid="{E39C6139-ED47-4EA4-9BB2-9329A06FCF3D}"/>
    <cellStyle name="Normal 4 2 6 3 4 2 2" xfId="30011" xr:uid="{425FF9A4-1837-4D8B-8211-DAD86032AA53}"/>
    <cellStyle name="Normal 4 2 6 3 4 2 3" xfId="20604" xr:uid="{77125B3F-573D-438E-9E12-781B4585E90F}"/>
    <cellStyle name="Normal 4 2 6 3 4 3" xfId="13113" xr:uid="{DAAD9463-6B2F-48B2-81B3-AF9E7C745E67}"/>
    <cellStyle name="Normal 4 2 6 3 4 3 2" xfId="23437" xr:uid="{BEF7A80D-4750-4B48-BF95-C47785348056}"/>
    <cellStyle name="Normal 4 2 6 3 4 4" xfId="26028" xr:uid="{25EA054F-67D4-457D-B8C4-61231A976CA6}"/>
    <cellStyle name="Normal 4 2 6 3 4 5" xfId="17771" xr:uid="{480333C3-8EB6-49EB-933B-512B2389E78A}"/>
    <cellStyle name="Normal 4 2 6 3 5" xfId="7849" xr:uid="{92C67A0D-9288-48C9-B15C-CA1CF4FD51FD}"/>
    <cellStyle name="Normal 4 2 6 3 5 2" xfId="26965" xr:uid="{ECFE5562-B810-4A2B-B032-1675DD5D227B}"/>
    <cellStyle name="Normal 4 2 6 3 5 3" xfId="15832" xr:uid="{DE70BD85-A476-4D7E-9ED1-FCAAB9831601}"/>
    <cellStyle name="Normal 4 2 6 3 6" xfId="8561" xr:uid="{52169B1E-9FEB-41E9-B24B-17944EDC383E}"/>
    <cellStyle name="Normal 4 2 6 3 6 2" xfId="18665" xr:uid="{E6E4F98F-C6F6-4EA9-8B3D-0DA4589E5F60}"/>
    <cellStyle name="Normal 4 2 6 3 7" xfId="11177" xr:uid="{F1798D5C-2236-447D-8397-D75E8CBD33D1}"/>
    <cellStyle name="Normal 4 2 6 3 7 2" xfId="21498" xr:uid="{35AAB6D1-E6ED-4F35-A742-8E173E7C85B1}"/>
    <cellStyle name="Normal 4 2 6 3 8" xfId="24503" xr:uid="{33472AE1-71E8-47D6-8E5E-1F2A237439B3}"/>
    <cellStyle name="Normal 4 2 6 3 9" xfId="14072" xr:uid="{F3E16143-6DCC-4487-A81B-893C413DA811}"/>
    <cellStyle name="Normal 4 2 6 4" xfId="1254" xr:uid="{00000000-0005-0000-0000-0000E6040000}"/>
    <cellStyle name="Normal 4 2 6 4 2" xfId="2360" xr:uid="{00000000-0005-0000-0000-000086030000}"/>
    <cellStyle name="Normal 4 2 6 4 2 2" xfId="6143" xr:uid="{00000000-0005-0000-0000-00002C0F0000}"/>
    <cellStyle name="Normal 4 2 6 4 2 2 2" xfId="30242" xr:uid="{1464F27D-5D18-496C-B132-7B3ED1C1225E}"/>
    <cellStyle name="Normal 4 2 6 4 2 2 3" xfId="20942" xr:uid="{CB00970F-20E4-4C45-A212-0B96F9A51CAC}"/>
    <cellStyle name="Normal 4 2 6 4 2 3" xfId="13451" xr:uid="{23254BC6-FDD7-4854-A642-F8EE11B88007}"/>
    <cellStyle name="Normal 4 2 6 4 2 3 2" xfId="23775" xr:uid="{6647F981-9517-43B7-A130-BCDDC924C2A9}"/>
    <cellStyle name="Normal 4 2 6 4 2 4" xfId="26513" xr:uid="{BB8BE926-ED66-4EB1-A6DE-6086C6017AF0}"/>
    <cellStyle name="Normal 4 2 6 4 2 5" xfId="18109" xr:uid="{65BAEF17-DEF3-454E-AD9D-C949A2903776}"/>
    <cellStyle name="Normal 4 2 6 4 3" xfId="4642" xr:uid="{00000000-0005-0000-0000-00002D0F0000}"/>
    <cellStyle name="Normal 4 2 6 4 3 2" xfId="28994" xr:uid="{5C5FA8B9-0010-482E-AEDF-3EA8E7CA0E36}"/>
    <cellStyle name="Normal 4 2 6 4 3 3" xfId="15833" xr:uid="{6C371663-B1B6-49CA-A1CA-97EC2F2989CD}"/>
    <cellStyle name="Normal 4 2 6 4 4" xfId="8562" xr:uid="{A22E36E9-AA15-40FD-92CA-7421542D8EF0}"/>
    <cellStyle name="Normal 4 2 6 4 4 2" xfId="18666" xr:uid="{70208362-8F84-4014-90CF-F60DF738B9A3}"/>
    <cellStyle name="Normal 4 2 6 4 5" xfId="11178" xr:uid="{BA77BDE0-9B7B-4353-94E9-6393781239FF}"/>
    <cellStyle name="Normal 4 2 6 4 5 2" xfId="21499" xr:uid="{402F5D58-C350-44E5-96AC-32690EEDCC57}"/>
    <cellStyle name="Normal 4 2 6 4 6" xfId="24878" xr:uid="{FDED89C0-8EA9-440E-86BC-D7B730862B07}"/>
    <cellStyle name="Normal 4 2 6 4 7" xfId="15152" xr:uid="{F04C09D4-CEF3-476C-88E4-0DD2B610BC72}"/>
    <cellStyle name="Normal 4 2 6 5" xfId="2225" xr:uid="{00000000-0005-0000-0000-000082030000}"/>
    <cellStyle name="Normal 4 2 6 5 2" xfId="5706" xr:uid="{00000000-0005-0000-0000-00002F0F0000}"/>
    <cellStyle name="Normal 4 2 6 5 2 2" xfId="26721" xr:uid="{F5D23537-72DC-4F32-9360-5E8592A5C961}"/>
    <cellStyle name="Normal 4 2 6 5 2 3" xfId="27833" xr:uid="{3E7ACD99-FBC7-4266-8AE8-B29795CA00B5}"/>
    <cellStyle name="Normal 4 2 6 5 2 4" xfId="16856" xr:uid="{70C09E92-F3FB-4B2B-BC10-F1944C8EC0DB}"/>
    <cellStyle name="Normal 4 2 6 5 3" xfId="9513" xr:uid="{3324E6A5-098C-4494-8CA7-11F39ABB1BEA}"/>
    <cellStyle name="Normal 4 2 6 5 3 2" xfId="29717" xr:uid="{F3AE8BEE-70A1-45F7-8FAB-17DECE3E833F}"/>
    <cellStyle name="Normal 4 2 6 5 3 3" xfId="19689" xr:uid="{9C22D475-2BA7-4C10-A29D-7F5732732176}"/>
    <cellStyle name="Normal 4 2 6 5 4" xfId="12198" xr:uid="{3C768FC8-84CE-4279-8242-FF4DFE2D44A4}"/>
    <cellStyle name="Normal 4 2 6 5 4 2" xfId="22522" xr:uid="{406DC7C1-4B41-43C8-96EC-ACDB215CD1A2}"/>
    <cellStyle name="Normal 4 2 6 5 5" xfId="24405" xr:uid="{16AB2B90-0A84-4607-B7E2-48AB013F0AD4}"/>
    <cellStyle name="Normal 4 2 6 5 6" xfId="14743" xr:uid="{36667595-DCFD-44AF-8835-34958E08503B}"/>
    <cellStyle name="Normal 4 2 6 6" xfId="3146" xr:uid="{00000000-0005-0000-0000-0000300F0000}"/>
    <cellStyle name="Normal 4 2 6 6 2" xfId="5093" xr:uid="{00000000-0005-0000-0000-0000310F0000}"/>
    <cellStyle name="Normal 4 2 6 6 2 2" xfId="28889" xr:uid="{2264AAF8-3887-4BC9-8E33-BA97671CB814}"/>
    <cellStyle name="Normal 4 2 6 6 2 3" xfId="16382" xr:uid="{72F3CFBD-6518-416C-B61F-B46E18995426}"/>
    <cellStyle name="Normal 4 2 6 6 3" xfId="9042" xr:uid="{4DC69BEE-B28D-4EEF-9CDB-9EE3ABDB8061}"/>
    <cellStyle name="Normal 4 2 6 6 3 2" xfId="19215" xr:uid="{C1F8A557-9188-4302-B799-7EE488876372}"/>
    <cellStyle name="Normal 4 2 6 6 4" xfId="11724" xr:uid="{85DA204C-A90B-453B-A3C9-D41B6F50E65F}"/>
    <cellStyle name="Normal 4 2 6 6 4 2" xfId="22048" xr:uid="{4179697B-75FD-4152-98D5-49C487610E96}"/>
    <cellStyle name="Normal 4 2 6 6 5" xfId="24649" xr:uid="{4E4CF73B-84AA-41D4-BDCE-8573FA4AA90D}"/>
    <cellStyle name="Normal 4 2 6 6 6" xfId="14151" xr:uid="{3C418191-CA95-4F0B-B111-E9BCD2B528C0}"/>
    <cellStyle name="Normal 4 2 6 7" xfId="4482" xr:uid="{00000000-0005-0000-0000-0000320F0000}"/>
    <cellStyle name="Normal 4 2 6 7 2" xfId="8821" xr:uid="{596B4D48-6399-4556-834D-797A64A34F1E}"/>
    <cellStyle name="Normal 4 2 6 7 2 2" xfId="18971" xr:uid="{D529EEF0-038F-4467-8126-BD8F71E43BF0}"/>
    <cellStyle name="Normal 4 2 6 7 3" xfId="11480" xr:uid="{654BF8BC-A98A-4A91-B039-EDAF2C001F36}"/>
    <cellStyle name="Normal 4 2 6 7 3 2" xfId="21804" xr:uid="{D1C38E3A-DB0D-43B1-BA6D-24BBEECCD696}"/>
    <cellStyle name="Normal 4 2 6 7 4" xfId="26175" xr:uid="{21702F6F-054B-4AED-9079-15501AF7ED09}"/>
    <cellStyle name="Normal 4 2 6 7 5" xfId="16138" xr:uid="{F282624C-46F0-4CB9-9E7B-09D6A9BC3C27}"/>
    <cellStyle name="Normal 4 2 6 8" xfId="7397" xr:uid="{187D1150-98C4-4F63-AA32-B280429A90D8}"/>
    <cellStyle name="Normal 4 2 6 8 2" xfId="10267" xr:uid="{927DCFCE-35A8-446E-A815-A3158DB4AA5B}"/>
    <cellStyle name="Normal 4 2 6 8 2 2" xfId="20449" xr:uid="{B58A21A3-8B77-4853-BE7B-D4CCC80B0583}"/>
    <cellStyle name="Normal 4 2 6 8 3" xfId="12958" xr:uid="{5D6B36DA-12D7-4296-86B7-9A7F266CF112}"/>
    <cellStyle name="Normal 4 2 6 8 3 2" xfId="23282" xr:uid="{F107E2BA-5227-4916-8A60-826049B529D9}"/>
    <cellStyle name="Normal 4 2 6 8 4" xfId="17616" xr:uid="{CA528710-1401-4E74-90DE-13BCE51647A9}"/>
    <cellStyle name="Normal 4 2 6 9" xfId="7847" xr:uid="{921B7E90-D2C9-4B71-957E-F1FDCF35F128}"/>
    <cellStyle name="Normal 4 2 6 9 2" xfId="15829" xr:uid="{3DC43AAF-0698-4F0D-9A87-717377BBE902}"/>
    <cellStyle name="Normal 4 2 7" xfId="1255" xr:uid="{00000000-0005-0000-0000-0000E7040000}"/>
    <cellStyle name="Normal 4 2 7 10" xfId="8563" xr:uid="{687EFA65-AC37-4F3D-A55F-3C8A8AAC17DF}"/>
    <cellStyle name="Normal 4 2 7 10 2" xfId="18667" xr:uid="{5B404834-370D-4447-9734-BF5ACD86B769}"/>
    <cellStyle name="Normal 4 2 7 11" xfId="11179" xr:uid="{DE152CA2-DE93-435E-A27D-F0FFB1BACEAB}"/>
    <cellStyle name="Normal 4 2 7 11 2" xfId="21500" xr:uid="{25E1FA7D-26A5-4D5A-AB1E-22D9F97A106D}"/>
    <cellStyle name="Normal 4 2 7 12" xfId="25125" xr:uid="{C0769F8E-B819-432A-9769-7E7D6C331875}"/>
    <cellStyle name="Normal 4 2 7 13" xfId="13814" xr:uid="{B8A25283-4367-4B8B-9FF2-84741C76B020}"/>
    <cellStyle name="Normal 4 2 7 2" xfId="1256" xr:uid="{00000000-0005-0000-0000-0000E8040000}"/>
    <cellStyle name="Normal 4 2 7 2 10" xfId="11180" xr:uid="{1B90BDB1-EC6D-4C0F-B317-47FF8ECFE3D6}"/>
    <cellStyle name="Normal 4 2 7 2 10 2" xfId="21501" xr:uid="{E1D1EA94-2070-4AE3-92F7-0B0599D3955D}"/>
    <cellStyle name="Normal 4 2 7 2 11" xfId="24556" xr:uid="{4BFC151A-8E3C-4C95-AEAE-92C59403D448}"/>
    <cellStyle name="Normal 4 2 7 2 12" xfId="13915" xr:uid="{BBA96E01-407B-45AC-8185-363B00AF0040}"/>
    <cellStyle name="Normal 4 2 7 2 2" xfId="1257" xr:uid="{00000000-0005-0000-0000-0000E9040000}"/>
    <cellStyle name="Normal 4 2 7 2 2 2" xfId="2676" xr:uid="{00000000-0005-0000-0000-000089030000}"/>
    <cellStyle name="Normal 4 2 7 2 2 2 2" xfId="6145" xr:uid="{00000000-0005-0000-0000-0000370F0000}"/>
    <cellStyle name="Normal 4 2 7 2 2 2 2 2" xfId="28711" xr:uid="{566C6529-75C4-436B-8C55-367CDC93CA3C}"/>
    <cellStyle name="Normal 4 2 7 2 2 2 2 3" xfId="29127" xr:uid="{E611B82C-C1FC-4A84-B99A-DD0D77D8EF26}"/>
    <cellStyle name="Normal 4 2 7 2 2 2 2 4" xfId="17223" xr:uid="{988B3EFA-4F90-4959-B4A4-B4ED06C05F34}"/>
    <cellStyle name="Normal 4 2 7 2 2 2 3" xfId="9880" xr:uid="{1FE550EA-405B-46E5-9032-A65675F28624}"/>
    <cellStyle name="Normal 4 2 7 2 2 2 3 2" xfId="29873" xr:uid="{FC7BB692-5B8F-47A7-AC4E-4C4595B54D93}"/>
    <cellStyle name="Normal 4 2 7 2 2 2 3 3" xfId="20056" xr:uid="{FE9380D8-B1FA-47D9-AC87-0B76C5749447}"/>
    <cellStyle name="Normal 4 2 7 2 2 2 4" xfId="12565" xr:uid="{59EE1E6F-08D6-4BB4-B826-C75F544FA645}"/>
    <cellStyle name="Normal 4 2 7 2 2 2 4 2" xfId="22889" xr:uid="{7AE1375B-DD6F-4FAF-9DCE-6916C43DFA3C}"/>
    <cellStyle name="Normal 4 2 7 2 2 2 5" xfId="24722" xr:uid="{063F1103-662B-4B7C-88F3-EEA944D629E5}"/>
    <cellStyle name="Normal 4 2 7 2 2 2 6" xfId="15154" xr:uid="{066DFBEA-5209-4E9C-AD3A-7EDFE7725A90}"/>
    <cellStyle name="Normal 4 2 7 2 2 3" xfId="3703" xr:uid="{00000000-0005-0000-0000-0000380F0000}"/>
    <cellStyle name="Normal 4 2 7 2 2 3 2" xfId="5496" xr:uid="{00000000-0005-0000-0000-0000390F0000}"/>
    <cellStyle name="Normal 4 2 7 2 2 3 2 2" xfId="30117" xr:uid="{2CBC2562-38B4-4945-AD47-2D1A15BDD406}"/>
    <cellStyle name="Normal 4 2 7 2 2 3 2 3" xfId="20753" xr:uid="{3015450D-A986-4B95-9E6F-B9032D3E0EC7}"/>
    <cellStyle name="Normal 4 2 7 2 2 3 3" xfId="13262" xr:uid="{6814D6F6-3418-43E1-BE49-C25B13C8129F}"/>
    <cellStyle name="Normal 4 2 7 2 2 3 3 2" xfId="23586" xr:uid="{323AB0C2-05DA-4AB5-B513-382AF08E33F1}"/>
    <cellStyle name="Normal 4 2 7 2 2 3 4" xfId="25446" xr:uid="{CFF70BC7-3DD9-4BF8-A273-5BE247BD5F56}"/>
    <cellStyle name="Normal 4 2 7 2 2 3 5" xfId="17920" xr:uid="{230A0D62-8BCF-4B73-8EF0-6FFE35B9C394}"/>
    <cellStyle name="Normal 4 2 7 2 2 4" xfId="5028" xr:uid="{00000000-0005-0000-0000-00003A0F0000}"/>
    <cellStyle name="Normal 4 2 7 2 2 4 2" xfId="27862" xr:uid="{93C97CD8-AE34-4EF2-BC8E-001A8A678857}"/>
    <cellStyle name="Normal 4 2 7 2 2 4 3" xfId="15836" xr:uid="{EE466219-EF47-4548-B580-AA27E7165831}"/>
    <cellStyle name="Normal 4 2 7 2 2 5" xfId="8565" xr:uid="{19DC9241-2720-41EB-9D39-1D5ED8BDF97B}"/>
    <cellStyle name="Normal 4 2 7 2 2 5 2" xfId="18669" xr:uid="{B6189F3F-213F-4C46-90EA-37C060C13BDC}"/>
    <cellStyle name="Normal 4 2 7 2 2 6" xfId="11181" xr:uid="{9BEAD040-B680-4770-9386-D7D96365A1FE}"/>
    <cellStyle name="Normal 4 2 7 2 2 6 2" xfId="21502" xr:uid="{8CF355A1-59CC-459F-B158-2C4FEF14F81A}"/>
    <cellStyle name="Normal 4 2 7 2 2 7" xfId="24588" xr:uid="{B1DFCF3B-0AC3-4FB5-9AFB-613F02D06240}"/>
    <cellStyle name="Normal 4 2 7 2 2 8" xfId="14543" xr:uid="{D37228AC-A89F-4B98-9FD9-A3358401B18E}"/>
    <cellStyle name="Normal 4 2 7 2 3" xfId="2446" xr:uid="{00000000-0005-0000-0000-000088030000}"/>
    <cellStyle name="Normal 4 2 7 2 3 2" xfId="6146" xr:uid="{00000000-0005-0000-0000-00003C0F0000}"/>
    <cellStyle name="Normal 4 2 7 2 3 2 2" xfId="10678" xr:uid="{1EB9545A-373E-4627-BF84-078C5E3AF355}"/>
    <cellStyle name="Normal 4 2 7 2 3 2 2 2" xfId="30243" xr:uid="{2338727D-859E-4643-90A5-E4430F175521}"/>
    <cellStyle name="Normal 4 2 7 2 3 2 2 3" xfId="20943" xr:uid="{FBD06E26-70FC-4FC8-85E5-E0F49150FAEF}"/>
    <cellStyle name="Normal 4 2 7 2 3 2 3" xfId="13452" xr:uid="{D36CB541-893F-481D-B960-5D02C19213C9}"/>
    <cellStyle name="Normal 4 2 7 2 3 2 3 2" xfId="23776" xr:uid="{C35DEF55-4209-421E-AE58-97A54D364B08}"/>
    <cellStyle name="Normal 4 2 7 2 3 2 4" xfId="25517" xr:uid="{11B9DBC3-C492-4723-94BD-B9F67574782D}"/>
    <cellStyle name="Normal 4 2 7 2 3 2 5" xfId="18110" xr:uid="{B0C9DFDE-04C2-47D2-AD48-8404A7B78E04}"/>
    <cellStyle name="Normal 4 2 7 2 3 3" xfId="8243" xr:uid="{B483B770-9C57-400C-8664-B8F387D02FB0}"/>
    <cellStyle name="Normal 4 2 7 2 3 3 2" xfId="27924" xr:uid="{CED85D3F-F322-4096-A46C-B792662AF25C}"/>
    <cellStyle name="Normal 4 2 7 2 3 3 3" xfId="17224" xr:uid="{082F3198-9E32-4F03-95D8-DB1BAA9A9282}"/>
    <cellStyle name="Normal 4 2 7 2 3 4" xfId="9881" xr:uid="{68E3CF3A-8092-4F2B-8520-00AD91565189}"/>
    <cellStyle name="Normal 4 2 7 2 3 4 2" xfId="20057" xr:uid="{75CF26B8-AF1A-41B2-AE74-A5055B8BBC56}"/>
    <cellStyle name="Normal 4 2 7 2 3 5" xfId="12566" xr:uid="{ED30CC30-3FD1-4940-8882-7DB37C684BD1}"/>
    <cellStyle name="Normal 4 2 7 2 3 5 2" xfId="22890" xr:uid="{5AFEE175-6484-4667-BBA4-73D6A887F03B}"/>
    <cellStyle name="Normal 4 2 7 2 3 6" xfId="26081" xr:uid="{0D689FA4-8978-4B19-B429-64A373C0774B}"/>
    <cellStyle name="Normal 4 2 7 2 3 7" xfId="15155" xr:uid="{D8F5FFFD-7A1C-4C0D-8551-EB42163130FF}"/>
    <cellStyle name="Normal 4 2 7 2 4" xfId="4122" xr:uid="{00000000-0005-0000-0000-00003D0F0000}"/>
    <cellStyle name="Normal 4 2 7 2 4 2" xfId="6144" xr:uid="{00000000-0005-0000-0000-00003E0F0000}"/>
    <cellStyle name="Normal 4 2 7 2 4 2 2" xfId="29618" xr:uid="{0CDFBEAC-617B-41A3-920F-53AEC06ADFC2}"/>
    <cellStyle name="Normal 4 2 7 2 4 2 3" xfId="17222" xr:uid="{9971C534-D2D8-472A-8961-01F77B832FB4}"/>
    <cellStyle name="Normal 4 2 7 2 4 3" xfId="9879" xr:uid="{D1A683D3-F573-44C1-97CA-F2544D4646E7}"/>
    <cellStyle name="Normal 4 2 7 2 4 3 2" xfId="20055" xr:uid="{1EE41265-90F8-4A6A-93F0-42C2D4582E93}"/>
    <cellStyle name="Normal 4 2 7 2 4 4" xfId="12564" xr:uid="{A092E770-8D53-47BD-9D72-E24835754869}"/>
    <cellStyle name="Normal 4 2 7 2 4 4 2" xfId="22888" xr:uid="{7A75CBD7-DD07-430F-9865-37A0D53C5119}"/>
    <cellStyle name="Normal 4 2 7 2 4 5" xfId="24158" xr:uid="{0EEC53D0-FF5E-4902-8FD8-1A7AA4FA8B4C}"/>
    <cellStyle name="Normal 4 2 7 2 4 6" xfId="15153" xr:uid="{07E4EAF2-96F4-4A17-AF65-BBE7123581B4}"/>
    <cellStyle name="Normal 4 2 7 2 5" xfId="3581" xr:uid="{00000000-0005-0000-0000-00003F0F0000}"/>
    <cellStyle name="Normal 4 2 7 2 5 2" xfId="5318" xr:uid="{00000000-0005-0000-0000-0000400F0000}"/>
    <cellStyle name="Normal 4 2 7 2 5 2 2" xfId="29492" xr:uid="{CA68845C-D161-4A2F-B0C9-3A655AF58A3F}"/>
    <cellStyle name="Normal 4 2 7 2 5 2 3" xfId="16593" xr:uid="{E1830424-0FC0-4578-9E68-C8146C8EB96E}"/>
    <cellStyle name="Normal 4 2 7 2 5 3" xfId="9253" xr:uid="{E01D8FAB-59BA-436D-A777-520562F1FD84}"/>
    <cellStyle name="Normal 4 2 7 2 5 3 2" xfId="19426" xr:uid="{70C8618D-ADBB-4C6E-A562-E623788F9F90}"/>
    <cellStyle name="Normal 4 2 7 2 5 4" xfId="11935" xr:uid="{512B5779-498A-4C2B-A22C-89F8F94274BF}"/>
    <cellStyle name="Normal 4 2 7 2 5 4 2" xfId="22259" xr:uid="{A2F5F48A-D6E2-4A50-B0ED-14775137747F}"/>
    <cellStyle name="Normal 4 2 7 2 5 5" xfId="24549" xr:uid="{A82DE0E7-49AC-41DC-8E65-186243644492}"/>
    <cellStyle name="Normal 4 2 7 2 5 6" xfId="14371" xr:uid="{3B7CA764-690B-42D1-859D-52926C273A07}"/>
    <cellStyle name="Normal 4 2 7 2 6" xfId="4736" xr:uid="{00000000-0005-0000-0000-0000410F0000}"/>
    <cellStyle name="Normal 4 2 7 2 6 2" xfId="8969" xr:uid="{927328F4-09DE-4126-8DAF-D8A8FF90B249}"/>
    <cellStyle name="Normal 4 2 7 2 6 2 2" xfId="19132" xr:uid="{E87DC1CB-5417-4AAE-A7A2-803824C1F882}"/>
    <cellStyle name="Normal 4 2 7 2 6 3" xfId="11641" xr:uid="{65851D46-CD5D-492E-8523-939B7EB89637}"/>
    <cellStyle name="Normal 4 2 7 2 6 3 2" xfId="21965" xr:uid="{C74AB56E-013F-4F24-A533-D1E646647589}"/>
    <cellStyle name="Normal 4 2 7 2 6 4" xfId="25157" xr:uid="{9879DECF-90CA-4C1C-96B4-7DFA43C2D7C8}"/>
    <cellStyle name="Normal 4 2 7 2 6 5" xfId="16299" xr:uid="{5E59BEB1-7FB5-4C82-9E4C-F8BD200F6CED}"/>
    <cellStyle name="Normal 4 2 7 2 7" xfId="7330" xr:uid="{051B267A-5C2B-40A6-92CE-A06866BCBC18}"/>
    <cellStyle name="Normal 4 2 7 2 7 2" xfId="10194" xr:uid="{EF7FED0A-CE5B-4E0A-A1DA-41D71162A17E}"/>
    <cellStyle name="Normal 4 2 7 2 7 2 2" xfId="20374" xr:uid="{D0C2ECD5-4E2E-452D-8DE2-0B168B4E3B52}"/>
    <cellStyle name="Normal 4 2 7 2 7 3" xfId="12883" xr:uid="{A076F9F7-838B-4E9B-8138-613B24FEAC32}"/>
    <cellStyle name="Normal 4 2 7 2 7 3 2" xfId="23207" xr:uid="{D4B8CBC4-CD28-44B4-921A-E05A3172FF71}"/>
    <cellStyle name="Normal 4 2 7 2 7 4" xfId="17541" xr:uid="{160FBE56-5510-41FC-ADC4-79D1D304E121}"/>
    <cellStyle name="Normal 4 2 7 2 8" xfId="7851" xr:uid="{2FCA2346-6D59-4C5E-B934-0035D70133FD}"/>
    <cellStyle name="Normal 4 2 7 2 8 2" xfId="15835" xr:uid="{64971E3F-0D7C-457E-82BF-ABA00982E387}"/>
    <cellStyle name="Normal 4 2 7 2 9" xfId="8564" xr:uid="{FCE5305B-B234-4AE5-8020-2CF34FC1CBEE}"/>
    <cellStyle name="Normal 4 2 7 2 9 2" xfId="18668" xr:uid="{D2E14ABE-8A5E-4DD1-B22E-C1506E2D20E7}"/>
    <cellStyle name="Normal 4 2 7 3" xfId="1258" xr:uid="{00000000-0005-0000-0000-0000EA040000}"/>
    <cellStyle name="Normal 4 2 7 3 2" xfId="2561" xr:uid="{00000000-0005-0000-0000-00008A030000}"/>
    <cellStyle name="Normal 4 2 7 3 2 2" xfId="6147" xr:uid="{00000000-0005-0000-0000-0000440F0000}"/>
    <cellStyle name="Normal 4 2 7 3 2 2 2" xfId="25754" xr:uid="{036E472C-CD45-4322-840A-F92EE64C36EC}"/>
    <cellStyle name="Normal 4 2 7 3 2 2 3" xfId="29383" xr:uid="{E8DDEEF5-307F-4BD8-AE5F-879243E83347}"/>
    <cellStyle name="Normal 4 2 7 3 2 2 4" xfId="17225" xr:uid="{7D9B58F9-01D3-41A1-AD77-90F0659BC0C1}"/>
    <cellStyle name="Normal 4 2 7 3 2 3" xfId="9882" xr:uid="{66823C81-D36D-41C6-9E4A-F29239CA5864}"/>
    <cellStyle name="Normal 4 2 7 3 2 3 2" xfId="29874" xr:uid="{8A8FA799-C98F-4D80-9504-B36A14D858D5}"/>
    <cellStyle name="Normal 4 2 7 3 2 3 3" xfId="20058" xr:uid="{E7620D28-1DA1-462B-A616-488FB61CF8CD}"/>
    <cellStyle name="Normal 4 2 7 3 2 4" xfId="12567" xr:uid="{8D8C1B6A-5749-4A7A-91C2-7CA1992BCF9C}"/>
    <cellStyle name="Normal 4 2 7 3 2 4 2" xfId="22891" xr:uid="{9CF4989A-2879-4DD3-AD3E-6429A32522C8}"/>
    <cellStyle name="Normal 4 2 7 3 2 5" xfId="24750" xr:uid="{A3DB8316-6404-43DB-848F-7F044C56CA32}"/>
    <cellStyle name="Normal 4 2 7 3 2 6" xfId="15156" xr:uid="{520B6FE4-EF7A-44DF-BCB2-9F82742E7B27}"/>
    <cellStyle name="Normal 4 2 7 3 3" xfId="3702" xr:uid="{00000000-0005-0000-0000-0000450F0000}"/>
    <cellStyle name="Normal 4 2 7 3 3 2" xfId="5495" xr:uid="{00000000-0005-0000-0000-0000460F0000}"/>
    <cellStyle name="Normal 4 2 7 3 3 2 2" xfId="27463" xr:uid="{F26ABA37-7B6A-4FE2-8BB1-16FACDF76572}"/>
    <cellStyle name="Normal 4 2 7 3 3 2 3" xfId="16715" xr:uid="{D93EE241-F450-4F9D-A85E-72E09F691753}"/>
    <cellStyle name="Normal 4 2 7 3 3 3" xfId="9375" xr:uid="{AD60BB42-47DB-4440-8627-7FB332251230}"/>
    <cellStyle name="Normal 4 2 7 3 3 3 2" xfId="19548" xr:uid="{A2F34C34-D4E5-4FBF-AAE5-B48A42D399F5}"/>
    <cellStyle name="Normal 4 2 7 3 3 4" xfId="12057" xr:uid="{F7ABE296-92F9-468C-A17E-EE17A311B609}"/>
    <cellStyle name="Normal 4 2 7 3 3 4 2" xfId="22381" xr:uid="{9F037D98-008C-4D25-9F09-FB728338497C}"/>
    <cellStyle name="Normal 4 2 7 3 3 5" xfId="25051" xr:uid="{E082DB44-89C3-4696-9FC7-BAD138C6B49C}"/>
    <cellStyle name="Normal 4 2 7 3 3 6" xfId="14542" xr:uid="{AF38F47B-B926-43A4-B331-798BAE01BE5C}"/>
    <cellStyle name="Normal 4 2 7 3 4" xfId="4892" xr:uid="{00000000-0005-0000-0000-0000470F0000}"/>
    <cellStyle name="Normal 4 2 7 3 4 2" xfId="10423" xr:uid="{8DC973EA-6983-47F4-9C12-02A0133818A8}"/>
    <cellStyle name="Normal 4 2 7 3 4 2 2" xfId="30012" xr:uid="{3562EF78-4780-403C-A60F-513CA4F45DD5}"/>
    <cellStyle name="Normal 4 2 7 3 4 2 3" xfId="20605" xr:uid="{83B26768-CD34-40C9-B57C-30979A8584CC}"/>
    <cellStyle name="Normal 4 2 7 3 4 3" xfId="13114" xr:uid="{9DB91E9E-46F7-40D7-BB1B-79BDB39D63BB}"/>
    <cellStyle name="Normal 4 2 7 3 4 3 2" xfId="23438" xr:uid="{6CD38AB7-E8BB-4E13-A37A-806C6AEFFEF6}"/>
    <cellStyle name="Normal 4 2 7 3 4 4" xfId="25185" xr:uid="{4FD6080D-139A-4A71-A4D2-B59F71F0AAA0}"/>
    <cellStyle name="Normal 4 2 7 3 4 5" xfId="17772" xr:uid="{484C843D-56EB-4F9B-89CA-19567BF3F390}"/>
    <cellStyle name="Normal 4 2 7 3 5" xfId="7852" xr:uid="{B04E25A0-75C1-4C99-B41D-671B9BFCC74B}"/>
    <cellStyle name="Normal 4 2 7 3 5 2" xfId="28525" xr:uid="{E9886592-C4FB-49AF-948B-28F25A7B4570}"/>
    <cellStyle name="Normal 4 2 7 3 5 3" xfId="15837" xr:uid="{E29E3353-E6DC-4E65-854F-A40DDCFB8A5A}"/>
    <cellStyle name="Normal 4 2 7 3 6" xfId="8566" xr:uid="{0955A41A-B84F-41B2-9A39-4C3732124E3E}"/>
    <cellStyle name="Normal 4 2 7 3 6 2" xfId="18670" xr:uid="{1F0A9942-A0E5-45BD-902A-C34C26E202DB}"/>
    <cellStyle name="Normal 4 2 7 3 7" xfId="11182" xr:uid="{F746B032-AE07-4445-9764-49599B388861}"/>
    <cellStyle name="Normal 4 2 7 3 7 2" xfId="21503" xr:uid="{B6B8569A-15C0-434B-B7F8-51009B17FEB3}"/>
    <cellStyle name="Normal 4 2 7 3 8" xfId="26535" xr:uid="{40283189-EB58-420E-93EF-FCB3F7ED538B}"/>
    <cellStyle name="Normal 4 2 7 3 9" xfId="14073" xr:uid="{13D67DD2-138E-4A05-B5C1-A9D6263CEFC1}"/>
    <cellStyle name="Normal 4 2 7 4" xfId="1259" xr:uid="{00000000-0005-0000-0000-0000EB040000}"/>
    <cellStyle name="Normal 4 2 7 4 2" xfId="2361" xr:uid="{00000000-0005-0000-0000-00008B030000}"/>
    <cellStyle name="Normal 4 2 7 4 2 2" xfId="6148" xr:uid="{00000000-0005-0000-0000-00004A0F0000}"/>
    <cellStyle name="Normal 4 2 7 4 2 2 2" xfId="30244" xr:uid="{1D267E3E-49F0-4A82-AD8E-10DBE4F640A1}"/>
    <cellStyle name="Normal 4 2 7 4 2 2 3" xfId="20944" xr:uid="{D5927B6F-3EC1-46FF-A915-10BACB7DEB96}"/>
    <cellStyle name="Normal 4 2 7 4 2 3" xfId="13453" xr:uid="{C3DB15B4-28AE-4601-B6D8-AB39EE236240}"/>
    <cellStyle name="Normal 4 2 7 4 2 3 2" xfId="23777" xr:uid="{B1008F4E-7F1E-4690-9559-5E4274B710B5}"/>
    <cellStyle name="Normal 4 2 7 4 2 4" xfId="24773" xr:uid="{C10A67DB-85D3-48E2-B19A-9E9ED2E18A3D}"/>
    <cellStyle name="Normal 4 2 7 4 2 5" xfId="18111" xr:uid="{69FA4CF4-0CCC-4B06-9569-70192FBE2E6E}"/>
    <cellStyle name="Normal 4 2 7 4 3" xfId="4643" xr:uid="{00000000-0005-0000-0000-00004B0F0000}"/>
    <cellStyle name="Normal 4 2 7 4 3 2" xfId="28667" xr:uid="{6F988655-5144-4E06-B607-E797689F24C0}"/>
    <cellStyle name="Normal 4 2 7 4 3 3" xfId="15838" xr:uid="{A1A2661A-DEBB-4709-8B23-425CFFAEA0EE}"/>
    <cellStyle name="Normal 4 2 7 4 4" xfId="8567" xr:uid="{C86E7F31-AF88-4B2C-BDB1-E43A001BE901}"/>
    <cellStyle name="Normal 4 2 7 4 4 2" xfId="18671" xr:uid="{637CA100-CB03-45EE-A762-15B5A7AC9443}"/>
    <cellStyle name="Normal 4 2 7 4 5" xfId="11183" xr:uid="{27644DCD-227C-40AA-95E7-B0E6238EC501}"/>
    <cellStyle name="Normal 4 2 7 4 5 2" xfId="21504" xr:uid="{5A62B85E-BFC8-4DF0-9E8C-745CE1AA9121}"/>
    <cellStyle name="Normal 4 2 7 4 6" xfId="25085" xr:uid="{089D14CE-9451-45D2-BD95-6837318C4CA1}"/>
    <cellStyle name="Normal 4 2 7 4 7" xfId="15157" xr:uid="{59FF8FDB-C129-4AEF-B000-425B5BC2DA45}"/>
    <cellStyle name="Normal 4 2 7 5" xfId="2226" xr:uid="{00000000-0005-0000-0000-000087030000}"/>
    <cellStyle name="Normal 4 2 7 5 2" xfId="5707" xr:uid="{00000000-0005-0000-0000-00004D0F0000}"/>
    <cellStyle name="Normal 4 2 7 5 2 2" xfId="25653" xr:uid="{129F4778-3444-4351-A88F-C67EB5DD48C0}"/>
    <cellStyle name="Normal 4 2 7 5 2 3" xfId="27219" xr:uid="{17DEC77E-C2CC-4ECC-B903-4E73368BC2AC}"/>
    <cellStyle name="Normal 4 2 7 5 2 4" xfId="16857" xr:uid="{8B047F34-2C91-41B7-804F-45C6CFC4DC7A}"/>
    <cellStyle name="Normal 4 2 7 5 3" xfId="9514" xr:uid="{D84D8360-D243-4732-A3CB-DA446E69E70E}"/>
    <cellStyle name="Normal 4 2 7 5 3 2" xfId="29718" xr:uid="{79A9C6A6-E0BC-4E0C-9305-4C5D62DE8574}"/>
    <cellStyle name="Normal 4 2 7 5 3 3" xfId="19690" xr:uid="{D64ACA07-DC65-4CB7-AAE4-C45C07B28784}"/>
    <cellStyle name="Normal 4 2 7 5 4" xfId="12199" xr:uid="{0FB5B201-1F97-44EC-A0AB-C964B4EC366E}"/>
    <cellStyle name="Normal 4 2 7 5 4 2" xfId="22523" xr:uid="{3EF54290-C283-4610-9C0D-6AE5D8C6F85B}"/>
    <cellStyle name="Normal 4 2 7 5 5" xfId="26380" xr:uid="{72D9516C-4C2F-466E-A024-2B80269159AA}"/>
    <cellStyle name="Normal 4 2 7 5 6" xfId="14744" xr:uid="{5C3A7F83-0740-48F5-8F2F-58B663293640}"/>
    <cellStyle name="Normal 4 2 7 6" xfId="3222" xr:uid="{00000000-0005-0000-0000-00004E0F0000}"/>
    <cellStyle name="Normal 4 2 7 6 2" xfId="5153" xr:uid="{00000000-0005-0000-0000-00004F0F0000}"/>
    <cellStyle name="Normal 4 2 7 6 2 2" xfId="28314" xr:uid="{F0EF1C61-7AF1-45D2-9F61-6AA4DE2699A3}"/>
    <cellStyle name="Normal 4 2 7 6 2 3" xfId="16442" xr:uid="{B915EB18-D0AC-4FBC-A233-EB95920D4741}"/>
    <cellStyle name="Normal 4 2 7 6 3" xfId="9102" xr:uid="{1FCD4535-298F-42FB-9F4D-2A264293B339}"/>
    <cellStyle name="Normal 4 2 7 6 3 2" xfId="19275" xr:uid="{C67EF614-4E61-412D-B0EC-BDA5D5802B9E}"/>
    <cellStyle name="Normal 4 2 7 6 4" xfId="11784" xr:uid="{9FA22F0F-8139-45CA-BE9C-09AEB4EB02BC}"/>
    <cellStyle name="Normal 4 2 7 6 4 2" xfId="22108" xr:uid="{99CD8519-F3B3-406F-B8BB-0C025BB21315}"/>
    <cellStyle name="Normal 4 2 7 6 5" xfId="26228" xr:uid="{303E1AA9-CEB1-4095-A5F8-8A9282D2B850}"/>
    <cellStyle name="Normal 4 2 7 6 6" xfId="14211" xr:uid="{B6A52CF8-5B57-44A6-8A56-9390C31C55E7}"/>
    <cellStyle name="Normal 4 2 7 7" xfId="4483" xr:uid="{00000000-0005-0000-0000-0000500F0000}"/>
    <cellStyle name="Normal 4 2 7 7 2" xfId="8883" xr:uid="{559318FD-6B2C-409B-BFA1-3EDC2710041A}"/>
    <cellStyle name="Normal 4 2 7 7 2 2" xfId="19033" xr:uid="{5AA04DF8-48AE-43D1-AD3B-D200F6F74168}"/>
    <cellStyle name="Normal 4 2 7 7 3" xfId="11542" xr:uid="{4FFF348D-328E-4E6F-9609-A4AADC62E07D}"/>
    <cellStyle name="Normal 4 2 7 7 3 2" xfId="21866" xr:uid="{0989ECC6-F37C-4126-8CF2-A313D2A072E4}"/>
    <cellStyle name="Normal 4 2 7 7 4" xfId="24449" xr:uid="{8F00F348-A469-43CA-BE4D-87A6BFA1442E}"/>
    <cellStyle name="Normal 4 2 7 7 5" xfId="16200" xr:uid="{080A3045-B8CA-484B-9F19-99282FC273DB}"/>
    <cellStyle name="Normal 4 2 7 8" xfId="7398" xr:uid="{AE3ED1C0-2FFE-49CB-B9A0-3BCBB60010E7}"/>
    <cellStyle name="Normal 4 2 7 8 2" xfId="10268" xr:uid="{A8702A4D-3B28-4866-A281-79F939CCDFBA}"/>
    <cellStyle name="Normal 4 2 7 8 2 2" xfId="20450" xr:uid="{FAFF48BF-8AF2-4C52-BA1F-4DB1F9002B11}"/>
    <cellStyle name="Normal 4 2 7 8 3" xfId="12959" xr:uid="{31E89BA5-A749-4D78-B69A-A8DDFDB8AFD8}"/>
    <cellStyle name="Normal 4 2 7 8 3 2" xfId="23283" xr:uid="{6E020E76-0264-46FF-85D2-50B4BAA97077}"/>
    <cellStyle name="Normal 4 2 7 8 4" xfId="17617" xr:uid="{9D864DE7-55A8-45C7-BF06-EC30EF852B8D}"/>
    <cellStyle name="Normal 4 2 7 9" xfId="7850" xr:uid="{75BFB408-69B5-45FA-9544-669BCE370DBF}"/>
    <cellStyle name="Normal 4 2 7 9 2" xfId="15834" xr:uid="{1827D9AE-47FD-43E4-8E43-972B938710BD}"/>
    <cellStyle name="Normal 4 2 8" xfId="1260" xr:uid="{00000000-0005-0000-0000-0000EC040000}"/>
    <cellStyle name="Normal 4 2 8 10" xfId="11184" xr:uid="{3B105697-8FF9-4250-A78F-C9D131505148}"/>
    <cellStyle name="Normal 4 2 8 10 2" xfId="21505" xr:uid="{CD88539F-3893-443C-A2A9-769A99282509}"/>
    <cellStyle name="Normal 4 2 8 11" xfId="24832" xr:uid="{0DC8F3B9-C31A-4145-9177-5E0E37DA1FA9}"/>
    <cellStyle name="Normal 4 2 8 12" xfId="13916" xr:uid="{39943892-5DC2-41BF-AA2C-7E73B6FA20DD}"/>
    <cellStyle name="Normal 4 2 8 2" xfId="1261" xr:uid="{00000000-0005-0000-0000-0000ED040000}"/>
    <cellStyle name="Normal 4 2 8 2 2" xfId="1262" xr:uid="{00000000-0005-0000-0000-0000EE040000}"/>
    <cellStyle name="Normal 4 2 8 2 2 2" xfId="2677" xr:uid="{00000000-0005-0000-0000-00008E030000}"/>
    <cellStyle name="Normal 4 2 8 2 2 2 2" xfId="6149" xr:uid="{00000000-0005-0000-0000-0000550F0000}"/>
    <cellStyle name="Normal 4 2 8 2 2 2 3" xfId="28674" xr:uid="{FEA6E00C-A3FD-467E-9309-82032E3C6CAC}"/>
    <cellStyle name="Normal 4 2 8 2 2 2 4" xfId="15841" xr:uid="{0D8F3FA4-5335-4C2D-B129-985927C189B6}"/>
    <cellStyle name="Normal 4 2 8 2 2 3" xfId="5029" xr:uid="{00000000-0005-0000-0000-0000560F0000}"/>
    <cellStyle name="Normal 4 2 8 2 2 3 2" xfId="28614" xr:uid="{073B541F-2DDF-4E41-A3E5-340B23E6EE0B}"/>
    <cellStyle name="Normal 4 2 8 2 2 3 3" xfId="28346" xr:uid="{80454ADB-3833-4B82-936D-5D3E67C0A1DE}"/>
    <cellStyle name="Normal 4 2 8 2 2 3 4" xfId="18674" xr:uid="{95204527-0B2E-4B34-839B-C0EB6E0B475C}"/>
    <cellStyle name="Normal 4 2 8 2 2 4" xfId="11186" xr:uid="{DFEC81E7-DF1F-4F2B-BBB5-58F6CE735482}"/>
    <cellStyle name="Normal 4 2 8 2 2 4 2" xfId="30386" xr:uid="{FAE012CE-CD26-4B2B-BE18-4E8BA4A67CDE}"/>
    <cellStyle name="Normal 4 2 8 2 2 4 3" xfId="21507" xr:uid="{9D21BEA4-3F06-4DF8-BBA3-60991157929C}"/>
    <cellStyle name="Normal 4 2 8 2 2 5" xfId="25046" xr:uid="{736A885F-4BD9-4BFF-B312-C02F3F9FF1DA}"/>
    <cellStyle name="Normal 4 2 8 2 2 6" xfId="15158" xr:uid="{5823F010-1B0C-4881-A882-0DD46487E9CB}"/>
    <cellStyle name="Normal 4 2 8 2 3" xfId="2431" xr:uid="{00000000-0005-0000-0000-00008D030000}"/>
    <cellStyle name="Normal 4 2 8 2 3 2" xfId="5497" xr:uid="{00000000-0005-0000-0000-0000580F0000}"/>
    <cellStyle name="Normal 4 2 8 2 3 2 2" xfId="27826" xr:uid="{1D13AB73-B597-4B5E-A202-AA7404E86CB4}"/>
    <cellStyle name="Normal 4 2 8 2 3 2 3" xfId="16716" xr:uid="{887CD3A7-3B4F-4D3C-A995-C4701AFA4832}"/>
    <cellStyle name="Normal 4 2 8 2 3 3" xfId="9376" xr:uid="{897F46F0-A574-4C01-9861-62C1C8C4829C}"/>
    <cellStyle name="Normal 4 2 8 2 3 3 2" xfId="19549" xr:uid="{C2FBBFF6-8D6A-450C-9A86-D42838F6EB63}"/>
    <cellStyle name="Normal 4 2 8 2 3 4" xfId="12058" xr:uid="{2750ECD2-A6F5-4C17-B153-0D84688EB8E2}"/>
    <cellStyle name="Normal 4 2 8 2 3 4 2" xfId="22382" xr:uid="{04DEB934-FC08-4798-BD12-6FFB13C85E85}"/>
    <cellStyle name="Normal 4 2 8 2 3 5" xfId="25536" xr:uid="{8CF8D570-9214-415E-963A-6F3129209DFD}"/>
    <cellStyle name="Normal 4 2 8 2 3 6" xfId="14544" xr:uid="{45602F16-BDEC-4DA2-B424-D4F94F63F03E}"/>
    <cellStyle name="Normal 4 2 8 2 4" xfId="4718" xr:uid="{00000000-0005-0000-0000-0000590F0000}"/>
    <cellStyle name="Normal 4 2 8 2 4 2" xfId="10424" xr:uid="{6045F3F6-9E92-4C4C-8CB8-B7D7217C3601}"/>
    <cellStyle name="Normal 4 2 8 2 4 2 2" xfId="30013" xr:uid="{999FDAA2-72EC-4894-BD84-47AD48B93BA1}"/>
    <cellStyle name="Normal 4 2 8 2 4 2 3" xfId="20606" xr:uid="{EDB31BD0-1A67-4286-A983-31C07D5DF89D}"/>
    <cellStyle name="Normal 4 2 8 2 4 3" xfId="13115" xr:uid="{425752FC-1595-46E1-AE59-8C1D5CBD1DDC}"/>
    <cellStyle name="Normal 4 2 8 2 4 3 2" xfId="23439" xr:uid="{4BBD0585-F48F-43D3-8402-14B8E33B34B5}"/>
    <cellStyle name="Normal 4 2 8 2 4 4" xfId="25988" xr:uid="{41FA204F-A7B8-4F48-BA71-57EC5251DD77}"/>
    <cellStyle name="Normal 4 2 8 2 4 5" xfId="17773" xr:uid="{C224F316-877A-40A2-BF07-428F7E9CF9F3}"/>
    <cellStyle name="Normal 4 2 8 2 5" xfId="7854" xr:uid="{5A4F2E10-4111-4EC7-957C-1FA8DF4C0242}"/>
    <cellStyle name="Normal 4 2 8 2 5 2" xfId="29472" xr:uid="{06A73345-8385-438C-814F-490B484A660C}"/>
    <cellStyle name="Normal 4 2 8 2 5 3" xfId="15840" xr:uid="{FC63A6AE-B0EA-4AE3-A3AD-5D30AB635DB7}"/>
    <cellStyle name="Normal 4 2 8 2 6" xfId="8569" xr:uid="{0B843926-DEED-4344-B9A9-C1C3188A2F80}"/>
    <cellStyle name="Normal 4 2 8 2 6 2" xfId="18673" xr:uid="{14C71697-7FEA-44EC-B33E-FC6BE785EBB3}"/>
    <cellStyle name="Normal 4 2 8 2 7" xfId="11185" xr:uid="{1057EC7D-449B-403C-AE99-4B342432CE2E}"/>
    <cellStyle name="Normal 4 2 8 2 7 2" xfId="21506" xr:uid="{6BE815AD-276D-4F00-A005-96F746DD2264}"/>
    <cellStyle name="Normal 4 2 8 2 8" xfId="24643" xr:uid="{F6A60AF3-6764-42DE-AE4F-DEAEA3A799EF}"/>
    <cellStyle name="Normal 4 2 8 2 9" xfId="14074" xr:uid="{EF90A2AF-FD16-4BB2-B1BD-101543842461}"/>
    <cellStyle name="Normal 4 2 8 3" xfId="1263" xr:uid="{00000000-0005-0000-0000-0000EF040000}"/>
    <cellStyle name="Normal 4 2 8 3 2" xfId="2562" xr:uid="{00000000-0005-0000-0000-00008F030000}"/>
    <cellStyle name="Normal 4 2 8 3 2 2" xfId="6150" xr:uid="{00000000-0005-0000-0000-00005C0F0000}"/>
    <cellStyle name="Normal 4 2 8 3 2 2 2" xfId="30245" xr:uid="{9E3B982A-6004-4BBB-BB8C-34341CBB5068}"/>
    <cellStyle name="Normal 4 2 8 3 2 2 3" xfId="20945" xr:uid="{C5FB6F81-7B60-4FBB-A171-3E5CB5FC47A5}"/>
    <cellStyle name="Normal 4 2 8 3 2 3" xfId="13454" xr:uid="{E07E239A-E8A0-4F50-A4EC-DAABC824D290}"/>
    <cellStyle name="Normal 4 2 8 3 2 3 2" xfId="23778" xr:uid="{1B04D188-A262-4F32-BA1E-07A06AAB2C4C}"/>
    <cellStyle name="Normal 4 2 8 3 2 4" xfId="26690" xr:uid="{8E185586-0DEF-412F-A450-6C502E9E6C3D}"/>
    <cellStyle name="Normal 4 2 8 3 2 5" xfId="18112" xr:uid="{951DFCD0-4A99-4A37-A6AD-B3857C9E20FF}"/>
    <cellStyle name="Normal 4 2 8 3 3" xfId="4893" xr:uid="{00000000-0005-0000-0000-00005D0F0000}"/>
    <cellStyle name="Normal 4 2 8 3 3 2" xfId="27835" xr:uid="{610B4752-B4F3-4E6F-93BC-6A8C0DE3219B}"/>
    <cellStyle name="Normal 4 2 8 3 3 3" xfId="27109" xr:uid="{1D0DE939-9835-4F5B-8734-0E8FA8133AA1}"/>
    <cellStyle name="Normal 4 2 8 3 3 4" xfId="15842" xr:uid="{FCBB2FF5-3EA0-4815-98FC-21CC54444264}"/>
    <cellStyle name="Normal 4 2 8 3 4" xfId="8570" xr:uid="{2E4078E8-D365-4540-B669-80220D976CB5}"/>
    <cellStyle name="Normal 4 2 8 3 4 2" xfId="28577" xr:uid="{2A414455-1314-4BBE-9148-4C225EC63F88}"/>
    <cellStyle name="Normal 4 2 8 3 4 3" xfId="26909" xr:uid="{9646AF64-A080-48B6-BF2E-0F70B8B4B73A}"/>
    <cellStyle name="Normal 4 2 8 3 4 4" xfId="18675" xr:uid="{C49161D8-9356-4352-B172-A517C5B8C02C}"/>
    <cellStyle name="Normal 4 2 8 3 5" xfId="11187" xr:uid="{C78FE0F1-120A-49AA-B4FB-B9BA91883DB7}"/>
    <cellStyle name="Normal 4 2 8 3 5 2" xfId="30387" xr:uid="{87635C28-02E3-462D-9958-1283BA0BBCD6}"/>
    <cellStyle name="Normal 4 2 8 3 5 3" xfId="21508" xr:uid="{3A3BA6BA-AE08-4E91-BEA5-1688125D71DD}"/>
    <cellStyle name="Normal 4 2 8 3 6" xfId="24498" xr:uid="{CC331D61-BF59-49A2-8C9D-39CBE7A99340}"/>
    <cellStyle name="Normal 4 2 8 3 7" xfId="15159" xr:uid="{0768150D-F4A8-42CE-BBB0-F93AFF847C62}"/>
    <cellStyle name="Normal 4 2 8 4" xfId="1264" xr:uid="{00000000-0005-0000-0000-0000F0040000}"/>
    <cellStyle name="Normal 4 2 8 4 2" xfId="2362" xr:uid="{00000000-0005-0000-0000-000090030000}"/>
    <cellStyle name="Normal 4 2 8 4 2 2" xfId="5708" xr:uid="{00000000-0005-0000-0000-0000600F0000}"/>
    <cellStyle name="Normal 4 2 8 4 2 3" xfId="28682" xr:uid="{0BC85A44-C381-4BCF-A2BA-B3DE64AFFA2E}"/>
    <cellStyle name="Normal 4 2 8 4 2 4" xfId="15843" xr:uid="{E73CB7EC-79BE-4966-AF25-BE972994BC18}"/>
    <cellStyle name="Normal 4 2 8 4 3" xfId="4644" xr:uid="{00000000-0005-0000-0000-0000610F0000}"/>
    <cellStyle name="Normal 4 2 8 4 3 2" xfId="28514" xr:uid="{B1D3C06E-6000-4FB8-855A-D876EDDFF0AE}"/>
    <cellStyle name="Normal 4 2 8 4 3 3" xfId="18676" xr:uid="{9EADE9FF-20C7-46EA-B393-D2DBF3BB960D}"/>
    <cellStyle name="Normal 4 2 8 4 4" xfId="11188" xr:uid="{65E0D26F-3A91-4926-A73E-C521EA4452BF}"/>
    <cellStyle name="Normal 4 2 8 4 4 2" xfId="21509" xr:uid="{F4EA6D68-9930-44E0-B247-A29980DB1443}"/>
    <cellStyle name="Normal 4 2 8 4 5" xfId="26189" xr:uid="{131DDC6A-9E73-4F89-889F-44E957E75485}"/>
    <cellStyle name="Normal 4 2 8 4 6" xfId="14745" xr:uid="{DA6DE74A-F97D-4EF7-8F39-0BC63ED86DC6}"/>
    <cellStyle name="Normal 4 2 8 5" xfId="2227" xr:uid="{00000000-0005-0000-0000-00008C030000}"/>
    <cellStyle name="Normal 4 2 8 5 2" xfId="5213" xr:uid="{00000000-0005-0000-0000-0000630F0000}"/>
    <cellStyle name="Normal 4 2 8 5 2 2" xfId="29042" xr:uid="{99C118E0-6624-44CF-93A7-BF2CE187D488}"/>
    <cellStyle name="Normal 4 2 8 5 2 3" xfId="16502" xr:uid="{92BAB01C-699B-47F2-AF92-0B8C22DCF7AD}"/>
    <cellStyle name="Normal 4 2 8 5 3" xfId="9162" xr:uid="{6D837068-5285-4BB9-BC33-C879D5B7C2FF}"/>
    <cellStyle name="Normal 4 2 8 5 3 2" xfId="19335" xr:uid="{1CDC1D2F-E14D-428F-B878-0015013E4F7B}"/>
    <cellStyle name="Normal 4 2 8 5 4" xfId="11844" xr:uid="{3DFDE920-B7B7-4265-A0F4-FA0DCEBAE6F5}"/>
    <cellStyle name="Normal 4 2 8 5 4 2" xfId="22168" xr:uid="{034DEE19-C843-4B37-B15C-ACA6CC940448}"/>
    <cellStyle name="Normal 4 2 8 5 5" xfId="25385" xr:uid="{68B702B1-EA3C-4662-B018-90A6CAAB300F}"/>
    <cellStyle name="Normal 4 2 8 5 6" xfId="14268" xr:uid="{A0160F52-B68D-4544-8D27-D33E46BF2B84}"/>
    <cellStyle name="Normal 4 2 8 6" xfId="4484" xr:uid="{00000000-0005-0000-0000-0000640F0000}"/>
    <cellStyle name="Normal 4 2 8 6 2" xfId="8970" xr:uid="{54F72DF6-4666-42BF-A69A-77B68BC8D91F}"/>
    <cellStyle name="Normal 4 2 8 6 2 2" xfId="29049" xr:uid="{0B181718-CF87-499F-8E19-1B03B32B5387}"/>
    <cellStyle name="Normal 4 2 8 6 2 3" xfId="19133" xr:uid="{EC50DE3D-FD66-4203-AB5E-E3810AC7A7F8}"/>
    <cellStyle name="Normal 4 2 8 6 3" xfId="11642" xr:uid="{0E909807-BE5C-42E1-ABFB-79B860936003}"/>
    <cellStyle name="Normal 4 2 8 6 3 2" xfId="21966" xr:uid="{C8A70E52-216D-4518-84E1-4D15B294B016}"/>
    <cellStyle name="Normal 4 2 8 6 4" xfId="24279" xr:uid="{940BA565-9A9B-40AD-8921-F1580814E20E}"/>
    <cellStyle name="Normal 4 2 8 6 5" xfId="16300" xr:uid="{0FA397BF-520D-4210-AE90-441BA6A1A4C5}"/>
    <cellStyle name="Normal 4 2 8 7" xfId="7399" xr:uid="{0DD2C9B8-A297-4DA6-B36D-2D7450BB1B13}"/>
    <cellStyle name="Normal 4 2 8 7 2" xfId="10269" xr:uid="{8C60283F-45D7-4C59-A49C-BE002073D819}"/>
    <cellStyle name="Normal 4 2 8 7 2 2" xfId="20451" xr:uid="{C2B17540-15D9-4AF3-B15B-911265C01D81}"/>
    <cellStyle name="Normal 4 2 8 7 3" xfId="12960" xr:uid="{1229B6E1-205D-4B0A-86F2-933B82841A46}"/>
    <cellStyle name="Normal 4 2 8 7 3 2" xfId="23284" xr:uid="{5393D057-A750-41FB-A048-8C8F7C371D3A}"/>
    <cellStyle name="Normal 4 2 8 7 4" xfId="27981" xr:uid="{7B986906-2FA0-48E7-B350-EEF3A7DBAD6B}"/>
    <cellStyle name="Normal 4 2 8 7 5" xfId="17618" xr:uid="{B8C529DF-4A41-43D5-8EE0-566E86735122}"/>
    <cellStyle name="Normal 4 2 8 8" xfId="7853" xr:uid="{811E49B2-3514-44EA-8BFC-F5A73F1B031B}"/>
    <cellStyle name="Normal 4 2 8 8 2" xfId="15839" xr:uid="{EFA65657-AC9F-4ED8-882B-FDEA4DE14F30}"/>
    <cellStyle name="Normal 4 2 8 9" xfId="8568" xr:uid="{28E2EDE9-0E99-4A5D-BE44-28D543F264C7}"/>
    <cellStyle name="Normal 4 2 8 9 2" xfId="18672" xr:uid="{F51E09AB-4385-44DD-B613-7B6677376110}"/>
    <cellStyle name="Normal 4 2 9" xfId="1265" xr:uid="{00000000-0005-0000-0000-0000F1040000}"/>
    <cellStyle name="Normal 4 2 9 10" xfId="25827" xr:uid="{7234B093-22A9-4D16-8CBB-137B9F9235F6}"/>
    <cellStyle name="Normal 4 2 9 11" xfId="13917" xr:uid="{DB410562-A25F-42C3-B89E-43945C0877DD}"/>
    <cellStyle name="Normal 4 2 9 2" xfId="1266" xr:uid="{00000000-0005-0000-0000-0000F2040000}"/>
    <cellStyle name="Normal 4 2 9 2 2" xfId="2563" xr:uid="{00000000-0005-0000-0000-000092030000}"/>
    <cellStyle name="Normal 4 2 9 2 2 2" xfId="6151" xr:uid="{00000000-0005-0000-0000-0000680F0000}"/>
    <cellStyle name="Normal 4 2 9 2 2 2 2" xfId="28937" xr:uid="{2EA656D0-3BF4-475A-A8FC-CCF5DB4A16B7}"/>
    <cellStyle name="Normal 4 2 9 2 2 2 3" xfId="27531" xr:uid="{2494F205-05B0-4453-8907-AA0C08BA175A}"/>
    <cellStyle name="Normal 4 2 9 2 2 2 4" xfId="17226" xr:uid="{62AFDE2C-13C1-4A7E-BA50-29DDCEE766B3}"/>
    <cellStyle name="Normal 4 2 9 2 2 3" xfId="9883" xr:uid="{1B6E7BA6-6E3B-4C2A-8703-969ACEBA5EE8}"/>
    <cellStyle name="Normal 4 2 9 2 2 3 2" xfId="29875" xr:uid="{5A1E128C-44FF-4BF3-87F4-5EA9511D6B14}"/>
    <cellStyle name="Normal 4 2 9 2 2 3 3" xfId="20059" xr:uid="{78626CE8-0832-4678-93E4-5EE8829591BA}"/>
    <cellStyle name="Normal 4 2 9 2 2 4" xfId="12568" xr:uid="{DC937C89-35D7-4FAC-A6D9-F02171215649}"/>
    <cellStyle name="Normal 4 2 9 2 2 4 2" xfId="22892" xr:uid="{0698605B-DBC6-4CCB-A8C3-0C4CF38683D7}"/>
    <cellStyle name="Normal 4 2 9 2 2 5" xfId="26333" xr:uid="{58E50336-8D73-4E9F-BB3B-45C4E6CE96EC}"/>
    <cellStyle name="Normal 4 2 9 2 2 6" xfId="15160" xr:uid="{48DD515B-2ECA-4617-BD37-DBAFF5B7CFC2}"/>
    <cellStyle name="Normal 4 2 9 2 3" xfId="4894" xr:uid="{00000000-0005-0000-0000-0000690F0000}"/>
    <cellStyle name="Normal 4 2 9 2 3 2" xfId="10425" xr:uid="{A89FDE5D-7F14-4C92-9C23-E7E5AA349F82}"/>
    <cellStyle name="Normal 4 2 9 2 3 2 2" xfId="30014" xr:uid="{69024CB9-18B4-402A-ADEF-15BA9E9C58E6}"/>
    <cellStyle name="Normal 4 2 9 2 3 2 3" xfId="20607" xr:uid="{154EDD6D-AFC5-44C6-9E60-91EBF8F1D3B0}"/>
    <cellStyle name="Normal 4 2 9 2 3 3" xfId="13116" xr:uid="{8259C268-C40D-45C7-BEDC-B607D30151D1}"/>
    <cellStyle name="Normal 4 2 9 2 3 3 2" xfId="23440" xr:uid="{3417AB53-C3FA-4A11-9DDC-C839D27F27A5}"/>
    <cellStyle name="Normal 4 2 9 2 3 4" xfId="24467" xr:uid="{7F98F8D6-2B51-4AFB-94D9-214E7011A4FE}"/>
    <cellStyle name="Normal 4 2 9 2 3 5" xfId="17774" xr:uid="{EAEAA021-54D4-4875-979B-ACA92F57F0A0}"/>
    <cellStyle name="Normal 4 2 9 2 4" xfId="7856" xr:uid="{C8F5DD79-B5E2-4245-BB9C-167924342A70}"/>
    <cellStyle name="Normal 4 2 9 2 4 2" xfId="27664" xr:uid="{D5DF669B-CA34-4F1F-84FE-B4F0C0218A9B}"/>
    <cellStyle name="Normal 4 2 9 2 4 3" xfId="29593" xr:uid="{9D7285CC-3624-4942-8EF7-9659A8BBF8E9}"/>
    <cellStyle name="Normal 4 2 9 2 4 4" xfId="15845" xr:uid="{F9D75FCF-EB1E-4BA9-9943-992751C374EC}"/>
    <cellStyle name="Normal 4 2 9 2 5" xfId="8572" xr:uid="{DE80CD60-2D65-4123-8856-4037ED6F7BBD}"/>
    <cellStyle name="Normal 4 2 9 2 5 2" xfId="28133" xr:uid="{6CAC13A2-C38B-40C4-8A1E-23B0EB62E6EC}"/>
    <cellStyle name="Normal 4 2 9 2 5 3" xfId="18678" xr:uid="{7D31FB11-8D0C-4F14-BAAC-6F51987D90FC}"/>
    <cellStyle name="Normal 4 2 9 2 6" xfId="11190" xr:uid="{394469D4-5061-451D-B756-40E38A39DEC9}"/>
    <cellStyle name="Normal 4 2 9 2 6 2" xfId="21511" xr:uid="{07F8D2BB-269E-414E-9050-0AD8877B341D}"/>
    <cellStyle name="Normal 4 2 9 2 7" xfId="26097" xr:uid="{BE267445-4184-4D31-AB4A-81974FDD0C26}"/>
    <cellStyle name="Normal 4 2 9 2 8" xfId="14075" xr:uid="{09382BC7-FE08-494E-8080-6883390F30F0}"/>
    <cellStyle name="Normal 4 2 9 3" xfId="1267" xr:uid="{00000000-0005-0000-0000-0000F3040000}"/>
    <cellStyle name="Normal 4 2 9 3 2" xfId="2363" xr:uid="{00000000-0005-0000-0000-000093030000}"/>
    <cellStyle name="Normal 4 2 9 3 2 2" xfId="5709" xr:uid="{00000000-0005-0000-0000-00006C0F0000}"/>
    <cellStyle name="Normal 4 2 9 3 2 3" xfId="28693" xr:uid="{41D7DB04-12F5-42B1-BF4A-3B0BCE4A46BE}"/>
    <cellStyle name="Normal 4 2 9 3 2 4" xfId="15846" xr:uid="{4E9B05D6-92E6-4312-8A4C-94223334E870}"/>
    <cellStyle name="Normal 4 2 9 3 3" xfId="4645" xr:uid="{00000000-0005-0000-0000-00006D0F0000}"/>
    <cellStyle name="Normal 4 2 9 3 3 2" xfId="28615" xr:uid="{FF61DE93-063D-46CC-9E4B-56DD69821944}"/>
    <cellStyle name="Normal 4 2 9 3 3 3" xfId="28198" xr:uid="{A9F411FA-7ED7-4326-872C-EF1D7635006D}"/>
    <cellStyle name="Normal 4 2 9 3 3 4" xfId="18679" xr:uid="{CFD863E4-8516-4874-A293-31CC29B2BD2F}"/>
    <cellStyle name="Normal 4 2 9 3 4" xfId="11191" xr:uid="{4BCD086D-9006-4D9A-A671-B48863E3BA56}"/>
    <cellStyle name="Normal 4 2 9 3 4 2" xfId="27704" xr:uid="{555E15F3-898B-4E2F-BD2E-4C542E40537B}"/>
    <cellStyle name="Normal 4 2 9 3 4 3" xfId="30388" xr:uid="{115BAB82-E7D7-4AEF-90AD-572FD508B1EE}"/>
    <cellStyle name="Normal 4 2 9 3 4 4" xfId="21512" xr:uid="{E9B302CD-04FE-4771-A6FE-20DCCF7C82C2}"/>
    <cellStyle name="Normal 4 2 9 3 5" xfId="23975" xr:uid="{30E70B54-55A3-4355-92D5-978A5818DE8E}"/>
    <cellStyle name="Normal 4 2 9 3 6" xfId="28754" xr:uid="{34205F2C-B1EB-40AA-BEEF-EB747EA77656}"/>
    <cellStyle name="Normal 4 2 9 3 7" xfId="14746" xr:uid="{EF1EE6BB-34CD-4350-B6CF-670B69A72CDD}"/>
    <cellStyle name="Normal 4 2 9 4" xfId="2228" xr:uid="{00000000-0005-0000-0000-000091030000}"/>
    <cellStyle name="Normal 4 2 9 4 2" xfId="5498" xr:uid="{00000000-0005-0000-0000-00006F0F0000}"/>
    <cellStyle name="Normal 4 2 9 4 2 2" xfId="29576" xr:uid="{5F42EEB7-BB4E-4813-9470-643189FDA3CA}"/>
    <cellStyle name="Normal 4 2 9 4 2 3" xfId="16717" xr:uid="{760600FF-2FDD-4893-8822-E9D6F5D8C6CF}"/>
    <cellStyle name="Normal 4 2 9 4 3" xfId="9377" xr:uid="{F53D5D47-FAB6-46FE-8461-2E96EC6665A4}"/>
    <cellStyle name="Normal 4 2 9 4 3 2" xfId="19550" xr:uid="{9F9EED38-610C-4AC9-8B8B-14C9D44CA15C}"/>
    <cellStyle name="Normal 4 2 9 4 4" xfId="12059" xr:uid="{93815F65-6E8B-44C1-8A80-AE8390F65F06}"/>
    <cellStyle name="Normal 4 2 9 4 4 2" xfId="22383" xr:uid="{66EAE7D2-D054-4EB5-957A-119C920E455C}"/>
    <cellStyle name="Normal 4 2 9 4 5" xfId="26088" xr:uid="{F9FB5206-32FA-41C3-9B40-83A7B6AC2611}"/>
    <cellStyle name="Normal 4 2 9 4 6" xfId="14545" xr:uid="{3634A280-042F-4269-9ED1-7EFE80D0BABE}"/>
    <cellStyle name="Normal 4 2 9 5" xfId="4485" xr:uid="{00000000-0005-0000-0000-0000700F0000}"/>
    <cellStyle name="Normal 4 2 9 5 2" xfId="8971" xr:uid="{5A04BB91-863F-4465-8422-DFA6C20730F1}"/>
    <cellStyle name="Normal 4 2 9 5 2 2" xfId="28460" xr:uid="{BE88A949-7FA9-4BC4-BEB3-D796FFB3D1E8}"/>
    <cellStyle name="Normal 4 2 9 5 2 3" xfId="19134" xr:uid="{F1B5904D-CADF-484F-AA65-D9B926AB0FFE}"/>
    <cellStyle name="Normal 4 2 9 5 3" xfId="11643" xr:uid="{44DA5606-CB82-4D83-92D0-BEEBE5CF2638}"/>
    <cellStyle name="Normal 4 2 9 5 3 2" xfId="21967" xr:uid="{3706DD34-59C1-4A8A-92B0-9352848AAACE}"/>
    <cellStyle name="Normal 4 2 9 5 4" xfId="24818" xr:uid="{1E951734-FEA4-4BCC-9FFE-5D3A7680D8B6}"/>
    <cellStyle name="Normal 4 2 9 5 5" xfId="16301" xr:uid="{DC267645-CD13-460C-9BDF-B486856EB0CC}"/>
    <cellStyle name="Normal 4 2 9 6" xfId="7400" xr:uid="{6C0DE6AA-A04D-4E21-837E-235ACA7949BE}"/>
    <cellStyle name="Normal 4 2 9 6 2" xfId="10270" xr:uid="{F349BD9E-AC4E-4D4F-A851-E5403500E56A}"/>
    <cellStyle name="Normal 4 2 9 6 2 2" xfId="29952" xr:uid="{8405FD01-2DC2-421A-888D-9B562AF3400F}"/>
    <cellStyle name="Normal 4 2 9 6 2 3" xfId="20452" xr:uid="{201C7F19-BA57-4158-964E-7C3FC37CAD78}"/>
    <cellStyle name="Normal 4 2 9 6 3" xfId="12961" xr:uid="{D7626576-B6C4-4489-AB57-6CF042FE331A}"/>
    <cellStyle name="Normal 4 2 9 6 3 2" xfId="23285" xr:uid="{034373A7-37E0-4C5C-8377-E60862666006}"/>
    <cellStyle name="Normal 4 2 9 6 4" xfId="29453" xr:uid="{4C40183B-D31A-49F0-8CE6-02AF216DB7C0}"/>
    <cellStyle name="Normal 4 2 9 6 5" xfId="17619" xr:uid="{BD96731F-BB03-4F83-940A-BB91A7B9FB8C}"/>
    <cellStyle name="Normal 4 2 9 7" xfId="7855" xr:uid="{035F3A28-E1BD-4B5E-A669-1EAE9FA46AC3}"/>
    <cellStyle name="Normal 4 2 9 7 2" xfId="27623" xr:uid="{4169674D-6F5C-4C62-B98B-BDD04EFFEBE0}"/>
    <cellStyle name="Normal 4 2 9 7 3" xfId="15844" xr:uid="{665BB7F7-0AD4-4069-A454-DC1EA6ADEC60}"/>
    <cellStyle name="Normal 4 2 9 8" xfId="8571" xr:uid="{68CD4047-21FD-4F8D-95DF-C0E1EFD0B84D}"/>
    <cellStyle name="Normal 4 2 9 8 2" xfId="18677" xr:uid="{FCEF82BF-F353-480C-BB85-93E7D31DB2A8}"/>
    <cellStyle name="Normal 4 2 9 9" xfId="11189" xr:uid="{80646814-DCA4-48FD-A359-B96D0F673995}"/>
    <cellStyle name="Normal 4 2 9 9 2" xfId="21510" xr:uid="{3196B063-6E40-4E64-80E6-3817B40CD2D5}"/>
    <cellStyle name="Normal 4 20" xfId="8498" xr:uid="{619D43C4-3834-46CC-98E3-5968BDCD5E86}"/>
    <cellStyle name="Normal 4 20 2" xfId="26824" xr:uid="{37CA2A86-19C0-462C-AFEE-AB165BBCB7CA}"/>
    <cellStyle name="Normal 4 20 3" xfId="25201" xr:uid="{64CE4D12-D298-4972-82A5-76A6239470CE}"/>
    <cellStyle name="Normal 4 20 4" xfId="18586" xr:uid="{638AEA82-9EB9-4691-BB93-8EB92E8AACAD}"/>
    <cellStyle name="Normal 4 21" xfId="11099" xr:uid="{D8DAA4CA-2867-4763-B50A-BF897AE824D9}"/>
    <cellStyle name="Normal 4 21 2" xfId="24943" xr:uid="{26C61146-CFDF-4718-8BFE-5DFC4FB868D0}"/>
    <cellStyle name="Normal 4 21 3" xfId="21419" xr:uid="{B6A5D06E-D6BA-4126-832A-C8F79539F8D9}"/>
    <cellStyle name="Normal 4 22" xfId="25013" xr:uid="{F53F47B5-CC04-4DB2-A5F4-4C3BE974B10F}"/>
    <cellStyle name="Normal 4 23" xfId="26816" xr:uid="{B3A32E41-C5B8-4A38-8E56-98DFF218F544}"/>
    <cellStyle name="Normal 4 24" xfId="24952" xr:uid="{0F229225-8844-475F-959B-EE1805775A0B}"/>
    <cellStyle name="Normal 4 25" xfId="13708" xr:uid="{306BCC8A-23A5-4B5F-AB01-57A69F21B3E0}"/>
    <cellStyle name="Normal 4 3" xfId="1268" xr:uid="{00000000-0005-0000-0000-0000F4040000}"/>
    <cellStyle name="Normal 4 3 2" xfId="1269" xr:uid="{00000000-0005-0000-0000-0000F5040000}"/>
    <cellStyle name="Normal 4 4" xfId="1270" xr:uid="{00000000-0005-0000-0000-0000F6040000}"/>
    <cellStyle name="Normal 4 4 10" xfId="1271" xr:uid="{00000000-0005-0000-0000-0000F7040000}"/>
    <cellStyle name="Normal 4 4 10 2" xfId="2625" xr:uid="{00000000-0005-0000-0000-000097030000}"/>
    <cellStyle name="Normal 4 4 10 2 2" xfId="6152" xr:uid="{00000000-0005-0000-0000-0000760F0000}"/>
    <cellStyle name="Normal 4 4 10 2 2 2" xfId="28426" xr:uid="{1A2FA2C5-91B5-4B80-8E02-EAAEF0215215}"/>
    <cellStyle name="Normal 4 4 10 2 2 3" xfId="17227" xr:uid="{D46F2E79-2E7F-4EA7-A8DC-3D86848F8B8D}"/>
    <cellStyle name="Normal 4 4 10 2 3" xfId="9884" xr:uid="{63ACDC71-EE73-410A-BA3E-7028CC41B369}"/>
    <cellStyle name="Normal 4 4 10 2 3 2" xfId="20060" xr:uid="{ECA9086B-2B22-4D72-B655-F82648A55273}"/>
    <cellStyle name="Normal 4 4 10 2 4" xfId="12569" xr:uid="{72BC90A8-D367-4747-8E42-560597FF6363}"/>
    <cellStyle name="Normal 4 4 10 2 4 2" xfId="22893" xr:uid="{5D076068-DB98-423D-9D9F-1EACDBB07AE0}"/>
    <cellStyle name="Normal 4 4 10 2 5" xfId="24366" xr:uid="{50230609-C011-41E7-A59D-001C6D2DD013}"/>
    <cellStyle name="Normal 4 4 10 2 6" xfId="15161" xr:uid="{F9B9CDB4-C611-493C-9C20-2C8E355E3350}"/>
    <cellStyle name="Normal 4 4 10 3" xfId="4959" xr:uid="{00000000-0005-0000-0000-0000770F0000}"/>
    <cellStyle name="Normal 4 4 10 3 2" xfId="10426" xr:uid="{8EDD3109-56A0-4101-89B0-788AF5A4B68C}"/>
    <cellStyle name="Normal 4 4 10 3 2 2" xfId="30015" xr:uid="{3AE6DCD2-455C-4BD8-A814-A8D61F97EFCF}"/>
    <cellStyle name="Normal 4 4 10 3 2 3" xfId="20608" xr:uid="{AEC63318-30B7-42BE-B57C-5EB623933C74}"/>
    <cellStyle name="Normal 4 4 10 3 3" xfId="13117" xr:uid="{8101F2B2-54BC-4B87-A4AC-41B786795027}"/>
    <cellStyle name="Normal 4 4 10 3 3 2" xfId="23441" xr:uid="{D9CCDA17-7DCD-4010-8974-FBFF36CE63B4}"/>
    <cellStyle name="Normal 4 4 10 3 4" xfId="25428" xr:uid="{AF0FFF8F-1115-4ABE-B1D1-17A0FBF32701}"/>
    <cellStyle name="Normal 4 4 10 3 5" xfId="17775" xr:uid="{BB175D8F-38DB-4303-81E7-CDB3FBEA0B54}"/>
    <cellStyle name="Normal 4 4 10 4" xfId="7858" xr:uid="{D4E3BB51-C755-426D-BF79-F567EEE34DAC}"/>
    <cellStyle name="Normal 4 4 10 4 2" xfId="24931" xr:uid="{61FDA1E6-C9A4-4E3D-88CD-F2F998FD4DCB}"/>
    <cellStyle name="Normal 4 4 10 4 3" xfId="28380" xr:uid="{92639B34-5FD1-496B-BDCF-59100E2B3440}"/>
    <cellStyle name="Normal 4 4 10 4 4" xfId="15848" xr:uid="{FA39DFED-79AD-4569-B1A2-D0223FC588D7}"/>
    <cellStyle name="Normal 4 4 10 5" xfId="8574" xr:uid="{619BBB63-D428-434E-B953-CE9E0BEAB332}"/>
    <cellStyle name="Normal 4 4 10 5 2" xfId="28490" xr:uid="{E803BD39-6381-44B3-A572-54BA868F6B03}"/>
    <cellStyle name="Normal 4 4 10 5 3" xfId="18681" xr:uid="{1F492F6C-59E4-4168-9905-1BF550B6746E}"/>
    <cellStyle name="Normal 4 4 10 6" xfId="11193" xr:uid="{61250E97-E7E1-436F-858D-1CAF75EC9237}"/>
    <cellStyle name="Normal 4 4 10 6 2" xfId="21514" xr:uid="{60FFBD63-5EF3-4A8D-B360-F2820A832CDD}"/>
    <cellStyle name="Normal 4 4 10 7" xfId="25858" xr:uid="{4D373584-8BA0-4FF6-A448-0E844A98E60D}"/>
    <cellStyle name="Normal 4 4 10 8" xfId="14076" xr:uid="{88AE1F41-6283-4463-8D33-9693ACD635DE}"/>
    <cellStyle name="Normal 4 4 11" xfId="1272" xr:uid="{00000000-0005-0000-0000-0000F8040000}"/>
    <cellStyle name="Normal 4 4 11 2" xfId="2364" xr:uid="{00000000-0005-0000-0000-000098030000}"/>
    <cellStyle name="Normal 4 4 11 2 2" xfId="5710" xr:uid="{00000000-0005-0000-0000-00007A0F0000}"/>
    <cellStyle name="Normal 4 4 11 2 3" xfId="27215" xr:uid="{8E2D2870-9888-4569-A00E-EBE029E9CCB0}"/>
    <cellStyle name="Normal 4 4 11 2 4" xfId="15849" xr:uid="{67B8A137-4983-42C5-B21B-C8AB6F39F27D}"/>
    <cellStyle name="Normal 4 4 11 3" xfId="4646" xr:uid="{00000000-0005-0000-0000-00007B0F0000}"/>
    <cellStyle name="Normal 4 4 11 3 2" xfId="29700" xr:uid="{6E6A2F95-A5E3-4A93-9A20-FACDD683EB50}"/>
    <cellStyle name="Normal 4 4 11 3 3" xfId="18682" xr:uid="{A2E1F5EA-08A7-4884-A848-A01FA490266D}"/>
    <cellStyle name="Normal 4 4 11 4" xfId="11194" xr:uid="{65115A0F-49AD-4A32-9E59-D52CB482B7AB}"/>
    <cellStyle name="Normal 4 4 11 4 2" xfId="21515" xr:uid="{457F23E9-CDCB-416B-B4CF-2833C68297EE}"/>
    <cellStyle name="Normal 4 4 11 5" xfId="24600" xr:uid="{0CCE1539-6578-405B-8C4D-55FC887928C6}"/>
    <cellStyle name="Normal 4 4 11 6" xfId="14747" xr:uid="{D0E4FEB0-6A30-4868-8CB8-49DD1D76059B}"/>
    <cellStyle name="Normal 4 4 12" xfId="2229" xr:uid="{00000000-0005-0000-0000-000096030000}"/>
    <cellStyle name="Normal 4 4 12 2" xfId="5084" xr:uid="{00000000-0005-0000-0000-00007D0F0000}"/>
    <cellStyle name="Normal 4 4 12 2 2" xfId="27591" xr:uid="{096A09EC-4552-423C-B085-1422F42CEB0B}"/>
    <cellStyle name="Normal 4 4 12 2 3" xfId="16373" xr:uid="{96174A2E-765E-4AEC-9CF1-2C0A399C09B7}"/>
    <cellStyle name="Normal 4 4 12 3" xfId="9033" xr:uid="{B4BD5C22-4094-4308-B969-53E949FEF3B3}"/>
    <cellStyle name="Normal 4 4 12 3 2" xfId="19206" xr:uid="{28CFD9A9-98A8-47E4-9DDA-6E642DBDCE0B}"/>
    <cellStyle name="Normal 4 4 12 4" xfId="11715" xr:uid="{6964D499-6968-460A-A074-BFD911A15D15}"/>
    <cellStyle name="Normal 4 4 12 4 2" xfId="22039" xr:uid="{D288A90F-A298-4A74-97DB-1C1A2E3C2906}"/>
    <cellStyle name="Normal 4 4 12 5" xfId="24673" xr:uid="{5C4AE984-D855-4287-862F-CA981469022F}"/>
    <cellStyle name="Normal 4 4 12 6" xfId="14141" xr:uid="{4A510943-C431-4134-9311-98F8B4DA7040}"/>
    <cellStyle name="Normal 4 4 13" xfId="4486" xr:uid="{00000000-0005-0000-0000-00007E0F0000}"/>
    <cellStyle name="Normal 4 4 13 2" xfId="8790" xr:uid="{1C887E89-EF2F-40E8-A73C-B504AB621C39}"/>
    <cellStyle name="Normal 4 4 13 2 2" xfId="28870" xr:uid="{2EAE811F-B4D4-42A3-9D69-945C843C517C}"/>
    <cellStyle name="Normal 4 4 13 2 3" xfId="18938" xr:uid="{64B738F3-023E-43F0-93FD-270A65DE8C4A}"/>
    <cellStyle name="Normal 4 4 13 3" xfId="11447" xr:uid="{1F4F0A07-BC95-4EC0-B674-7DD94BBAF18B}"/>
    <cellStyle name="Normal 4 4 13 3 2" xfId="21771" xr:uid="{711BDE54-9D31-424E-BE1A-4B5A5F1F9460}"/>
    <cellStyle name="Normal 4 4 13 4" xfId="25014" xr:uid="{449185DA-04C8-45D6-8007-B7E1D44F6AA0}"/>
    <cellStyle name="Normal 4 4 13 5" xfId="16105" xr:uid="{6A60210E-09FE-40D3-A7BC-F2235A88744C}"/>
    <cellStyle name="Normal 4 4 14" xfId="7401" xr:uid="{7D799A51-4731-4FD6-A485-39AA6776E5D4}"/>
    <cellStyle name="Normal 4 4 14 2" xfId="10271" xr:uid="{0B8472BB-C717-4721-8031-C17FD7FA9BF4}"/>
    <cellStyle name="Normal 4 4 14 2 2" xfId="20453" xr:uid="{220221D5-CC6A-42C9-B2F9-8711EAE3E008}"/>
    <cellStyle name="Normal 4 4 14 3" xfId="12962" xr:uid="{5C592DAC-07B6-414D-AE1F-24960C759541}"/>
    <cellStyle name="Normal 4 4 14 3 2" xfId="23286" xr:uid="{57EF9EC9-3196-4C9A-BCDB-452289C2637E}"/>
    <cellStyle name="Normal 4 4 14 4" xfId="28541" xr:uid="{2B79F7E0-4540-472C-907E-C15A24C473A9}"/>
    <cellStyle name="Normal 4 4 14 5" xfId="17620" xr:uid="{A602DE51-96DE-40D0-9432-A6FE419C6E8C}"/>
    <cellStyle name="Normal 4 4 15" xfId="7857" xr:uid="{6AC0E553-28D2-4815-BE88-9B1DED131D45}"/>
    <cellStyle name="Normal 4 4 15 2" xfId="15847" xr:uid="{2D872D02-5EE0-4909-9E18-BF469909CFEA}"/>
    <cellStyle name="Normal 4 4 16" xfId="8573" xr:uid="{C8550247-A60A-40F7-B3AA-E51AC45F54BA}"/>
    <cellStyle name="Normal 4 4 16 2" xfId="18680" xr:uid="{49374086-E6E5-40D4-A554-17CD5AEE003E}"/>
    <cellStyle name="Normal 4 4 17" xfId="11192" xr:uid="{4432BF1C-ACD2-4A27-A99F-D554B91864C4}"/>
    <cellStyle name="Normal 4 4 17 2" xfId="21513" xr:uid="{B9E1283C-9A19-428C-9F9C-BE8FB6B69729}"/>
    <cellStyle name="Normal 4 4 18" xfId="25871" xr:uid="{DC3F16C1-D98B-49E3-837A-A70DBA34E149}"/>
    <cellStyle name="Normal 4 4 19" xfId="13719" xr:uid="{50BD54B8-BF1C-4990-8E06-D02728AD227A}"/>
    <cellStyle name="Normal 4 4 2" xfId="1273" xr:uid="{00000000-0005-0000-0000-0000F9040000}"/>
    <cellStyle name="Normal 4 4 2 10" xfId="7859" xr:uid="{A9788D71-AE25-48B5-8814-0C20648311E3}"/>
    <cellStyle name="Normal 4 4 2 10 2" xfId="15850" xr:uid="{5863D86B-6905-49A5-B5A1-BEF9F0933A03}"/>
    <cellStyle name="Normal 4 4 2 11" xfId="8575" xr:uid="{10F14116-A4BA-4B0C-8EF7-D55A294BD37B}"/>
    <cellStyle name="Normal 4 4 2 11 2" xfId="18683" xr:uid="{48EDA9FB-27E5-445B-A219-753E08929576}"/>
    <cellStyle name="Normal 4 4 2 12" xfId="11195" xr:uid="{4BEEBB05-696F-412A-B4A5-03A90E1EC7F4}"/>
    <cellStyle name="Normal 4 4 2 12 2" xfId="21516" xr:uid="{F4070ABF-C278-47D5-8410-B78E87D1054C}"/>
    <cellStyle name="Normal 4 4 2 13" xfId="26610" xr:uid="{9DE7DA35-95EE-4A9F-AB32-416E2C617EED}"/>
    <cellStyle name="Normal 4 4 2 14" xfId="13742" xr:uid="{653974ED-29D1-4EFD-A5D9-3520F9D20F60}"/>
    <cellStyle name="Normal 4 4 2 2" xfId="1274" xr:uid="{00000000-0005-0000-0000-0000FA040000}"/>
    <cellStyle name="Normal 4 4 2 2 10" xfId="8576" xr:uid="{F75495CF-E36C-409B-B5C8-2864FBE9DF7A}"/>
    <cellStyle name="Normal 4 4 2 2 10 2" xfId="18684" xr:uid="{710B23AB-0615-48D6-9461-652662354E6F}"/>
    <cellStyle name="Normal 4 4 2 2 11" xfId="11196" xr:uid="{093CDD80-4610-4328-82D4-46ED3089AF8F}"/>
    <cellStyle name="Normal 4 4 2 2 11 2" xfId="21517" xr:uid="{993CCFA1-4220-4A9E-9963-08C79C7B0EE0}"/>
    <cellStyle name="Normal 4 4 2 2 12" xfId="25464" xr:uid="{B8BAB56E-5435-4021-B5F3-216DB8CED8D7}"/>
    <cellStyle name="Normal 4 4 2 2 13" xfId="13802" xr:uid="{AB799395-A92A-4C31-9299-7DB34D89440B}"/>
    <cellStyle name="Normal 4 4 2 2 2" xfId="1275" xr:uid="{00000000-0005-0000-0000-0000FB040000}"/>
    <cellStyle name="Normal 4 4 2 2 2 10" xfId="14359" xr:uid="{D5AB80EA-51F1-423B-AAB2-49458B30FA6D}"/>
    <cellStyle name="Normal 4 4 2 2 2 2" xfId="2678" xr:uid="{00000000-0005-0000-0000-00009B030000}"/>
    <cellStyle name="Normal 4 4 2 2 2 2 2" xfId="4125" xr:uid="{00000000-0005-0000-0000-0000830F0000}"/>
    <cellStyle name="Normal 4 4 2 2 2 2 2 2" xfId="6155" xr:uid="{00000000-0005-0000-0000-0000840F0000}"/>
    <cellStyle name="Normal 4 4 2 2 2 2 2 2 2" xfId="27975" xr:uid="{1710A65C-C1CC-4B59-A4CE-BFCF35527A51}"/>
    <cellStyle name="Normal 4 4 2 2 2 2 2 2 3" xfId="17230" xr:uid="{3FF569A9-720C-40D6-8122-82A3E30AE6FB}"/>
    <cellStyle name="Normal 4 4 2 2 2 2 2 3" xfId="9887" xr:uid="{D5C2DF4C-8565-4101-82B6-EADB5959ABAC}"/>
    <cellStyle name="Normal 4 4 2 2 2 2 2 3 2" xfId="20063" xr:uid="{B305283B-C9D9-41F3-91E8-1D815E42DA1F}"/>
    <cellStyle name="Normal 4 4 2 2 2 2 2 4" xfId="12572" xr:uid="{7CE71D2B-37C7-4E2F-AC47-4F5938040400}"/>
    <cellStyle name="Normal 4 4 2 2 2 2 2 4 2" xfId="22896" xr:uid="{8C8A1797-F3D4-4D7C-9B6F-9280788D00BA}"/>
    <cellStyle name="Normal 4 4 2 2 2 2 2 5" xfId="25779" xr:uid="{4120AFE1-F977-428F-A7FE-4FC6B33754AE}"/>
    <cellStyle name="Normal 4 4 2 2 2 2 2 6" xfId="15164" xr:uid="{11FDDD6F-5E39-42AA-B56D-D5E343B95B69}"/>
    <cellStyle name="Normal 4 4 2 2 2 2 3" xfId="5502" xr:uid="{00000000-0005-0000-0000-0000850F0000}"/>
    <cellStyle name="Normal 4 4 2 2 2 2 3 2" xfId="10535" xr:uid="{CADDFE7A-713C-48B6-B0D5-3D0F3456F9C2}"/>
    <cellStyle name="Normal 4 4 2 2 2 2 3 2 2" xfId="30119" xr:uid="{66CFB969-32B8-4414-B481-A88E8F7D0E3F}"/>
    <cellStyle name="Normal 4 4 2 2 2 2 3 2 3" xfId="20755" xr:uid="{26881428-ED53-4964-B77F-6B9E6B59B339}"/>
    <cellStyle name="Normal 4 4 2 2 2 2 3 3" xfId="13264" xr:uid="{0B94911F-D376-443F-B2AA-1AC607F6747C}"/>
    <cellStyle name="Normal 4 4 2 2 2 2 3 3 2" xfId="23588" xr:uid="{0DC0B00A-D0B1-48B6-8267-7D7E9EBC0959}"/>
    <cellStyle name="Normal 4 4 2 2 2 2 3 4" xfId="24235" xr:uid="{6BE9191D-1F82-4970-BA4D-1AF85BA13BD2}"/>
    <cellStyle name="Normal 4 4 2 2 2 2 3 5" xfId="17922" xr:uid="{8165BE31-D454-4C28-85E6-E7E33DA6504C}"/>
    <cellStyle name="Normal 4 4 2 2 2 2 4" xfId="8142" xr:uid="{10CB86EB-D148-4A3A-8101-22055CADB4E0}"/>
    <cellStyle name="Normal 4 4 2 2 2 2 4 2" xfId="26989" xr:uid="{C5C99C08-6035-422D-B3AF-A54B5E9DB776}"/>
    <cellStyle name="Normal 4 4 2 2 2 2 4 3" xfId="16721" xr:uid="{93C98DEB-12FF-40AB-B3F7-FEF801B2D0D2}"/>
    <cellStyle name="Normal 4 4 2 2 2 2 5" xfId="9381" xr:uid="{A163C479-94AF-41EA-9B1B-85220209F641}"/>
    <cellStyle name="Normal 4 4 2 2 2 2 5 2" xfId="19554" xr:uid="{4BB2B024-EF9C-4D1E-81DD-EFB44DF0C679}"/>
    <cellStyle name="Normal 4 4 2 2 2 2 6" xfId="12063" xr:uid="{C2ADCCB7-1757-4036-BFF9-65FBE76C15D5}"/>
    <cellStyle name="Normal 4 4 2 2 2 2 6 2" xfId="22387" xr:uid="{4E9EBEF8-123B-4E43-969D-AFC1D8737E78}"/>
    <cellStyle name="Normal 4 4 2 2 2 2 7" xfId="26623" xr:uid="{A51DE996-32A7-4C98-8042-1796B76C9434}"/>
    <cellStyle name="Normal 4 4 2 2 2 2 8" xfId="14549" xr:uid="{03E86A34-5880-4F65-9CEE-4C32FFA052AC}"/>
    <cellStyle name="Normal 4 4 2 2 2 3" xfId="4126" xr:uid="{00000000-0005-0000-0000-0000860F0000}"/>
    <cellStyle name="Normal 4 4 2 2 2 3 2" xfId="6156" xr:uid="{00000000-0005-0000-0000-0000870F0000}"/>
    <cellStyle name="Normal 4 4 2 2 2 3 2 2" xfId="10679" xr:uid="{AE9D43D5-0F22-4959-85C4-D18602C2323B}"/>
    <cellStyle name="Normal 4 4 2 2 2 3 2 2 2" xfId="20946" xr:uid="{2C1C6262-F310-4B8F-B472-16869ACCBC8B}"/>
    <cellStyle name="Normal 4 4 2 2 2 3 2 3" xfId="13455" xr:uid="{072E769A-C6A7-4232-B44A-64FA5F1CD72D}"/>
    <cellStyle name="Normal 4 4 2 2 2 3 2 3 2" xfId="23779" xr:uid="{603D1901-A047-4157-A876-E5A09BA1E3C2}"/>
    <cellStyle name="Normal 4 4 2 2 2 3 2 4" xfId="28157" xr:uid="{930BB44B-0722-44EF-81A4-D19367874B7D}"/>
    <cellStyle name="Normal 4 4 2 2 2 3 2 5" xfId="18113" xr:uid="{F189FE22-F485-4F71-89BB-2678ECF64662}"/>
    <cellStyle name="Normal 4 4 2 2 2 3 3" xfId="8244" xr:uid="{FB4944B5-7F19-4C0E-A766-A94AC7C1DD8E}"/>
    <cellStyle name="Normal 4 4 2 2 2 3 3 2" xfId="17231" xr:uid="{FC3012E8-C80A-42B2-9F01-DBD3F34FA82B}"/>
    <cellStyle name="Normal 4 4 2 2 2 3 4" xfId="9888" xr:uid="{1EA36FA9-8709-42EA-AE0D-C4C61A236BCA}"/>
    <cellStyle name="Normal 4 4 2 2 2 3 4 2" xfId="20064" xr:uid="{3589CF91-25F9-486C-8FD2-5A07A8ECF1F0}"/>
    <cellStyle name="Normal 4 4 2 2 2 3 5" xfId="12573" xr:uid="{207F157F-02A5-4135-8302-47FE557A4746}"/>
    <cellStyle name="Normal 4 4 2 2 2 3 5 2" xfId="22897" xr:uid="{12D22E24-B7EB-4EFB-AEEB-F3FC3A3FF8C1}"/>
    <cellStyle name="Normal 4 4 2 2 2 3 6" xfId="25623" xr:uid="{939FFF59-308C-49B3-BBD9-2349FA9A952D}"/>
    <cellStyle name="Normal 4 4 2 2 2 3 7" xfId="15165" xr:uid="{36494991-7754-4933-A958-E6D6D41732E0}"/>
    <cellStyle name="Normal 4 4 2 2 2 4" xfId="4124" xr:uid="{00000000-0005-0000-0000-0000880F0000}"/>
    <cellStyle name="Normal 4 4 2 2 2 4 2" xfId="6154" xr:uid="{00000000-0005-0000-0000-0000890F0000}"/>
    <cellStyle name="Normal 4 4 2 2 2 4 2 2" xfId="29296" xr:uid="{F19FEB66-619C-4775-8DD9-CA026A1AC7B3}"/>
    <cellStyle name="Normal 4 4 2 2 2 4 2 3" xfId="17229" xr:uid="{C38C83EA-9754-4EE2-B0D5-63C3386A43C8}"/>
    <cellStyle name="Normal 4 4 2 2 2 4 3" xfId="9886" xr:uid="{00A8213A-9031-4C1C-B92B-97EEFC2C86DC}"/>
    <cellStyle name="Normal 4 4 2 2 2 4 3 2" xfId="20062" xr:uid="{679B651C-65D0-4893-A334-31E7BBE5B65D}"/>
    <cellStyle name="Normal 4 4 2 2 2 4 4" xfId="12571" xr:uid="{8F07C14B-4D5E-4158-A7A2-F712B129C747}"/>
    <cellStyle name="Normal 4 4 2 2 2 4 4 2" xfId="22895" xr:uid="{77E63CD0-EED6-4C89-92D7-DABDD49BA867}"/>
    <cellStyle name="Normal 4 4 2 2 2 4 5" xfId="24303" xr:uid="{A642B8C0-12CB-49A7-A98D-4AB4351CC518}"/>
    <cellStyle name="Normal 4 4 2 2 2 4 6" xfId="15163" xr:uid="{32E97C62-0522-4F6E-9A90-DEFAAE2ED73D}"/>
    <cellStyle name="Normal 4 4 2 2 2 5" xfId="3570" xr:uid="{00000000-0005-0000-0000-00008A0F0000}"/>
    <cellStyle name="Normal 4 4 2 2 2 5 2" xfId="5306" xr:uid="{00000000-0005-0000-0000-00008B0F0000}"/>
    <cellStyle name="Normal 4 4 2 2 2 5 2 2" xfId="30054" xr:uid="{EFC362F8-08D4-4AF5-A669-33A585EDB543}"/>
    <cellStyle name="Normal 4 4 2 2 2 5 2 3" xfId="20662" xr:uid="{7B2A334A-C388-4169-AF37-6D78C6CA9316}"/>
    <cellStyle name="Normal 4 4 2 2 2 5 3" xfId="13171" xr:uid="{22A0FACB-0EFC-4FDB-8853-545EF4429F11}"/>
    <cellStyle name="Normal 4 4 2 2 2 5 3 2" xfId="23495" xr:uid="{7AA9F905-B0D9-42F7-A0DD-A66F176E15DF}"/>
    <cellStyle name="Normal 4 4 2 2 2 5 4" xfId="25362" xr:uid="{C567CB72-8A3B-4EE5-A7F7-C4E1BC8CF2EA}"/>
    <cellStyle name="Normal 4 4 2 2 2 5 5" xfId="17829" xr:uid="{708ABF67-E8E8-4096-B056-1FF7E8F84F22}"/>
    <cellStyle name="Normal 4 4 2 2 2 6" xfId="5030" xr:uid="{00000000-0005-0000-0000-00008C0F0000}"/>
    <cellStyle name="Normal 4 4 2 2 2 6 2" xfId="28324" xr:uid="{30C2CF93-80F6-4729-A239-5FEC235314D7}"/>
    <cellStyle name="Normal 4 4 2 2 2 6 3" xfId="15852" xr:uid="{8665DA1D-4019-4AA6-AAA8-18C5865AFB18}"/>
    <cellStyle name="Normal 4 4 2 2 2 7" xfId="8577" xr:uid="{CD328866-DDF2-4C99-879B-FE9B99EFF664}"/>
    <cellStyle name="Normal 4 4 2 2 2 7 2" xfId="18685" xr:uid="{ED57BB9D-56F3-4389-95F7-DD58D3E8E9BE}"/>
    <cellStyle name="Normal 4 4 2 2 2 8" xfId="11197" xr:uid="{AE1F9AD0-4E6F-4130-8D20-B4A885543C6A}"/>
    <cellStyle name="Normal 4 4 2 2 2 8 2" xfId="21518" xr:uid="{8F7FF52E-8CDE-4FFC-85FF-771B70C7C062}"/>
    <cellStyle name="Normal 4 4 2 2 2 9" xfId="25331" xr:uid="{74A7CAB5-1618-4C39-A6B2-417D7C7FA6B5}"/>
    <cellStyle name="Normal 4 4 2 2 3" xfId="2495" xr:uid="{00000000-0005-0000-0000-00009A030000}"/>
    <cellStyle name="Normal 4 4 2 2 3 2" xfId="4127" xr:uid="{00000000-0005-0000-0000-00008E0F0000}"/>
    <cellStyle name="Normal 4 4 2 2 3 2 2" xfId="6157" xr:uid="{00000000-0005-0000-0000-00008F0F0000}"/>
    <cellStyle name="Normal 4 4 2 2 3 2 2 2" xfId="29686" xr:uid="{431549FD-A308-4E14-96FA-5BF6A9BD53D9}"/>
    <cellStyle name="Normal 4 4 2 2 3 2 2 3" xfId="17232" xr:uid="{15651DC8-94E2-465A-B344-9F7E0C9E17C2}"/>
    <cellStyle name="Normal 4 4 2 2 3 2 3" xfId="9889" xr:uid="{D4D3525E-E3AF-4789-AA5F-C4F6A58E1CA8}"/>
    <cellStyle name="Normal 4 4 2 2 3 2 3 2" xfId="20065" xr:uid="{387AA481-4037-46E6-BD37-F73DA36851D4}"/>
    <cellStyle name="Normal 4 4 2 2 3 2 4" xfId="12574" xr:uid="{0DF94669-472C-4136-9274-2A90581C6FB1}"/>
    <cellStyle name="Normal 4 4 2 2 3 2 4 2" xfId="22898" xr:uid="{0922242B-915F-44D0-A006-A26D91C81BB0}"/>
    <cellStyle name="Normal 4 4 2 2 3 2 5" xfId="25393" xr:uid="{AAEC18C3-3A72-4BE3-9460-7E0D6780E1DC}"/>
    <cellStyle name="Normal 4 4 2 2 3 2 6" xfId="15166" xr:uid="{DCEEB235-3AB0-4E38-A7E5-AC862C18CE6F}"/>
    <cellStyle name="Normal 4 4 2 2 3 3" xfId="5501" xr:uid="{00000000-0005-0000-0000-0000900F0000}"/>
    <cellStyle name="Normal 4 4 2 2 3 3 2" xfId="10534" xr:uid="{D19B48EA-855F-4E51-9D5E-20CCDCF74D49}"/>
    <cellStyle name="Normal 4 4 2 2 3 3 2 2" xfId="30118" xr:uid="{258BCBA5-72B0-4834-A9B0-9AD89ABF219F}"/>
    <cellStyle name="Normal 4 4 2 2 3 3 2 3" xfId="20754" xr:uid="{FB5A19F1-1E6E-46A6-AABC-FA703E1A76D2}"/>
    <cellStyle name="Normal 4 4 2 2 3 3 3" xfId="13263" xr:uid="{D8CB422F-89A5-42FD-A543-E48586085F3F}"/>
    <cellStyle name="Normal 4 4 2 2 3 3 3 2" xfId="23587" xr:uid="{94B505EE-B3EB-4320-B5D7-3F0DFBA49BC2}"/>
    <cellStyle name="Normal 4 4 2 2 3 3 4" xfId="26021" xr:uid="{BB00B567-5AA3-46A2-9EAA-F512EDC163C7}"/>
    <cellStyle name="Normal 4 4 2 2 3 3 5" xfId="17921" xr:uid="{B3AAA68C-9D57-443F-A4B7-5AD1BEB99ADA}"/>
    <cellStyle name="Normal 4 4 2 2 3 4" xfId="8141" xr:uid="{0DE9925B-6777-49AE-BDC3-0BC317A89AD6}"/>
    <cellStyle name="Normal 4 4 2 2 3 4 2" xfId="27939" xr:uid="{A1A9B50D-D70C-4897-8196-EF2BE829E458}"/>
    <cellStyle name="Normal 4 4 2 2 3 4 3" xfId="16720" xr:uid="{B9A68233-BDA1-4BE9-9D93-0627CE7038A8}"/>
    <cellStyle name="Normal 4 4 2 2 3 5" xfId="9380" xr:uid="{E05FC66C-FA2C-4D39-85E9-5588BB81F381}"/>
    <cellStyle name="Normal 4 4 2 2 3 5 2" xfId="19553" xr:uid="{7557F66C-5480-4A52-A92C-5C8B3A43FD2C}"/>
    <cellStyle name="Normal 4 4 2 2 3 6" xfId="12062" xr:uid="{F7EAF95F-2836-4D83-A30F-0FCA33DFE24F}"/>
    <cellStyle name="Normal 4 4 2 2 3 6 2" xfId="22386" xr:uid="{88A5E8E5-33FA-4F52-B9CE-01EBF63CD410}"/>
    <cellStyle name="Normal 4 4 2 2 3 7" xfId="24919" xr:uid="{85570C29-D7DC-4BFC-9206-82B26F34FA6C}"/>
    <cellStyle name="Normal 4 4 2 2 3 8" xfId="14548" xr:uid="{EF8E93BE-61EE-432C-B5DC-6DD88E452B42}"/>
    <cellStyle name="Normal 4 4 2 2 4" xfId="4128" xr:uid="{00000000-0005-0000-0000-0000910F0000}"/>
    <cellStyle name="Normal 4 4 2 2 4 2" xfId="6158" xr:uid="{00000000-0005-0000-0000-0000920F0000}"/>
    <cellStyle name="Normal 4 4 2 2 4 2 2" xfId="10680" xr:uid="{E59A1265-BDF1-4ABE-B589-657D4A3FD267}"/>
    <cellStyle name="Normal 4 4 2 2 4 2 2 2" xfId="20947" xr:uid="{9C452368-EB25-47ED-9020-887E91C9B361}"/>
    <cellStyle name="Normal 4 4 2 2 4 2 3" xfId="13456" xr:uid="{A2B05D19-860A-4500-AEF8-E716FA4F4393}"/>
    <cellStyle name="Normal 4 4 2 2 4 2 3 2" xfId="23780" xr:uid="{905DE3A9-C041-423D-B9A8-5CED9C1A0AD5}"/>
    <cellStyle name="Normal 4 4 2 2 4 2 4" xfId="26890" xr:uid="{1D38C662-C385-48F8-8640-2ED0507C1BAC}"/>
    <cellStyle name="Normal 4 4 2 2 4 2 5" xfId="18114" xr:uid="{CF6C63B9-326E-4F5F-AE9F-D3F011DC982C}"/>
    <cellStyle name="Normal 4 4 2 2 4 3" xfId="8245" xr:uid="{AB0734F2-0384-4948-BE06-902F8F0B4A6F}"/>
    <cellStyle name="Normal 4 4 2 2 4 3 2" xfId="17233" xr:uid="{C775675C-47B9-464D-8501-347170C56A2C}"/>
    <cellStyle name="Normal 4 4 2 2 4 4" xfId="9890" xr:uid="{7E6D83D3-EBBB-4085-8B52-EE7D1B494E57}"/>
    <cellStyle name="Normal 4 4 2 2 4 4 2" xfId="20066" xr:uid="{348F428B-5E18-4293-ABA0-C58223C08098}"/>
    <cellStyle name="Normal 4 4 2 2 4 5" xfId="12575" xr:uid="{1638ECD1-6C2F-4964-B602-6B690A0CC0FF}"/>
    <cellStyle name="Normal 4 4 2 2 4 5 2" xfId="22899" xr:uid="{85BD6FD4-B4B3-4051-B7AF-8AE6327A6ADF}"/>
    <cellStyle name="Normal 4 4 2 2 4 6" xfId="26472" xr:uid="{AFD89818-17FD-4E6B-90E9-3AD1A2E99DC3}"/>
    <cellStyle name="Normal 4 4 2 2 4 7" xfId="15167" xr:uid="{6FEF4CBC-7D6B-41EA-A727-009EC5C17FAF}"/>
    <cellStyle name="Normal 4 4 2 2 5" xfId="4123" xr:uid="{00000000-0005-0000-0000-0000930F0000}"/>
    <cellStyle name="Normal 4 4 2 2 5 2" xfId="6153" xr:uid="{00000000-0005-0000-0000-0000940F0000}"/>
    <cellStyle name="Normal 4 4 2 2 5 2 2" xfId="27545" xr:uid="{6523FA23-8D2D-4261-942F-D5C5DF7CDF09}"/>
    <cellStyle name="Normal 4 4 2 2 5 2 3" xfId="17228" xr:uid="{62F77217-5D9C-48AB-881C-F713ED70BE17}"/>
    <cellStyle name="Normal 4 4 2 2 5 3" xfId="9885" xr:uid="{050BD426-9BE9-4735-9423-D2BD3BA6A3A9}"/>
    <cellStyle name="Normal 4 4 2 2 5 3 2" xfId="20061" xr:uid="{D8F3C61B-0C4A-4723-AD95-ED0A9FA464F3}"/>
    <cellStyle name="Normal 4 4 2 2 5 4" xfId="12570" xr:uid="{9C4E5DB7-2295-47D1-B391-264D08DBDC10}"/>
    <cellStyle name="Normal 4 4 2 2 5 4 2" xfId="22894" xr:uid="{5E75136A-6E31-43F8-9B0E-8BBCAE432F6F}"/>
    <cellStyle name="Normal 4 4 2 2 5 5" xfId="25720" xr:uid="{C5D0FF6C-3F74-412A-A68A-BE17EFD1AB1C}"/>
    <cellStyle name="Normal 4 4 2 2 5 6" xfId="15162" xr:uid="{05CD99E2-2A21-44CD-BBDE-B6E1F6A3C5A2}"/>
    <cellStyle name="Normal 4 4 2 2 6" xfId="3283" xr:uid="{00000000-0005-0000-0000-0000950F0000}"/>
    <cellStyle name="Normal 4 4 2 2 6 2" xfId="5203" xr:uid="{00000000-0005-0000-0000-0000960F0000}"/>
    <cellStyle name="Normal 4 4 2 2 6 2 2" xfId="29378" xr:uid="{6167A8C1-D88D-416F-95C5-ACCA58286A70}"/>
    <cellStyle name="Normal 4 4 2 2 6 2 3" xfId="16492" xr:uid="{8F60FDD0-A83A-46D6-8EBF-8F26290A6556}"/>
    <cellStyle name="Normal 4 4 2 2 6 3" xfId="9152" xr:uid="{10993C00-7B40-47BB-A5C8-5528DB29C17C}"/>
    <cellStyle name="Normal 4 4 2 2 6 3 2" xfId="19325" xr:uid="{BE73571A-8025-4207-B41D-EDC4E89813FA}"/>
    <cellStyle name="Normal 4 4 2 2 6 4" xfId="11834" xr:uid="{B2AD8FC7-1C9B-45BE-8078-7413461707E2}"/>
    <cellStyle name="Normal 4 4 2 2 6 4 2" xfId="22158" xr:uid="{11AD626C-5532-40B4-BE5D-5528CBB29FC2}"/>
    <cellStyle name="Normal 4 4 2 2 6 5" xfId="26190" xr:uid="{22A2628A-4999-43EF-AB5C-7F3A67E1A028}"/>
    <cellStyle name="Normal 4 4 2 2 6 6" xfId="14259" xr:uid="{A97551F8-4999-42B9-8716-DC9CC8757F9F}"/>
    <cellStyle name="Normal 4 4 2 2 7" xfId="4795" xr:uid="{00000000-0005-0000-0000-0000970F0000}"/>
    <cellStyle name="Normal 4 4 2 2 7 2" xfId="8871" xr:uid="{276ACE60-D3EE-4BC0-BD06-17DCD905B0F6}"/>
    <cellStyle name="Normal 4 4 2 2 7 2 2" xfId="19021" xr:uid="{60C4E883-551D-4AB8-8410-EACD7627660B}"/>
    <cellStyle name="Normal 4 4 2 2 7 3" xfId="11530" xr:uid="{1652DBF6-5704-437F-A6FB-729100D7A8D3}"/>
    <cellStyle name="Normal 4 4 2 2 7 3 2" xfId="21854" xr:uid="{64110185-B540-467C-8365-4B459BF8F1BC}"/>
    <cellStyle name="Normal 4 4 2 2 7 4" xfId="26338" xr:uid="{2C80F836-768D-4EED-ABC0-D434C7A00350}"/>
    <cellStyle name="Normal 4 4 2 2 7 5" xfId="16188" xr:uid="{4DFC6EB6-28CC-42AC-A709-ED9C66BABB11}"/>
    <cellStyle name="Normal 4 4 2 2 8" xfId="7285" xr:uid="{A46C0971-5B6C-476C-87F2-92BE814CF394}"/>
    <cellStyle name="Normal 4 4 2 2 8 2" xfId="10101" xr:uid="{7BCDC08A-93D2-47A7-83E0-BF72A8D4B43A}"/>
    <cellStyle name="Normal 4 4 2 2 8 2 2" xfId="20281" xr:uid="{5D04EB43-A92D-4915-84E4-F41640A8688E}"/>
    <cellStyle name="Normal 4 4 2 2 8 3" xfId="12790" xr:uid="{A4E3F29A-1D5D-41A8-866C-70688348830F}"/>
    <cellStyle name="Normal 4 4 2 2 8 3 2" xfId="23114" xr:uid="{756EB0AA-E532-4DAB-AB55-78E0F4D51277}"/>
    <cellStyle name="Normal 4 4 2 2 8 4" xfId="17448" xr:uid="{B5D55881-DC9E-419F-B511-CD20FE2AF8DF}"/>
    <cellStyle name="Normal 4 4 2 2 9" xfId="7860" xr:uid="{4BB17F1D-EA2F-445E-8CB0-AE50B754F4B0}"/>
    <cellStyle name="Normal 4 4 2 2 9 2" xfId="15851" xr:uid="{C781A651-B3E5-4A93-8041-3D481EE91163}"/>
    <cellStyle name="Normal 4 4 2 3" xfId="1276" xr:uid="{00000000-0005-0000-0000-0000FC040000}"/>
    <cellStyle name="Normal 4 4 2 3 10" xfId="11198" xr:uid="{C4B81E0B-680D-4243-A365-7EB15E8E7F68}"/>
    <cellStyle name="Normal 4 4 2 3 10 2" xfId="21519" xr:uid="{2E43E202-11D4-40ED-8E04-2C47221B5165}"/>
    <cellStyle name="Normal 4 4 2 3 11" xfId="26504" xr:uid="{EF984D33-198A-4145-8873-6A64252C5D31}"/>
    <cellStyle name="Normal 4 4 2 3 12" xfId="13919" xr:uid="{998D498E-87B9-4386-95CC-97BB09E48D75}"/>
    <cellStyle name="Normal 4 4 2 3 2" xfId="2565" xr:uid="{00000000-0005-0000-0000-00009C030000}"/>
    <cellStyle name="Normal 4 4 2 3 2 2" xfId="4130" xr:uid="{00000000-0005-0000-0000-00009A0F0000}"/>
    <cellStyle name="Normal 4 4 2 3 2 2 2" xfId="6160" xr:uid="{00000000-0005-0000-0000-00009B0F0000}"/>
    <cellStyle name="Normal 4 4 2 3 2 2 2 2" xfId="29581" xr:uid="{6D2AAA14-B254-44F2-8E7F-74264410CE67}"/>
    <cellStyle name="Normal 4 4 2 3 2 2 2 3" xfId="17235" xr:uid="{BB993423-1193-417D-896A-4F75B57B8AC5}"/>
    <cellStyle name="Normal 4 4 2 3 2 2 3" xfId="9892" xr:uid="{C8B736BA-1091-4451-A515-BD40EF4EE60B}"/>
    <cellStyle name="Normal 4 4 2 3 2 2 3 2" xfId="20068" xr:uid="{6F98C82A-141D-4809-BC6F-05CD62831E1D}"/>
    <cellStyle name="Normal 4 4 2 3 2 2 4" xfId="12577" xr:uid="{4551A530-4491-4D26-8C4C-24915B9B3CC5}"/>
    <cellStyle name="Normal 4 4 2 3 2 2 4 2" xfId="22901" xr:uid="{0A59CEA6-5D09-416D-94E0-490448C05063}"/>
    <cellStyle name="Normal 4 4 2 3 2 2 5" xfId="26617" xr:uid="{3F9EF04C-F37F-4959-BD14-2A0378883092}"/>
    <cellStyle name="Normal 4 4 2 3 2 2 6" xfId="15169" xr:uid="{F4458BC8-E91E-4888-8A51-1452F5634CCE}"/>
    <cellStyle name="Normal 4 4 2 3 2 3" xfId="5503" xr:uid="{00000000-0005-0000-0000-00009C0F0000}"/>
    <cellStyle name="Normal 4 4 2 3 2 3 2" xfId="10536" xr:uid="{80ECD095-6D87-4E3B-B393-C29E4007D96C}"/>
    <cellStyle name="Normal 4 4 2 3 2 3 2 2" xfId="30120" xr:uid="{0E1ACF17-9E49-4BC7-8DE6-BCF854505C3C}"/>
    <cellStyle name="Normal 4 4 2 3 2 3 2 3" xfId="20756" xr:uid="{3BF434B3-1844-43ED-A402-189E03DC6E2E}"/>
    <cellStyle name="Normal 4 4 2 3 2 3 3" xfId="13265" xr:uid="{2E68963C-C345-4874-9E48-21DCAA48D045}"/>
    <cellStyle name="Normal 4 4 2 3 2 3 3 2" xfId="23589" xr:uid="{E94EC7B0-B515-4AD5-965C-6B9F8D65B003}"/>
    <cellStyle name="Normal 4 4 2 3 2 3 4" xfId="25544" xr:uid="{1BF47ABA-E9AF-40F9-B867-8A2C574BF28E}"/>
    <cellStyle name="Normal 4 4 2 3 2 3 5" xfId="17923" xr:uid="{21BDD8AB-5FA6-40E7-8861-845704BEC137}"/>
    <cellStyle name="Normal 4 4 2 3 2 4" xfId="8143" xr:uid="{EC60D201-1A73-40C0-97E0-49B269BBBB1F}"/>
    <cellStyle name="Normal 4 4 2 3 2 4 2" xfId="28760" xr:uid="{12233380-75A3-4CFC-A39E-FE4484B299AB}"/>
    <cellStyle name="Normal 4 4 2 3 2 4 3" xfId="16722" xr:uid="{6ECA2833-906E-4EA2-90B5-A7F557170A63}"/>
    <cellStyle name="Normal 4 4 2 3 2 5" xfId="9382" xr:uid="{CBDDEBF6-D457-444D-A02F-486FAA95D55A}"/>
    <cellStyle name="Normal 4 4 2 3 2 5 2" xfId="19555" xr:uid="{2302BEE6-D871-4688-B163-4AC653D237A6}"/>
    <cellStyle name="Normal 4 4 2 3 2 6" xfId="12064" xr:uid="{F78CFB44-7879-48BC-BE9A-27EF9877A124}"/>
    <cellStyle name="Normal 4 4 2 3 2 6 2" xfId="22388" xr:uid="{B6CC7D1C-F0B9-4927-8F08-19A9AF14F790}"/>
    <cellStyle name="Normal 4 4 2 3 2 7" xfId="25822" xr:uid="{2AEE1891-B56D-40A0-AD45-8F4D7FB867DB}"/>
    <cellStyle name="Normal 4 4 2 3 2 8" xfId="14550" xr:uid="{92B747CE-8BC1-44A9-8B77-EDCFF0C30D54}"/>
    <cellStyle name="Normal 4 4 2 3 3" xfId="4131" xr:uid="{00000000-0005-0000-0000-00009D0F0000}"/>
    <cellStyle name="Normal 4 4 2 3 3 2" xfId="6161" xr:uid="{00000000-0005-0000-0000-00009E0F0000}"/>
    <cellStyle name="Normal 4 4 2 3 3 2 2" xfId="10681" xr:uid="{48EBE170-3E49-4777-9FA4-C755EAAEF74C}"/>
    <cellStyle name="Normal 4 4 2 3 3 2 2 2" xfId="30246" xr:uid="{594B3C2E-261E-4C87-BEC0-862DA1FE3915}"/>
    <cellStyle name="Normal 4 4 2 3 3 2 2 3" xfId="20948" xr:uid="{A6FA4398-6874-45A7-9BA5-B624AE422837}"/>
    <cellStyle name="Normal 4 4 2 3 3 2 3" xfId="13457" xr:uid="{C58591D7-7781-4C5A-B154-7BCD0AD5E250}"/>
    <cellStyle name="Normal 4 4 2 3 3 2 3 2" xfId="23781" xr:uid="{06F50192-933A-4359-9978-FDCD63B1C2BE}"/>
    <cellStyle name="Normal 4 4 2 3 3 2 4" xfId="26857" xr:uid="{1BF3B7AB-12EE-42C7-8CC3-CFC465F3AA32}"/>
    <cellStyle name="Normal 4 4 2 3 3 2 5" xfId="18115" xr:uid="{1BE15E2B-073F-4A22-A915-3A22155013F9}"/>
    <cellStyle name="Normal 4 4 2 3 3 3" xfId="8246" xr:uid="{5D6F9E88-8297-4BD9-BD93-BBF2D3295F95}"/>
    <cellStyle name="Normal 4 4 2 3 3 3 2" xfId="28083" xr:uid="{0F6D6C69-9261-456B-8122-8D22154EED55}"/>
    <cellStyle name="Normal 4 4 2 3 3 3 3" xfId="17236" xr:uid="{DDC30BB9-8F14-467B-B48E-45EAD5A60FAA}"/>
    <cellStyle name="Normal 4 4 2 3 3 4" xfId="9893" xr:uid="{8922646E-66E1-4EDF-B9A2-D979833FF865}"/>
    <cellStyle name="Normal 4 4 2 3 3 4 2" xfId="20069" xr:uid="{103801DA-F1E9-4019-87FD-2B7886F14CFB}"/>
    <cellStyle name="Normal 4 4 2 3 3 5" xfId="12578" xr:uid="{0C5121F4-E5B3-4E28-8496-E5E6C16DB7D0}"/>
    <cellStyle name="Normal 4 4 2 3 3 5 2" xfId="22902" xr:uid="{B6B7718A-4C45-4692-AE4E-182C1D205438}"/>
    <cellStyle name="Normal 4 4 2 3 3 6" xfId="26633" xr:uid="{920747E2-F0A3-410B-B11E-A24E78394F89}"/>
    <cellStyle name="Normal 4 4 2 3 3 7" xfId="15170" xr:uid="{C6FCEF69-43AB-4019-BC0B-C60703F87F18}"/>
    <cellStyle name="Normal 4 4 2 3 4" xfId="4129" xr:uid="{00000000-0005-0000-0000-00009F0F0000}"/>
    <cellStyle name="Normal 4 4 2 3 4 2" xfId="6159" xr:uid="{00000000-0005-0000-0000-0000A00F0000}"/>
    <cellStyle name="Normal 4 4 2 3 4 2 2" xfId="28381" xr:uid="{DEE59CDD-D6C2-4ADD-BA3E-3F174E9D6C0E}"/>
    <cellStyle name="Normal 4 4 2 3 4 2 3" xfId="17234" xr:uid="{CA48631A-B3D9-44FE-AF02-9CDAEAACB6E7}"/>
    <cellStyle name="Normal 4 4 2 3 4 3" xfId="9891" xr:uid="{3C348651-7D5E-4D34-B270-3D30DC13E714}"/>
    <cellStyle name="Normal 4 4 2 3 4 3 2" xfId="20067" xr:uid="{4545D5A0-7747-4AB3-91A9-9A260A51B46F}"/>
    <cellStyle name="Normal 4 4 2 3 4 4" xfId="12576" xr:uid="{8AF32589-8EE2-45E5-BB2D-62480BD44698}"/>
    <cellStyle name="Normal 4 4 2 3 4 4 2" xfId="22900" xr:uid="{847EB4CD-5859-4A69-BBF7-78E8E32C4175}"/>
    <cellStyle name="Normal 4 4 2 3 4 5" xfId="26573" xr:uid="{0AE777F5-8EF3-42FE-A1EE-A4D28D6C17A6}"/>
    <cellStyle name="Normal 4 4 2 3 4 6" xfId="15168" xr:uid="{83608E72-9B18-4334-A247-44D7AF24AD9D}"/>
    <cellStyle name="Normal 4 4 2 3 5" xfId="3327" xr:uid="{00000000-0005-0000-0000-0000A10F0000}"/>
    <cellStyle name="Normal 4 4 2 3 5 2" xfId="5246" xr:uid="{00000000-0005-0000-0000-0000A20F0000}"/>
    <cellStyle name="Normal 4 4 2 3 5 2 2" xfId="27206" xr:uid="{F95E570F-AE66-4980-A7C1-90A9472A0814}"/>
    <cellStyle name="Normal 4 4 2 3 5 2 3" xfId="16535" xr:uid="{C0FD37AD-0051-4281-9EC6-A1D17E94A176}"/>
    <cellStyle name="Normal 4 4 2 3 5 3" xfId="9195" xr:uid="{D54ED69C-4FD1-4C9E-8CA8-5E4F6F4F99A5}"/>
    <cellStyle name="Normal 4 4 2 3 5 3 2" xfId="19368" xr:uid="{A5B8AA99-D988-4962-8A60-EFAFB2417629}"/>
    <cellStyle name="Normal 4 4 2 3 5 4" xfId="11877" xr:uid="{68D4F96E-6804-4231-81FE-0D7CCE71DA1B}"/>
    <cellStyle name="Normal 4 4 2 3 5 4 2" xfId="22201" xr:uid="{9EA83FC6-A0F6-4D4C-93B3-3D156AEA7B8B}"/>
    <cellStyle name="Normal 4 4 2 3 5 5" xfId="24582" xr:uid="{11C3C53A-F08E-47A4-AA76-3AB9B51F2BC2}"/>
    <cellStyle name="Normal 4 4 2 3 5 6" xfId="14299" xr:uid="{990EE892-EC7A-4BB9-AD0B-0BC47348D56C}"/>
    <cellStyle name="Normal 4 4 2 3 6" xfId="4896" xr:uid="{00000000-0005-0000-0000-0000A30F0000}"/>
    <cellStyle name="Normal 4 4 2 3 6 2" xfId="8973" xr:uid="{E9441FB2-4FEC-4648-AA05-2D9C868DE8AF}"/>
    <cellStyle name="Normal 4 4 2 3 6 2 2" xfId="19136" xr:uid="{BF1C5A27-7001-4F96-AE7E-D27F2DDBE2DA}"/>
    <cellStyle name="Normal 4 4 2 3 6 3" xfId="11645" xr:uid="{379BE47A-F5CE-4AF1-9DC4-1FC64376762D}"/>
    <cellStyle name="Normal 4 4 2 3 6 3 2" xfId="21969" xr:uid="{836DAD86-899F-4DA2-9537-1BC10935D36E}"/>
    <cellStyle name="Normal 4 4 2 3 6 4" xfId="24153" xr:uid="{E3AD489A-A93A-4E8D-8AAD-621851F57A33}"/>
    <cellStyle name="Normal 4 4 2 3 6 5" xfId="16303" xr:uid="{4F34FEF3-39E7-4250-9082-34FA0381F11C}"/>
    <cellStyle name="Normal 4 4 2 3 7" xfId="7332" xr:uid="{B0323175-294C-4E8E-AE50-40B73B6868CC}"/>
    <cellStyle name="Normal 4 4 2 3 7 2" xfId="10196" xr:uid="{A1E24326-3DE7-4FF1-9283-88D7BD3B2796}"/>
    <cellStyle name="Normal 4 4 2 3 7 2 2" xfId="20376" xr:uid="{F152BAB0-01EC-42ED-B047-E4F1BB7F2D43}"/>
    <cellStyle name="Normal 4 4 2 3 7 3" xfId="12885" xr:uid="{25AB13A9-FADB-47C4-997D-05C747C1ABBE}"/>
    <cellStyle name="Normal 4 4 2 3 7 3 2" xfId="23209" xr:uid="{C2E19D42-56AB-4309-9B44-EA1729D976FE}"/>
    <cellStyle name="Normal 4 4 2 3 7 4" xfId="17543" xr:uid="{5CBE83F3-1FC3-46FB-B6BE-8529533DC17C}"/>
    <cellStyle name="Normal 4 4 2 3 8" xfId="7861" xr:uid="{BDF776C6-9E10-47A3-901F-82AB53FADD3F}"/>
    <cellStyle name="Normal 4 4 2 3 8 2" xfId="15853" xr:uid="{511C64B8-C007-46DA-BAEA-A4780177963D}"/>
    <cellStyle name="Normal 4 4 2 3 9" xfId="8578" xr:uid="{9C9BF12F-2D0D-4233-80F8-7A78F36B65B0}"/>
    <cellStyle name="Normal 4 4 2 3 9 2" xfId="18686" xr:uid="{465BBB32-7F60-4BB2-87E8-9F2CA09834D6}"/>
    <cellStyle name="Normal 4 4 2 4" xfId="1277" xr:uid="{00000000-0005-0000-0000-0000FD040000}"/>
    <cellStyle name="Normal 4 4 2 4 2" xfId="2365" xr:uid="{00000000-0005-0000-0000-00009D030000}"/>
    <cellStyle name="Normal 4 4 2 4 2 2" xfId="6162" xr:uid="{00000000-0005-0000-0000-0000A60F0000}"/>
    <cellStyle name="Normal 4 4 2 4 2 2 2" xfId="28171" xr:uid="{CB56B79F-6BD4-4DDA-B7CA-C40CC71BA9AA}"/>
    <cellStyle name="Normal 4 4 2 4 2 2 3" xfId="17237" xr:uid="{7E359D3F-1A17-4810-8D63-0677E4D04C78}"/>
    <cellStyle name="Normal 4 4 2 4 2 3" xfId="9894" xr:uid="{535ED911-AED8-4E2D-BCCC-D6DE85B8AAF3}"/>
    <cellStyle name="Normal 4 4 2 4 2 3 2" xfId="20070" xr:uid="{F60DA1C6-D689-44FD-9F9E-1CBD4E5726D6}"/>
    <cellStyle name="Normal 4 4 2 4 2 4" xfId="12579" xr:uid="{6B367270-7EFA-4B12-9ED1-339C20F29215}"/>
    <cellStyle name="Normal 4 4 2 4 2 4 2" xfId="22903" xr:uid="{FA18AFD2-9B4C-4813-AD7D-42EFEC94276B}"/>
    <cellStyle name="Normal 4 4 2 4 2 5" xfId="25164" xr:uid="{22EE4386-79EA-4F34-9D26-F758AB8038B3}"/>
    <cellStyle name="Normal 4 4 2 4 2 6" xfId="15171" xr:uid="{3ACEAB0C-5A49-49D7-986D-C721D1169DE1}"/>
    <cellStyle name="Normal 4 4 2 4 3" xfId="3705" xr:uid="{00000000-0005-0000-0000-0000A70F0000}"/>
    <cellStyle name="Normal 4 4 2 4 3 2" xfId="5500" xr:uid="{00000000-0005-0000-0000-0000A80F0000}"/>
    <cellStyle name="Normal 4 4 2 4 3 2 2" xfId="29118" xr:uid="{1B071AB6-7043-4341-9306-5F8DDAC72BF6}"/>
    <cellStyle name="Normal 4 4 2 4 3 2 3" xfId="16719" xr:uid="{AE6A0355-E64D-4CEE-A8CD-EE526305ABC2}"/>
    <cellStyle name="Normal 4 4 2 4 3 3" xfId="9379" xr:uid="{7A6E6279-F564-4A84-8D11-F530524C8405}"/>
    <cellStyle name="Normal 4 4 2 4 3 3 2" xfId="19552" xr:uid="{A3DD9FAF-E3C9-42CA-B822-5B71E97DB6B4}"/>
    <cellStyle name="Normal 4 4 2 4 3 4" xfId="12061" xr:uid="{E31B0AB3-DB06-4931-AE01-FCD6C43C8FF5}"/>
    <cellStyle name="Normal 4 4 2 4 3 4 2" xfId="22385" xr:uid="{CA9AAFC3-8055-41ED-A068-7FFCC572799A}"/>
    <cellStyle name="Normal 4 4 2 4 3 5" xfId="23910" xr:uid="{4067965A-018C-4310-BD0E-C10F4A3DF39D}"/>
    <cellStyle name="Normal 4 4 2 4 3 6" xfId="14547" xr:uid="{0898FCAB-9410-421C-9685-3E3EEAC32149}"/>
    <cellStyle name="Normal 4 4 2 4 4" xfId="4647" xr:uid="{00000000-0005-0000-0000-0000A90F0000}"/>
    <cellStyle name="Normal 4 4 2 4 4 2" xfId="10427" xr:uid="{9090838B-8868-4AB0-8B1A-0486F4A88877}"/>
    <cellStyle name="Normal 4 4 2 4 4 2 2" xfId="20609" xr:uid="{868D6E41-289C-41E9-80DB-A48984EB0359}"/>
    <cellStyle name="Normal 4 4 2 4 4 3" xfId="13118" xr:uid="{24289D92-BF62-46A6-9008-7DEB3FEC899D}"/>
    <cellStyle name="Normal 4 4 2 4 4 3 2" xfId="23442" xr:uid="{2013F84F-4D9A-4A96-880E-3667F6D4620F}"/>
    <cellStyle name="Normal 4 4 2 4 4 4" xfId="24384" xr:uid="{260B0B38-EE87-4F98-8F12-557477DA7B35}"/>
    <cellStyle name="Normal 4 4 2 4 4 5" xfId="17776" xr:uid="{BBA4E803-5F7C-4B38-A022-53F498D81BA0}"/>
    <cellStyle name="Normal 4 4 2 4 5" xfId="7862" xr:uid="{C8D8D475-745D-4586-AB83-20771FBFB46A}"/>
    <cellStyle name="Normal 4 4 2 4 5 2" xfId="15854" xr:uid="{ECD27BFB-8159-4386-95D7-5F2F4B9E7D96}"/>
    <cellStyle name="Normal 4 4 2 4 6" xfId="8579" xr:uid="{AC64FD09-3DE5-4A56-9864-8FC386FFF586}"/>
    <cellStyle name="Normal 4 4 2 4 6 2" xfId="18687" xr:uid="{F00E6AF0-EAD6-4AD8-90FE-75C313EC9E86}"/>
    <cellStyle name="Normal 4 4 2 4 7" xfId="11199" xr:uid="{3040D18C-FDD5-4AC6-B1B0-30E7141C142F}"/>
    <cellStyle name="Normal 4 4 2 4 7 2" xfId="21520" xr:uid="{038AF2A2-9C8E-4801-8B5D-B73CCA42DBBA}"/>
    <cellStyle name="Normal 4 4 2 4 8" xfId="25124" xr:uid="{9EC42EB7-999E-4CDF-90A2-70445E13CB44}"/>
    <cellStyle name="Normal 4 4 2 4 9" xfId="14077" xr:uid="{E7AA8A8F-A1CC-4EA8-8B02-EE08B77710F4}"/>
    <cellStyle name="Normal 4 4 2 5" xfId="2230" xr:uid="{00000000-0005-0000-0000-000099030000}"/>
    <cellStyle name="Normal 4 4 2 5 2" xfId="6163" xr:uid="{00000000-0005-0000-0000-0000AB0F0000}"/>
    <cellStyle name="Normal 4 4 2 5 2 2" xfId="10682" xr:uid="{2213C65F-C8A9-4D9E-B690-92E11C144A0A}"/>
    <cellStyle name="Normal 4 4 2 5 2 2 2" xfId="30247" xr:uid="{BB57CBF8-9FB5-44BD-AFC6-DB6C6A4A5BBD}"/>
    <cellStyle name="Normal 4 4 2 5 2 2 3" xfId="20949" xr:uid="{AA9ECF46-1707-455B-B581-655203AA13DD}"/>
    <cellStyle name="Normal 4 4 2 5 2 3" xfId="13458" xr:uid="{1CC5439D-EF94-4569-A693-8F55827DCA36}"/>
    <cellStyle name="Normal 4 4 2 5 2 3 2" xfId="23782" xr:uid="{40034FD4-D890-4E58-B5AA-5DD785AD185A}"/>
    <cellStyle name="Normal 4 4 2 5 2 4" xfId="25291" xr:uid="{402EDA3A-9248-40A9-8969-4A43570A0F1A}"/>
    <cellStyle name="Normal 4 4 2 5 2 5" xfId="18116" xr:uid="{0EABC1E7-6D0D-4A3D-AE3E-A9D0E54D0E94}"/>
    <cellStyle name="Normal 4 4 2 5 3" xfId="8247" xr:uid="{A4903CDC-A178-44C0-944C-A2CC5ED299B1}"/>
    <cellStyle name="Normal 4 4 2 5 3 2" xfId="29137" xr:uid="{083AAE39-0F87-49C6-9D4A-14F25F1595A4}"/>
    <cellStyle name="Normal 4 4 2 5 3 3" xfId="17238" xr:uid="{E61D1CE6-EAB7-4E99-82D1-027C953E49A3}"/>
    <cellStyle name="Normal 4 4 2 5 4" xfId="9895" xr:uid="{0A89920C-758C-42B4-A60C-F1D0207B8552}"/>
    <cellStyle name="Normal 4 4 2 5 4 2" xfId="20071" xr:uid="{DA97AA25-932A-46D0-B3EA-8A760A7E234D}"/>
    <cellStyle name="Normal 4 4 2 5 5" xfId="12580" xr:uid="{A44C280D-4B30-4F2B-B12E-6CB09FBE3272}"/>
    <cellStyle name="Normal 4 4 2 5 5 2" xfId="22904" xr:uid="{5774A944-9B5D-45F9-9D92-07313C487E91}"/>
    <cellStyle name="Normal 4 4 2 5 6" xfId="26594" xr:uid="{4254B937-88E3-42E9-9960-2B6EBFC9CE4D}"/>
    <cellStyle name="Normal 4 4 2 5 7" xfId="15172" xr:uid="{E9AD2ED7-6E23-45CE-9ED9-CC89843617E7}"/>
    <cellStyle name="Normal 4 4 2 6" xfId="3828" xr:uid="{00000000-0005-0000-0000-0000AC0F0000}"/>
    <cellStyle name="Normal 4 4 2 6 2" xfId="5711" xr:uid="{00000000-0005-0000-0000-0000AD0F0000}"/>
    <cellStyle name="Normal 4 4 2 6 2 2" xfId="28489" xr:uid="{D1155F17-DF37-4568-9BB6-B9A8C5D5040A}"/>
    <cellStyle name="Normal 4 4 2 6 2 3" xfId="16858" xr:uid="{805ECD27-2AA6-48ED-B862-56CB64999B1A}"/>
    <cellStyle name="Normal 4 4 2 6 3" xfId="9515" xr:uid="{F3A18C4B-6AE6-43DB-871D-290A7B48E101}"/>
    <cellStyle name="Normal 4 4 2 6 3 2" xfId="19691" xr:uid="{399BA1B2-16AE-4565-87C5-81238DFA0110}"/>
    <cellStyle name="Normal 4 4 2 6 4" xfId="12200" xr:uid="{91891DB7-4904-46D5-B161-AE9697E708A6}"/>
    <cellStyle name="Normal 4 4 2 6 4 2" xfId="22524" xr:uid="{97FF5FCE-C99A-48BF-8FF6-3A3818A12638}"/>
    <cellStyle name="Normal 4 4 2 6 5" xfId="24011" xr:uid="{5E6642AB-DD6D-4187-B6A5-6180D4FD3BFF}"/>
    <cellStyle name="Normal 4 4 2 6 6" xfId="14748" xr:uid="{64DB5142-D782-4E42-80CF-0D113BCE0067}"/>
    <cellStyle name="Normal 4 4 2 7" xfId="3213" xr:uid="{00000000-0005-0000-0000-0000AE0F0000}"/>
    <cellStyle name="Normal 4 4 2 7 2" xfId="5143" xr:uid="{00000000-0005-0000-0000-0000AF0F0000}"/>
    <cellStyle name="Normal 4 4 2 7 2 2" xfId="28181" xr:uid="{7F77ED41-DA66-4880-ACCB-137EB67C3ADA}"/>
    <cellStyle name="Normal 4 4 2 7 2 3" xfId="16432" xr:uid="{B7CF8F26-9808-4D4E-A255-7EF431D2D4BE}"/>
    <cellStyle name="Normal 4 4 2 7 3" xfId="9092" xr:uid="{DBAF8CFD-AB9C-40F2-8834-4332D0B08C8D}"/>
    <cellStyle name="Normal 4 4 2 7 3 2" xfId="19265" xr:uid="{4F35ABDB-B5B0-406D-B18C-9F36F41745E8}"/>
    <cellStyle name="Normal 4 4 2 7 4" xfId="11774" xr:uid="{24FBF0E6-6698-4256-AD40-69998FFF80DA}"/>
    <cellStyle name="Normal 4 4 2 7 4 2" xfId="22098" xr:uid="{A322F254-5FEA-4DF9-AB72-2DC2D6F8B5BF}"/>
    <cellStyle name="Normal 4 4 2 7 5" xfId="24174" xr:uid="{1F373254-432F-4F43-82EA-49F95B0AE5B5}"/>
    <cellStyle name="Normal 4 4 2 7 6" xfId="14201" xr:uid="{4DA6AAE6-3FA9-45CB-9D68-A105AD0852C3}"/>
    <cellStyle name="Normal 4 4 2 8" xfId="4487" xr:uid="{00000000-0005-0000-0000-0000B00F0000}"/>
    <cellStyle name="Normal 4 4 2 8 2" xfId="8813" xr:uid="{58BB1159-BB6F-41F3-B7A6-16F2E9D96E8A}"/>
    <cellStyle name="Normal 4 4 2 8 2 2" xfId="18961" xr:uid="{64388214-A023-48B4-9A52-3BA49D070538}"/>
    <cellStyle name="Normal 4 4 2 8 3" xfId="11470" xr:uid="{4457FD59-33C9-4D88-A1F1-CAE2ED32F60B}"/>
    <cellStyle name="Normal 4 4 2 8 3 2" xfId="21794" xr:uid="{68551CCE-FD53-45C1-ABDE-C297927B6D0C}"/>
    <cellStyle name="Normal 4 4 2 8 4" xfId="24390" xr:uid="{864DF2B7-97A4-4698-AC19-8566DF70D0B2}"/>
    <cellStyle name="Normal 4 4 2 8 5" xfId="16128" xr:uid="{F57DACA4-9D9C-4845-A512-CF8B00AB6DDC}"/>
    <cellStyle name="Normal 4 4 2 9" xfId="7402" xr:uid="{7DE5286D-0868-4C9B-A69C-71FA51DFB33A}"/>
    <cellStyle name="Normal 4 4 2 9 2" xfId="10272" xr:uid="{143D29B1-9369-46E0-9D2F-22F03497AD3F}"/>
    <cellStyle name="Normal 4 4 2 9 2 2" xfId="20454" xr:uid="{F973CA81-5932-4840-95A6-67E93B076F94}"/>
    <cellStyle name="Normal 4 4 2 9 3" xfId="12963" xr:uid="{47B74ADF-C018-48D2-B0A1-8970606BACF4}"/>
    <cellStyle name="Normal 4 4 2 9 3 2" xfId="23287" xr:uid="{C4979B31-9F7E-48FB-ACD6-296100BA7B3F}"/>
    <cellStyle name="Normal 4 4 2 9 4" xfId="17621" xr:uid="{EF6B9912-D56A-408D-94C1-673CE8719E64}"/>
    <cellStyle name="Normal 4 4 3" xfId="1278" xr:uid="{00000000-0005-0000-0000-0000FE040000}"/>
    <cellStyle name="Normal 4 4 3 10" xfId="7863" xr:uid="{4EC41116-12B1-46A5-9216-A4050B8F7EDC}"/>
    <cellStyle name="Normal 4 4 3 10 2" xfId="15855" xr:uid="{CB2BF80E-9C0D-4D74-84E0-5C99153BDD0F}"/>
    <cellStyle name="Normal 4 4 3 11" xfId="8580" xr:uid="{0377290B-4C73-44F7-88CB-225ABACAD143}"/>
    <cellStyle name="Normal 4 4 3 11 2" xfId="18688" xr:uid="{BE13736F-7598-4BB5-9477-B2E6C81122CD}"/>
    <cellStyle name="Normal 4 4 3 12" xfId="11200" xr:uid="{B2D0A818-BA41-4509-B479-AEDF44444314}"/>
    <cellStyle name="Normal 4 4 3 12 2" xfId="21521" xr:uid="{40B22AE4-4643-4D5F-82A5-26F35A4BB813}"/>
    <cellStyle name="Normal 4 4 3 13" xfId="25801" xr:uid="{B511C090-AED4-49F0-8937-D954C2759173}"/>
    <cellStyle name="Normal 4 4 3 14" xfId="13779" xr:uid="{A23D9B24-09B7-4DE3-A9F6-7323790CC52F}"/>
    <cellStyle name="Normal 4 4 3 2" xfId="1279" xr:uid="{00000000-0005-0000-0000-0000FF040000}"/>
    <cellStyle name="Normal 4 4 3 2 10" xfId="11201" xr:uid="{F88CEAB1-01C6-4876-B561-77BF302FA93F}"/>
    <cellStyle name="Normal 4 4 3 2 10 2" xfId="21522" xr:uid="{4C01E78D-2B8B-48EB-BFB8-C4311BF237B5}"/>
    <cellStyle name="Normal 4 4 3 2 11" xfId="25805" xr:uid="{18CAFCAE-0920-4B82-A910-839BE5D39176}"/>
    <cellStyle name="Normal 4 4 3 2 12" xfId="13920" xr:uid="{C6E070D5-2CF3-49E7-A069-FA0B448B9F31}"/>
    <cellStyle name="Normal 4 4 3 2 2" xfId="1280" xr:uid="{00000000-0005-0000-0000-000000050000}"/>
    <cellStyle name="Normal 4 4 3 2 2 2" xfId="2679" xr:uid="{00000000-0005-0000-0000-0000A0030000}"/>
    <cellStyle name="Normal 4 4 3 2 2 2 2" xfId="6165" xr:uid="{00000000-0005-0000-0000-0000B50F0000}"/>
    <cellStyle name="Normal 4 4 3 2 2 2 2 2" xfId="29025" xr:uid="{42ACD4D8-5245-4FFE-AC7D-EF2F28350437}"/>
    <cellStyle name="Normal 4 4 3 2 2 2 2 3" xfId="29034" xr:uid="{997B6925-0257-446D-B415-F7BDE5DE7479}"/>
    <cellStyle name="Normal 4 4 3 2 2 2 2 4" xfId="17240" xr:uid="{7FFCE49B-D05D-44B0-ABFF-563AB443BA57}"/>
    <cellStyle name="Normal 4 4 3 2 2 2 3" xfId="9897" xr:uid="{BBA4BB6A-E5DE-45DC-9BD8-48981402CB94}"/>
    <cellStyle name="Normal 4 4 3 2 2 2 3 2" xfId="29876" xr:uid="{ADC0BA3D-A5EC-44C7-91E8-91961BA50FC6}"/>
    <cellStyle name="Normal 4 4 3 2 2 2 3 3" xfId="20073" xr:uid="{520261AA-2B15-4B43-B90F-D41E1B9CE90A}"/>
    <cellStyle name="Normal 4 4 3 2 2 2 4" xfId="12582" xr:uid="{BD85A481-378F-44D5-959A-B41676382F91}"/>
    <cellStyle name="Normal 4 4 3 2 2 2 4 2" xfId="22906" xr:uid="{BEDD2FC1-EA9E-44A8-86E3-96C083BA3F3C}"/>
    <cellStyle name="Normal 4 4 3 2 2 2 5" xfId="26285" xr:uid="{E300E269-A03D-4FB7-853D-FE7C3AFA9700}"/>
    <cellStyle name="Normal 4 4 3 2 2 2 6" xfId="15174" xr:uid="{8ACA07E3-EBC7-451C-8ABF-95858DCFA6F1}"/>
    <cellStyle name="Normal 4 4 3 2 2 3" xfId="3707" xr:uid="{00000000-0005-0000-0000-0000B60F0000}"/>
    <cellStyle name="Normal 4 4 3 2 2 3 2" xfId="5505" xr:uid="{00000000-0005-0000-0000-0000B70F0000}"/>
    <cellStyle name="Normal 4 4 3 2 2 3 2 2" xfId="30122" xr:uid="{F5C647C0-5441-4B7B-B88E-3B0FD985F155}"/>
    <cellStyle name="Normal 4 4 3 2 2 3 2 3" xfId="20758" xr:uid="{3E974E08-BDAA-425B-8866-C4D3F191DE31}"/>
    <cellStyle name="Normal 4 4 3 2 2 3 3" xfId="13267" xr:uid="{0F20ACB0-4CC5-454E-A743-1CA44B415B1E}"/>
    <cellStyle name="Normal 4 4 3 2 2 3 3 2" xfId="23591" xr:uid="{A7BE8AF3-4474-4CA3-B19A-93B0172273B6}"/>
    <cellStyle name="Normal 4 4 3 2 2 3 4" xfId="24710" xr:uid="{A5FC8661-0185-4F6C-B80E-B0F2408DD901}"/>
    <cellStyle name="Normal 4 4 3 2 2 3 5" xfId="17925" xr:uid="{9DE70F17-8868-4B75-A606-E920E07D1F86}"/>
    <cellStyle name="Normal 4 4 3 2 2 4" xfId="5031" xr:uid="{00000000-0005-0000-0000-0000B80F0000}"/>
    <cellStyle name="Normal 4 4 3 2 2 4 2" xfId="28784" xr:uid="{7F1FCD62-F7FD-4BB3-9759-673C0CE178A9}"/>
    <cellStyle name="Normal 4 4 3 2 2 4 3" xfId="15857" xr:uid="{C9705D4F-00D0-4EE5-9CEF-B3F859D653AE}"/>
    <cellStyle name="Normal 4 4 3 2 2 5" xfId="8582" xr:uid="{B6EA1D44-EE68-4412-9735-1BDF00EAD9A9}"/>
    <cellStyle name="Normal 4 4 3 2 2 5 2" xfId="18690" xr:uid="{5EFAA44F-1D18-49A8-BB2F-BCDF0202CB7B}"/>
    <cellStyle name="Normal 4 4 3 2 2 6" xfId="11202" xr:uid="{0E7CF64F-10BA-42EA-A224-77025BCB1BEF}"/>
    <cellStyle name="Normal 4 4 3 2 2 6 2" xfId="21523" xr:uid="{0210057E-ADA6-4DEC-99F4-611770335B99}"/>
    <cellStyle name="Normal 4 4 3 2 2 7" xfId="25457" xr:uid="{C2DCEAA7-D090-432B-BB94-2045306D3F48}"/>
    <cellStyle name="Normal 4 4 3 2 2 8" xfId="14552" xr:uid="{69A341D7-D6AD-4F75-A3E1-F3CE0DEDA125}"/>
    <cellStyle name="Normal 4 4 3 2 3" xfId="2482" xr:uid="{00000000-0005-0000-0000-00009F030000}"/>
    <cellStyle name="Normal 4 4 3 2 3 2" xfId="6166" xr:uid="{00000000-0005-0000-0000-0000BA0F0000}"/>
    <cellStyle name="Normal 4 4 3 2 3 2 2" xfId="10683" xr:uid="{0A3788A2-5C41-4C0B-8D4D-C336B1950FB0}"/>
    <cellStyle name="Normal 4 4 3 2 3 2 2 2" xfId="30248" xr:uid="{B005A4E9-BAD1-4BF7-953C-3FA4E5FBCFC8}"/>
    <cellStyle name="Normal 4 4 3 2 3 2 2 3" xfId="20950" xr:uid="{43F151BE-235B-49F2-8362-890EBA89DD2F}"/>
    <cellStyle name="Normal 4 4 3 2 3 2 3" xfId="13459" xr:uid="{D23FF38F-823C-4645-960B-4351A6369934}"/>
    <cellStyle name="Normal 4 4 3 2 3 2 3 2" xfId="23783" xr:uid="{2D18E759-A0C3-42CD-B2DF-2C908343F6FC}"/>
    <cellStyle name="Normal 4 4 3 2 3 2 4" xfId="25931" xr:uid="{5B03D8D2-89B5-40CA-9769-55B021F4597C}"/>
    <cellStyle name="Normal 4 4 3 2 3 2 5" xfId="18117" xr:uid="{DB04625F-DE8B-4612-A008-CFAAC6CD0CED}"/>
    <cellStyle name="Normal 4 4 3 2 3 3" xfId="8248" xr:uid="{6892FFBB-7609-4F0E-9559-F3571BEAFADA}"/>
    <cellStyle name="Normal 4 4 3 2 3 3 2" xfId="28539" xr:uid="{C1FAAFBC-6462-409F-BBDA-090D6C9D5B53}"/>
    <cellStyle name="Normal 4 4 3 2 3 3 3" xfId="17241" xr:uid="{622C6435-49E9-4591-913F-6A1759669331}"/>
    <cellStyle name="Normal 4 4 3 2 3 4" xfId="9898" xr:uid="{795BDA52-5910-4616-A58E-FEB3AD6C81E3}"/>
    <cellStyle name="Normal 4 4 3 2 3 4 2" xfId="20074" xr:uid="{E88F149D-802D-4759-88A4-0771B87787B6}"/>
    <cellStyle name="Normal 4 4 3 2 3 5" xfId="12583" xr:uid="{5092D65E-CC65-49EA-8656-6D6DD7E73077}"/>
    <cellStyle name="Normal 4 4 3 2 3 5 2" xfId="22907" xr:uid="{252E7122-B653-4617-87FA-7D9437C377C1}"/>
    <cellStyle name="Normal 4 4 3 2 3 6" xfId="24269" xr:uid="{CD1D598B-2D15-48FD-9BB6-2D268CD1B201}"/>
    <cellStyle name="Normal 4 4 3 2 3 7" xfId="15175" xr:uid="{147861FD-E95E-441D-A790-A575A646160B}"/>
    <cellStyle name="Normal 4 4 3 2 4" xfId="4132" xr:uid="{00000000-0005-0000-0000-0000BB0F0000}"/>
    <cellStyle name="Normal 4 4 3 2 4 2" xfId="6164" xr:uid="{00000000-0005-0000-0000-0000BC0F0000}"/>
    <cellStyle name="Normal 4 4 3 2 4 2 2" xfId="29537" xr:uid="{B6D466A3-57B4-41DD-8F48-B9A11008021C}"/>
    <cellStyle name="Normal 4 4 3 2 4 2 3" xfId="17239" xr:uid="{AA144690-0BB5-418F-8F17-5A261BFDE67E}"/>
    <cellStyle name="Normal 4 4 3 2 4 3" xfId="9896" xr:uid="{920EB5CB-4AA7-4ADF-946A-2C870D50C3D0}"/>
    <cellStyle name="Normal 4 4 3 2 4 3 2" xfId="20072" xr:uid="{0C08A621-AA70-4968-B816-129EC71B459F}"/>
    <cellStyle name="Normal 4 4 3 2 4 4" xfId="12581" xr:uid="{5353BAB7-5DBC-474F-BBF0-44165C075152}"/>
    <cellStyle name="Normal 4 4 3 2 4 4 2" xfId="22905" xr:uid="{EA26500E-A14B-4F62-819E-901F9451B847}"/>
    <cellStyle name="Normal 4 4 3 2 4 5" xfId="25854" xr:uid="{9C09AB3D-4404-4FE4-80F2-92B81B95A0BA}"/>
    <cellStyle name="Normal 4 4 3 2 4 6" xfId="15173" xr:uid="{8CBE21C7-7B86-4E18-A066-578E972928B0}"/>
    <cellStyle name="Normal 4 4 3 2 5" xfId="3254" xr:uid="{00000000-0005-0000-0000-0000BD0F0000}"/>
    <cellStyle name="Normal 4 4 3 2 5 2" xfId="5180" xr:uid="{00000000-0005-0000-0000-0000BE0F0000}"/>
    <cellStyle name="Normal 4 4 3 2 5 2 2" xfId="27996" xr:uid="{6808C032-60F7-43A1-B412-550671149D9B}"/>
    <cellStyle name="Normal 4 4 3 2 5 2 3" xfId="16469" xr:uid="{EB38E8C4-ED1A-4A70-87C3-8EFB970D026A}"/>
    <cellStyle name="Normal 4 4 3 2 5 3" xfId="9129" xr:uid="{BB847EE4-7B65-4A47-BFF7-B64993E53FCC}"/>
    <cellStyle name="Normal 4 4 3 2 5 3 2" xfId="19302" xr:uid="{F8B01637-FAE1-4E91-B4C3-8D72040C6149}"/>
    <cellStyle name="Normal 4 4 3 2 5 4" xfId="11811" xr:uid="{4F21E137-546F-4D84-B0DB-876C2FE4F238}"/>
    <cellStyle name="Normal 4 4 3 2 5 4 2" xfId="22135" xr:uid="{4F610D68-2499-4AF7-A149-D51AD6A2A152}"/>
    <cellStyle name="Normal 4 4 3 2 5 5" xfId="25681" xr:uid="{D2DEFF8F-A788-4742-AEF6-836C5F7DCF41}"/>
    <cellStyle name="Normal 4 4 3 2 5 6" xfId="14236" xr:uid="{69F4EFF9-7AF8-40A1-ADDE-C7882E8CE6A4}"/>
    <cellStyle name="Normal 4 4 3 2 6" xfId="4781" xr:uid="{00000000-0005-0000-0000-0000BF0F0000}"/>
    <cellStyle name="Normal 4 4 3 2 6 2" xfId="8974" xr:uid="{D4832A81-B1BD-401C-BC81-EEF37568ADD0}"/>
    <cellStyle name="Normal 4 4 3 2 6 2 2" xfId="19137" xr:uid="{C9BDE78D-088F-47DF-B883-6A069BDC93F7}"/>
    <cellStyle name="Normal 4 4 3 2 6 3" xfId="11646" xr:uid="{63FDC569-F1F7-4D90-B0D7-860C3C50CB64}"/>
    <cellStyle name="Normal 4 4 3 2 6 3 2" xfId="21970" xr:uid="{F5FCB183-4C87-48E8-84F0-2D548E9FD312}"/>
    <cellStyle name="Normal 4 4 3 2 6 4" xfId="26658" xr:uid="{85DE45E2-C39B-4615-A5F8-D1716CED80BC}"/>
    <cellStyle name="Normal 4 4 3 2 6 5" xfId="16304" xr:uid="{F7BC3BBB-6C98-4391-AB7D-8071A5053DB7}"/>
    <cellStyle name="Normal 4 4 3 2 7" xfId="7333" xr:uid="{33C0590A-C2A2-48A2-9987-F1E730674332}"/>
    <cellStyle name="Normal 4 4 3 2 7 2" xfId="10197" xr:uid="{E28E6244-8614-4F8E-BC9E-70F700524B0A}"/>
    <cellStyle name="Normal 4 4 3 2 7 2 2" xfId="20377" xr:uid="{5FBE93F9-929A-485C-BA7D-155E07DB41ED}"/>
    <cellStyle name="Normal 4 4 3 2 7 3" xfId="12886" xr:uid="{E5CBA2E4-7B9F-4052-A400-B3183A280DD9}"/>
    <cellStyle name="Normal 4 4 3 2 7 3 2" xfId="23210" xr:uid="{5F0E10C8-EE30-4B4F-921F-8C23D928E345}"/>
    <cellStyle name="Normal 4 4 3 2 7 4" xfId="17544" xr:uid="{11C06BA5-9B9C-41D8-BF53-0D9C1446948A}"/>
    <cellStyle name="Normal 4 4 3 2 8" xfId="7864" xr:uid="{0A44CE03-64BF-42FD-B001-A74647898EA0}"/>
    <cellStyle name="Normal 4 4 3 2 8 2" xfId="15856" xr:uid="{04885C52-5BD5-4528-AAEB-5DBBB63D91AE}"/>
    <cellStyle name="Normal 4 4 3 2 9" xfId="8581" xr:uid="{9CE2D1DE-C6A2-4EFF-BEFB-3A25A377F8C2}"/>
    <cellStyle name="Normal 4 4 3 2 9 2" xfId="18689" xr:uid="{EFBD1CE3-0F05-4693-9A83-2E1A6246E337}"/>
    <cellStyle name="Normal 4 4 3 3" xfId="1281" xr:uid="{00000000-0005-0000-0000-000001050000}"/>
    <cellStyle name="Normal 4 4 3 3 10" xfId="24058" xr:uid="{52DDD62D-973C-47F9-83D5-BAEFDBF6E631}"/>
    <cellStyle name="Normal 4 4 3 3 11" xfId="14078" xr:uid="{CDD0DC22-EBBC-4A83-85DF-2EBA8F83B701}"/>
    <cellStyle name="Normal 4 4 3 3 2" xfId="2566" xr:uid="{00000000-0005-0000-0000-0000A1030000}"/>
    <cellStyle name="Normal 4 4 3 3 2 2" xfId="4134" xr:uid="{00000000-0005-0000-0000-0000C20F0000}"/>
    <cellStyle name="Normal 4 4 3 3 2 2 2" xfId="6168" xr:uid="{00000000-0005-0000-0000-0000C30F0000}"/>
    <cellStyle name="Normal 4 4 3 3 2 2 2 2" xfId="27331" xr:uid="{DF89A2A2-7097-469A-B43D-056359AD6CF5}"/>
    <cellStyle name="Normal 4 4 3 3 2 2 2 3" xfId="17243" xr:uid="{963E231B-33CD-47A1-9825-2A23E051E373}"/>
    <cellStyle name="Normal 4 4 3 3 2 2 3" xfId="9900" xr:uid="{0AAD684A-CA92-465C-AE95-EDB1AB4D1B80}"/>
    <cellStyle name="Normal 4 4 3 3 2 2 3 2" xfId="20076" xr:uid="{BED5FB61-83BF-494F-BB44-5F7F8BE75AED}"/>
    <cellStyle name="Normal 4 4 3 3 2 2 4" xfId="12585" xr:uid="{CABCECCF-F8CD-4473-BC94-1FF171A63AAC}"/>
    <cellStyle name="Normal 4 4 3 3 2 2 4 2" xfId="22909" xr:uid="{7E38D0AB-1380-4471-927A-B6E70B56151E}"/>
    <cellStyle name="Normal 4 4 3 3 2 2 5" xfId="25473" xr:uid="{C2CC27B8-21A0-4FA4-85A2-2A96609978DA}"/>
    <cellStyle name="Normal 4 4 3 3 2 2 6" xfId="15177" xr:uid="{AEC5B032-D033-48D7-B560-DA7E53CB8102}"/>
    <cellStyle name="Normal 4 4 3 3 2 3" xfId="5506" xr:uid="{00000000-0005-0000-0000-0000C40F0000}"/>
    <cellStyle name="Normal 4 4 3 3 2 3 2" xfId="10537" xr:uid="{114ABF1A-FB2B-40C3-AD66-0A9C74E99BFB}"/>
    <cellStyle name="Normal 4 4 3 3 2 3 2 2" xfId="30123" xr:uid="{0C393FFE-BEE5-495B-872A-227E2713F51A}"/>
    <cellStyle name="Normal 4 4 3 3 2 3 2 3" xfId="20759" xr:uid="{8DD1A6F7-4539-4322-B3E7-6D5BAEE10403}"/>
    <cellStyle name="Normal 4 4 3 3 2 3 3" xfId="13268" xr:uid="{807EAD2A-13A7-493A-8AC6-B20A825C4C27}"/>
    <cellStyle name="Normal 4 4 3 3 2 3 3 2" xfId="23592" xr:uid="{EE8D939E-4E2B-4FCD-8AB1-8FB5657F66A5}"/>
    <cellStyle name="Normal 4 4 3 3 2 3 4" xfId="26566" xr:uid="{188C6A16-B384-4DB3-9F2A-0EBF67A4E245}"/>
    <cellStyle name="Normal 4 4 3 3 2 3 5" xfId="17926" xr:uid="{D3B02CA6-3829-4B42-B569-AB11CD2947AB}"/>
    <cellStyle name="Normal 4 4 3 3 2 4" xfId="8144" xr:uid="{5E4718BA-EF6F-4170-9B05-39020F754CE3}"/>
    <cellStyle name="Normal 4 4 3 3 2 4 2" xfId="27761" xr:uid="{CF205D2D-954F-4C6F-AFD4-7D9EB7579E77}"/>
    <cellStyle name="Normal 4 4 3 3 2 4 3" xfId="16723" xr:uid="{DB47ADB3-8C2D-4C0F-AD31-7401A2152722}"/>
    <cellStyle name="Normal 4 4 3 3 2 5" xfId="9383" xr:uid="{0FCE409A-4B89-4953-ADE1-0CEBBA93187A}"/>
    <cellStyle name="Normal 4 4 3 3 2 5 2" xfId="19556" xr:uid="{50748E0F-573C-40C0-87E1-73329E434AB8}"/>
    <cellStyle name="Normal 4 4 3 3 2 6" xfId="12065" xr:uid="{3D183A5F-A2A0-49F8-B44A-D1F397CC8285}"/>
    <cellStyle name="Normal 4 4 3 3 2 6 2" xfId="22389" xr:uid="{571FE9C1-C59B-4B9C-86E5-F28E3BB47149}"/>
    <cellStyle name="Normal 4 4 3 3 2 7" xfId="25679" xr:uid="{2ACE14CF-6772-402A-BF02-A20EBC4C8613}"/>
    <cellStyle name="Normal 4 4 3 3 2 8" xfId="14553" xr:uid="{5EB4294B-A2C4-43F2-8251-1C106F1A9A0B}"/>
    <cellStyle name="Normal 4 4 3 3 3" xfId="4135" xr:uid="{00000000-0005-0000-0000-0000C50F0000}"/>
    <cellStyle name="Normal 4 4 3 3 3 2" xfId="6169" xr:uid="{00000000-0005-0000-0000-0000C60F0000}"/>
    <cellStyle name="Normal 4 4 3 3 3 2 2" xfId="10684" xr:uid="{607A0D72-9BDF-455E-8088-DA561A249FD4}"/>
    <cellStyle name="Normal 4 4 3 3 3 2 2 2" xfId="30249" xr:uid="{F2479696-28B5-44EB-9035-9ECE560070B0}"/>
    <cellStyle name="Normal 4 4 3 3 3 2 2 3" xfId="20951" xr:uid="{558B0CE2-BCE6-440D-BB5B-BBAC037C6AAB}"/>
    <cellStyle name="Normal 4 4 3 3 3 2 3" xfId="13460" xr:uid="{9E2D8C7C-266A-447F-AE06-817BA89DE782}"/>
    <cellStyle name="Normal 4 4 3 3 3 2 3 2" xfId="23784" xr:uid="{009959F0-45AE-4135-ACE2-F744A6CB4E06}"/>
    <cellStyle name="Normal 4 4 3 3 3 2 4" xfId="25367" xr:uid="{B5A069A3-4741-4BC1-AC41-EDB3A0B40438}"/>
    <cellStyle name="Normal 4 4 3 3 3 2 5" xfId="18118" xr:uid="{F2C729D7-3448-409D-A681-B5042074C0DB}"/>
    <cellStyle name="Normal 4 4 3 3 3 3" xfId="8249" xr:uid="{141D5A4B-2646-47AC-AC24-42EFC999DC47}"/>
    <cellStyle name="Normal 4 4 3 3 3 3 2" xfId="28032" xr:uid="{118148DF-FADE-4EF2-9D1F-0FFEBE857295}"/>
    <cellStyle name="Normal 4 4 3 3 3 3 3" xfId="17244" xr:uid="{83020A08-4803-4BAF-B500-483952E3F38D}"/>
    <cellStyle name="Normal 4 4 3 3 3 4" xfId="9901" xr:uid="{E8C09088-788C-43EA-A647-21231EE091D4}"/>
    <cellStyle name="Normal 4 4 3 3 3 4 2" xfId="20077" xr:uid="{EF23CCF6-FAE8-4197-910C-EC07162F219A}"/>
    <cellStyle name="Normal 4 4 3 3 3 5" xfId="12586" xr:uid="{2E5EA942-A43B-41AF-BBF9-BC1B96E4CBAC}"/>
    <cellStyle name="Normal 4 4 3 3 3 5 2" xfId="22910" xr:uid="{170FED85-F6D8-4135-8D19-CA530B8C79AF}"/>
    <cellStyle name="Normal 4 4 3 3 3 6" xfId="25819" xr:uid="{BD88D08A-00C6-4933-9105-EA281BA215A7}"/>
    <cellStyle name="Normal 4 4 3 3 3 7" xfId="15178" xr:uid="{89CC7AD7-108A-47F3-BB24-C18507110F7B}"/>
    <cellStyle name="Normal 4 4 3 3 4" xfId="4133" xr:uid="{00000000-0005-0000-0000-0000C70F0000}"/>
    <cellStyle name="Normal 4 4 3 3 4 2" xfId="6167" xr:uid="{00000000-0005-0000-0000-0000C80F0000}"/>
    <cellStyle name="Normal 4 4 3 3 4 2 2" xfId="28090" xr:uid="{FE64A960-218A-43F1-87FF-FD9C8C573556}"/>
    <cellStyle name="Normal 4 4 3 3 4 2 3" xfId="17242" xr:uid="{25A06C08-6277-4A18-BFA3-538B3C5FA770}"/>
    <cellStyle name="Normal 4 4 3 3 4 3" xfId="9899" xr:uid="{58E99819-7A54-4B3C-9B30-24D6E1F537A0}"/>
    <cellStyle name="Normal 4 4 3 3 4 3 2" xfId="20075" xr:uid="{20AF3D2F-CF4D-4D5F-8071-DAC189A154A1}"/>
    <cellStyle name="Normal 4 4 3 3 4 4" xfId="12584" xr:uid="{342827EB-3320-4FEA-AA8E-9E8CA1B4520F}"/>
    <cellStyle name="Normal 4 4 3 3 4 4 2" xfId="22908" xr:uid="{14EE79AB-7DA8-4384-A658-CDC972AC9FE7}"/>
    <cellStyle name="Normal 4 4 3 3 4 5" xfId="25512" xr:uid="{94CC72AB-3402-42BF-AD48-C54913C413D2}"/>
    <cellStyle name="Normal 4 4 3 3 4 6" xfId="15176" xr:uid="{B2DA5970-516D-4334-8757-5294BA492B06}"/>
    <cellStyle name="Normal 4 4 3 3 5" xfId="3375" xr:uid="{00000000-0005-0000-0000-0000C90F0000}"/>
    <cellStyle name="Normal 4 4 3 3 5 2" xfId="5283" xr:uid="{00000000-0005-0000-0000-0000CA0F0000}"/>
    <cellStyle name="Normal 4 4 3 3 5 2 2" xfId="26927" xr:uid="{6E5E7955-1246-47CD-A2FD-118AB3094B70}"/>
    <cellStyle name="Normal 4 4 3 3 5 2 3" xfId="16571" xr:uid="{E6EE4E6D-D9FA-4762-B05C-44C9588340C4}"/>
    <cellStyle name="Normal 4 4 3 3 5 3" xfId="9231" xr:uid="{A44A8ED5-E3BF-4B6B-9795-EC8E503D858D}"/>
    <cellStyle name="Normal 4 4 3 3 5 3 2" xfId="19404" xr:uid="{79BAFE31-573D-4793-AE9C-3A348C2DABC1}"/>
    <cellStyle name="Normal 4 4 3 3 5 4" xfId="11913" xr:uid="{EA528CEF-F9BE-4F49-8C59-85CDCB86F194}"/>
    <cellStyle name="Normal 4 4 3 3 5 4 2" xfId="22237" xr:uid="{C7D9097C-D84A-44DB-B613-68893AE5F5BE}"/>
    <cellStyle name="Normal 4 4 3 3 5 5" xfId="24061" xr:uid="{318E44B9-553A-4A03-B867-8C215905C37C}"/>
    <cellStyle name="Normal 4 4 3 3 5 6" xfId="14336" xr:uid="{4EBDA699-E257-4296-884E-C2026723C1BF}"/>
    <cellStyle name="Normal 4 4 3 3 6" xfId="4897" xr:uid="{00000000-0005-0000-0000-0000CB0F0000}"/>
    <cellStyle name="Normal 4 4 3 3 6 2" xfId="10428" xr:uid="{4BFAF58D-E95E-4C9C-A0C9-006C4A783F13}"/>
    <cellStyle name="Normal 4 4 3 3 6 2 2" xfId="20610" xr:uid="{3BA51DC5-9B83-43B9-9277-50530F081862}"/>
    <cellStyle name="Normal 4 4 3 3 6 3" xfId="13119" xr:uid="{574A35E9-927E-4AAA-B37D-5C683E8A4A37}"/>
    <cellStyle name="Normal 4 4 3 3 6 3 2" xfId="23443" xr:uid="{8DF7898A-DF23-486C-A577-0D3F07521E5F}"/>
    <cellStyle name="Normal 4 4 3 3 6 4" xfId="25518" xr:uid="{E390A917-91C4-45A1-BC5D-47B163CD3FA8}"/>
    <cellStyle name="Normal 4 4 3 3 6 5" xfId="17777" xr:uid="{91C4EA85-72F1-4982-BFD5-312F458447A0}"/>
    <cellStyle name="Normal 4 4 3 3 7" xfId="7865" xr:uid="{4F149C14-90E0-42D6-86D6-DC6B50C2492E}"/>
    <cellStyle name="Normal 4 4 3 3 7 2" xfId="15858" xr:uid="{910CC136-93ED-455E-A529-31613F455C45}"/>
    <cellStyle name="Normal 4 4 3 3 8" xfId="8583" xr:uid="{8E3F5619-902D-4C0A-9841-C27BBCF75A7C}"/>
    <cellStyle name="Normal 4 4 3 3 8 2" xfId="18691" xr:uid="{B418CF6E-63D8-4569-B077-4A1A65B7B70D}"/>
    <cellStyle name="Normal 4 4 3 3 9" xfId="11203" xr:uid="{C765AACF-B056-461D-A892-20779F60A65C}"/>
    <cellStyle name="Normal 4 4 3 3 9 2" xfId="21524" xr:uid="{BA97AC4A-EF21-410A-87EC-65837C65DABC}"/>
    <cellStyle name="Normal 4 4 3 4" xfId="1282" xr:uid="{00000000-0005-0000-0000-000002050000}"/>
    <cellStyle name="Normal 4 4 3 4 2" xfId="2366" xr:uid="{00000000-0005-0000-0000-0000A2030000}"/>
    <cellStyle name="Normal 4 4 3 4 2 2" xfId="6170" xr:uid="{00000000-0005-0000-0000-0000CE0F0000}"/>
    <cellStyle name="Normal 4 4 3 4 2 2 2" xfId="27087" xr:uid="{6023D1F6-3DEA-486E-8C1E-0C2B93E152D3}"/>
    <cellStyle name="Normal 4 4 3 4 2 2 3" xfId="17245" xr:uid="{8CB2A4F9-51B5-44FB-A8D0-4A3E895C84FA}"/>
    <cellStyle name="Normal 4 4 3 4 2 3" xfId="9902" xr:uid="{D576C3CA-6BA5-4428-9A40-752A14099055}"/>
    <cellStyle name="Normal 4 4 3 4 2 3 2" xfId="20078" xr:uid="{4C5C33F4-C1CE-4DDD-A1E9-7C0E8C9D3B62}"/>
    <cellStyle name="Normal 4 4 3 4 2 4" xfId="12587" xr:uid="{B3E3A4C1-5469-4E9C-ACCE-AC646D4BA2AB}"/>
    <cellStyle name="Normal 4 4 3 4 2 4 2" xfId="22911" xr:uid="{2F4630AE-E112-490A-99FA-161BB23D4E3B}"/>
    <cellStyle name="Normal 4 4 3 4 2 5" xfId="24698" xr:uid="{E89E4733-4B9A-4086-BB96-DDC5B0A9A137}"/>
    <cellStyle name="Normal 4 4 3 4 2 6" xfId="15179" xr:uid="{9C1511A0-9849-476C-9D9A-7F7D023DC370}"/>
    <cellStyle name="Normal 4 4 3 4 3" xfId="3706" xr:uid="{00000000-0005-0000-0000-0000CF0F0000}"/>
    <cellStyle name="Normal 4 4 3 4 3 2" xfId="5504" xr:uid="{00000000-0005-0000-0000-0000D00F0000}"/>
    <cellStyle name="Normal 4 4 3 4 3 2 2" xfId="30121" xr:uid="{2D8D5E7C-C28A-49CD-8507-506579428CFA}"/>
    <cellStyle name="Normal 4 4 3 4 3 2 3" xfId="20757" xr:uid="{F74B43A1-2A4C-4C6E-A47F-09E67B2FCB03}"/>
    <cellStyle name="Normal 4 4 3 4 3 3" xfId="13266" xr:uid="{9FFCF6DC-8DE4-4B4B-9C1F-B2D1E7680CB3}"/>
    <cellStyle name="Normal 4 4 3 4 3 3 2" xfId="23590" xr:uid="{5E52F0AA-6CBD-4084-9773-29D98FE38200}"/>
    <cellStyle name="Normal 4 4 3 4 3 4" xfId="24452" xr:uid="{C36DA6B8-BDF7-4F82-8B06-E5CEA9FE8FF3}"/>
    <cellStyle name="Normal 4 4 3 4 3 5" xfId="17924" xr:uid="{9ADF1A42-FF89-4824-A127-1E89CE1862D9}"/>
    <cellStyle name="Normal 4 4 3 4 4" xfId="4648" xr:uid="{00000000-0005-0000-0000-0000D10F0000}"/>
    <cellStyle name="Normal 4 4 3 4 4 2" xfId="29021" xr:uid="{EE0A8F3B-CC6B-49F1-A062-97D51A2F51A7}"/>
    <cellStyle name="Normal 4 4 3 4 4 3" xfId="15859" xr:uid="{2141117C-0176-4A06-95B0-BCB9619B780C}"/>
    <cellStyle name="Normal 4 4 3 4 5" xfId="8584" xr:uid="{57E76E2F-CC6F-4605-8251-8BE33887E1DC}"/>
    <cellStyle name="Normal 4 4 3 4 5 2" xfId="18692" xr:uid="{76A05DD9-EAD7-4F61-98DC-E0FA70D2B045}"/>
    <cellStyle name="Normal 4 4 3 4 6" xfId="11204" xr:uid="{9032AF4C-2B1C-424B-9EB7-BC7D1F472C15}"/>
    <cellStyle name="Normal 4 4 3 4 6 2" xfId="21525" xr:uid="{61297BB1-7493-4FC6-95EE-7A7F7E89C8D1}"/>
    <cellStyle name="Normal 4 4 3 4 7" xfId="25317" xr:uid="{B4D47D98-F0E9-43F1-A0FC-FF4E317BE3E4}"/>
    <cellStyle name="Normal 4 4 3 4 8" xfId="14551" xr:uid="{55EB380C-E31A-44C4-BBCF-1B271B7F4514}"/>
    <cellStyle name="Normal 4 4 3 5" xfId="2231" xr:uid="{00000000-0005-0000-0000-00009E030000}"/>
    <cellStyle name="Normal 4 4 3 5 2" xfId="6171" xr:uid="{00000000-0005-0000-0000-0000D30F0000}"/>
    <cellStyle name="Normal 4 4 3 5 2 2" xfId="10685" xr:uid="{EADF6ECC-153A-49C1-9D2E-A8DAEAEDFD56}"/>
    <cellStyle name="Normal 4 4 3 5 2 2 2" xfId="30250" xr:uid="{50C477CB-330F-4A80-86A1-221E9C779BBA}"/>
    <cellStyle name="Normal 4 4 3 5 2 2 3" xfId="20952" xr:uid="{8498F40F-AD87-406D-AE30-5946832027A6}"/>
    <cellStyle name="Normal 4 4 3 5 2 3" xfId="13461" xr:uid="{1CCFBEEE-7C45-43DC-9A4B-B5FE39638318}"/>
    <cellStyle name="Normal 4 4 3 5 2 3 2" xfId="23785" xr:uid="{900DC6DF-0FFC-49E9-A56B-D0D41D5FD697}"/>
    <cellStyle name="Normal 4 4 3 5 2 4" xfId="26352" xr:uid="{3CE69A14-6025-4BC7-88D6-65A024758609}"/>
    <cellStyle name="Normal 4 4 3 5 2 5" xfId="18119" xr:uid="{905ACCB7-2931-47C9-BCE6-E421ACCF2F6B}"/>
    <cellStyle name="Normal 4 4 3 5 3" xfId="8250" xr:uid="{8C432ED8-F27E-499A-B38A-8C25194BE447}"/>
    <cellStyle name="Normal 4 4 3 5 3 2" xfId="28151" xr:uid="{131BA8D4-F33F-409D-8ECE-17282C327726}"/>
    <cellStyle name="Normal 4 4 3 5 3 3" xfId="17246" xr:uid="{B9DB7480-1F12-4A46-B54C-9BA3EE2C9D1E}"/>
    <cellStyle name="Normal 4 4 3 5 4" xfId="9903" xr:uid="{463AC20C-16F1-4F8B-9D5D-B2A977C0D07A}"/>
    <cellStyle name="Normal 4 4 3 5 4 2" xfId="20079" xr:uid="{653D5DED-C871-4737-AD1B-760E5871CAC3}"/>
    <cellStyle name="Normal 4 4 3 5 5" xfId="12588" xr:uid="{1CA98F97-505B-437E-AEA4-639AA26FF65F}"/>
    <cellStyle name="Normal 4 4 3 5 5 2" xfId="22912" xr:uid="{6C38CBB4-6E7A-4D9D-A951-6DB757D8933D}"/>
    <cellStyle name="Normal 4 4 3 5 6" xfId="25066" xr:uid="{F19CDFED-5677-4E2F-911F-67D39EC6559D}"/>
    <cellStyle name="Normal 4 4 3 5 7" xfId="15180" xr:uid="{96ACD479-5FB3-4523-A961-C3FE648FE0A8}"/>
    <cellStyle name="Normal 4 4 3 6" xfId="3829" xr:uid="{00000000-0005-0000-0000-0000D40F0000}"/>
    <cellStyle name="Normal 4 4 3 6 2" xfId="5712" xr:uid="{00000000-0005-0000-0000-0000D50F0000}"/>
    <cellStyle name="Normal 4 4 3 6 2 2" xfId="27055" xr:uid="{1DE5E174-7ACD-43CC-84B5-E0145CF5C7FB}"/>
    <cellStyle name="Normal 4 4 3 6 2 3" xfId="16859" xr:uid="{39A89B49-1E7D-4AA8-912A-B26DABCC129B}"/>
    <cellStyle name="Normal 4 4 3 6 3" xfId="9516" xr:uid="{93A255E6-8745-456C-B467-4287DB885589}"/>
    <cellStyle name="Normal 4 4 3 6 3 2" xfId="19692" xr:uid="{B1D88F86-B070-4C90-9DAE-988BF4E7A02A}"/>
    <cellStyle name="Normal 4 4 3 6 4" xfId="12201" xr:uid="{E43C7380-A2A4-4B9D-B5F7-46DBADA6EFAC}"/>
    <cellStyle name="Normal 4 4 3 6 4 2" xfId="22525" xr:uid="{2B29EB39-DC3C-45C4-ADA8-D53853018B72}"/>
    <cellStyle name="Normal 4 4 3 6 5" xfId="26303" xr:uid="{B3D957A6-9E49-437E-9EDF-062AC194AB98}"/>
    <cellStyle name="Normal 4 4 3 6 6" xfId="14749" xr:uid="{4EFC1E97-07F0-4AE4-8969-6757454B46EE}"/>
    <cellStyle name="Normal 4 4 3 7" xfId="3182" xr:uid="{00000000-0005-0000-0000-0000D60F0000}"/>
    <cellStyle name="Normal 4 4 3 7 2" xfId="5120" xr:uid="{00000000-0005-0000-0000-0000D70F0000}"/>
    <cellStyle name="Normal 4 4 3 7 2 2" xfId="28708" xr:uid="{F75CA672-2CF0-474F-9E59-CC793BD3A7B6}"/>
    <cellStyle name="Normal 4 4 3 7 2 3" xfId="16409" xr:uid="{34F2FE12-B4DD-4747-A7D0-E509F9A9266E}"/>
    <cellStyle name="Normal 4 4 3 7 3" xfId="9069" xr:uid="{F7CF4DC5-4C59-45F5-8E6F-DB1042DB6662}"/>
    <cellStyle name="Normal 4 4 3 7 3 2" xfId="19242" xr:uid="{525BD5CD-F411-40C8-AF58-5CF87060F594}"/>
    <cellStyle name="Normal 4 4 3 7 4" xfId="11751" xr:uid="{12F222B4-663B-4DDF-AB7C-88CD2FF95257}"/>
    <cellStyle name="Normal 4 4 3 7 4 2" xfId="22075" xr:uid="{F5E65271-DE52-434B-8795-72AD152341E6}"/>
    <cellStyle name="Normal 4 4 3 7 5" xfId="26592" xr:uid="{C714AE48-E73E-4E95-87BB-66B89E49CB26}"/>
    <cellStyle name="Normal 4 4 3 7 6" xfId="14178" xr:uid="{355C4C2B-032A-4DBC-8920-6E6FEC895005}"/>
    <cellStyle name="Normal 4 4 3 8" xfId="4488" xr:uid="{00000000-0005-0000-0000-0000D80F0000}"/>
    <cellStyle name="Normal 4 4 3 8 2" xfId="8848" xr:uid="{84420217-5278-4ECE-BFF0-A1FF73E8A683}"/>
    <cellStyle name="Normal 4 4 3 8 2 2" xfId="18998" xr:uid="{B11E889E-E526-4F4F-9BD2-5A3D65F561A5}"/>
    <cellStyle name="Normal 4 4 3 8 3" xfId="11507" xr:uid="{AC12721A-5231-449A-9B68-C60E4862C374}"/>
    <cellStyle name="Normal 4 4 3 8 3 2" xfId="21831" xr:uid="{3625A80A-4061-44D4-BAC3-0939AE40A85C}"/>
    <cellStyle name="Normal 4 4 3 8 4" xfId="26458" xr:uid="{D0AB9839-E04D-403F-BE29-593857231A1D}"/>
    <cellStyle name="Normal 4 4 3 8 5" xfId="16165" xr:uid="{78FB28A9-2C2E-4A62-8D1F-E3DE151C3F2E}"/>
    <cellStyle name="Normal 4 4 3 9" xfId="7403" xr:uid="{9B3BC7C8-31BC-4687-B67D-9079CC8692C6}"/>
    <cellStyle name="Normal 4 4 3 9 2" xfId="10273" xr:uid="{18CD7924-0908-4BEA-A024-895FDAE07192}"/>
    <cellStyle name="Normal 4 4 3 9 2 2" xfId="20455" xr:uid="{C12CB924-84BA-4168-AFD6-640EEB7359D2}"/>
    <cellStyle name="Normal 4 4 3 9 3" xfId="12964" xr:uid="{56CE77E4-975F-4521-9942-4D80366FCA15}"/>
    <cellStyle name="Normal 4 4 3 9 3 2" xfId="23288" xr:uid="{AE00E01B-A8EF-4DB3-9CDD-F07F38E2AC68}"/>
    <cellStyle name="Normal 4 4 3 9 4" xfId="17622" xr:uid="{E8B1E4C8-25BD-4968-BCDA-ED5234D5FCB0}"/>
    <cellStyle name="Normal 4 4 4" xfId="1283" xr:uid="{00000000-0005-0000-0000-000003050000}"/>
    <cellStyle name="Normal 4 4 4 10" xfId="8585" xr:uid="{FC21D5FB-9F47-49DD-BEA3-1B28D018A485}"/>
    <cellStyle name="Normal 4 4 4 10 2" xfId="18693" xr:uid="{FF57C401-E729-44B1-9584-E849C1EE82DA}"/>
    <cellStyle name="Normal 4 4 4 11" xfId="11205" xr:uid="{67EE100E-92A1-4B9D-8E18-1ED518FE0F2A}"/>
    <cellStyle name="Normal 4 4 4 11 2" xfId="21526" xr:uid="{E3A496BD-2EC9-483F-A4F0-245D650C4904}"/>
    <cellStyle name="Normal 4 4 4 12" xfId="25759" xr:uid="{E1936C5E-716A-4691-A1DD-35AD4B39A4A9}"/>
    <cellStyle name="Normal 4 4 4 13" xfId="13759" xr:uid="{FAFF2779-F1FD-4179-924A-8C27F26CB90A}"/>
    <cellStyle name="Normal 4 4 4 2" xfId="1284" xr:uid="{00000000-0005-0000-0000-000004050000}"/>
    <cellStyle name="Normal 4 4 4 2 10" xfId="11206" xr:uid="{72E3A57C-BE53-423A-9CD6-CEE850381608}"/>
    <cellStyle name="Normal 4 4 4 2 10 2" xfId="21527" xr:uid="{7DD926CD-C04B-4785-B4CA-18D2971AB4F3}"/>
    <cellStyle name="Normal 4 4 4 2 11" xfId="26332" xr:uid="{701CF9B1-6C62-4D3E-AAE9-BB98954F8F64}"/>
    <cellStyle name="Normal 4 4 4 2 12" xfId="13921" xr:uid="{4F967B3A-92EE-4841-B032-0EFBA81C90F6}"/>
    <cellStyle name="Normal 4 4 4 2 2" xfId="1285" xr:uid="{00000000-0005-0000-0000-000005050000}"/>
    <cellStyle name="Normal 4 4 4 2 2 2" xfId="2680" xr:uid="{00000000-0005-0000-0000-0000A5030000}"/>
    <cellStyle name="Normal 4 4 4 2 2 2 2" xfId="6173" xr:uid="{00000000-0005-0000-0000-0000DD0F0000}"/>
    <cellStyle name="Normal 4 4 4 2 2 2 2 2" xfId="28404" xr:uid="{1BC7274A-4DD8-449B-84A1-AFEB4C09D906}"/>
    <cellStyle name="Normal 4 4 4 2 2 2 2 3" xfId="29084" xr:uid="{D36CC759-887E-4AFB-A38F-60FA0B3F0896}"/>
    <cellStyle name="Normal 4 4 4 2 2 2 2 4" xfId="17248" xr:uid="{6F2D95B9-6FBE-4156-A90A-62CDC4201E0D}"/>
    <cellStyle name="Normal 4 4 4 2 2 2 3" xfId="9905" xr:uid="{62A91F97-A1DF-4212-B5FE-7A0222B058B9}"/>
    <cellStyle name="Normal 4 4 4 2 2 2 3 2" xfId="29877" xr:uid="{7A3F2FD7-A899-455E-A090-580AC0D7CB8A}"/>
    <cellStyle name="Normal 4 4 4 2 2 2 3 3" xfId="20081" xr:uid="{DEA81073-0E28-4306-8551-EEFD43B85D3C}"/>
    <cellStyle name="Normal 4 4 4 2 2 2 4" xfId="12590" xr:uid="{7F2A65B6-5D54-4C72-896B-5F1BE1E675C3}"/>
    <cellStyle name="Normal 4 4 4 2 2 2 4 2" xfId="22914" xr:uid="{40DCC6E6-32F7-403D-AE20-D65F01EFF18D}"/>
    <cellStyle name="Normal 4 4 4 2 2 2 5" xfId="25149" xr:uid="{A06A1954-1C87-4EEF-9BD1-F44611502BE8}"/>
    <cellStyle name="Normal 4 4 4 2 2 2 6" xfId="15182" xr:uid="{4DF53981-60F3-4A16-BB81-442CF04FE974}"/>
    <cellStyle name="Normal 4 4 4 2 2 3" xfId="3709" xr:uid="{00000000-0005-0000-0000-0000DE0F0000}"/>
    <cellStyle name="Normal 4 4 4 2 2 3 2" xfId="5508" xr:uid="{00000000-0005-0000-0000-0000DF0F0000}"/>
    <cellStyle name="Normal 4 4 4 2 2 3 2 2" xfId="30124" xr:uid="{0B3E89AC-967F-473F-8AC9-7CE803D49460}"/>
    <cellStyle name="Normal 4 4 4 2 2 3 2 3" xfId="20760" xr:uid="{897E39A6-F394-4B91-A158-00C2E7FCFB5E}"/>
    <cellStyle name="Normal 4 4 4 2 2 3 3" xfId="13269" xr:uid="{45CC54DB-E073-4B86-8772-5684A67A9F63}"/>
    <cellStyle name="Normal 4 4 4 2 2 3 3 2" xfId="23593" xr:uid="{E4FCF569-A848-4CCC-8C29-EE9EF3DA1375}"/>
    <cellStyle name="Normal 4 4 4 2 2 3 4" xfId="24243" xr:uid="{B44335FC-B236-4591-9659-D63AA8538711}"/>
    <cellStyle name="Normal 4 4 4 2 2 3 5" xfId="17927" xr:uid="{A8EA8FCD-70EF-42F2-88B2-139B5083C30E}"/>
    <cellStyle name="Normal 4 4 4 2 2 4" xfId="5032" xr:uid="{00000000-0005-0000-0000-0000E00F0000}"/>
    <cellStyle name="Normal 4 4 4 2 2 4 2" xfId="27258" xr:uid="{2B1EA345-822F-43C0-B2C6-F0E376F594CF}"/>
    <cellStyle name="Normal 4 4 4 2 2 4 3" xfId="15862" xr:uid="{EBF294ED-C812-48DF-95F2-BD18344BE1F8}"/>
    <cellStyle name="Normal 4 4 4 2 2 5" xfId="8587" xr:uid="{18E3EEF3-7401-4760-B2D9-A80EF7883A98}"/>
    <cellStyle name="Normal 4 4 4 2 2 5 2" xfId="18695" xr:uid="{A6F20855-E873-4CFE-9E21-A60440749CDF}"/>
    <cellStyle name="Normal 4 4 4 2 2 6" xfId="11207" xr:uid="{7007D1FD-5631-4141-BAC0-9CBDAB4F8C6C}"/>
    <cellStyle name="Normal 4 4 4 2 2 6 2" xfId="21528" xr:uid="{C169DF7E-EEA7-4198-AFBA-13EA2CD275D2}"/>
    <cellStyle name="Normal 4 4 4 2 2 7" xfId="23951" xr:uid="{EE17760A-63A3-4AAA-B4E8-7B16FE2BDA53}"/>
    <cellStyle name="Normal 4 4 4 2 2 8" xfId="14555" xr:uid="{C735C211-6D69-4662-B9D7-7F619F602BFC}"/>
    <cellStyle name="Normal 4 4 4 2 3" xfId="2466" xr:uid="{00000000-0005-0000-0000-0000A4030000}"/>
    <cellStyle name="Normal 4 4 4 2 3 2" xfId="6174" xr:uid="{00000000-0005-0000-0000-0000E20F0000}"/>
    <cellStyle name="Normal 4 4 4 2 3 2 2" xfId="10686" xr:uid="{9B56F802-C42E-41AC-B130-1B938DC5A855}"/>
    <cellStyle name="Normal 4 4 4 2 3 2 2 2" xfId="30251" xr:uid="{FCD0088B-4709-4614-A74C-64D6E3737AB3}"/>
    <cellStyle name="Normal 4 4 4 2 3 2 2 3" xfId="20953" xr:uid="{C5A0B003-98A5-46D7-AB6C-D820285179D9}"/>
    <cellStyle name="Normal 4 4 4 2 3 2 3" xfId="13462" xr:uid="{6C93BFE3-0DC0-44A2-B7DF-001E73DAFAAB}"/>
    <cellStyle name="Normal 4 4 4 2 3 2 3 2" xfId="23786" xr:uid="{8530F798-81FE-4EDE-86B4-D6FB4BAFD14D}"/>
    <cellStyle name="Normal 4 4 4 2 3 2 4" xfId="26134" xr:uid="{E652239F-DA14-4576-A7D3-8FE3F31E06BF}"/>
    <cellStyle name="Normal 4 4 4 2 3 2 5" xfId="18120" xr:uid="{F10D3582-1433-48EE-947A-F78AF8AE310F}"/>
    <cellStyle name="Normal 4 4 4 2 3 3" xfId="8251" xr:uid="{B5BA50D6-86A5-4763-A3CF-25FF00E74DF3}"/>
    <cellStyle name="Normal 4 4 4 2 3 3 2" xfId="29429" xr:uid="{B12B2A08-9756-4DBE-943F-07782EC00D12}"/>
    <cellStyle name="Normal 4 4 4 2 3 3 3" xfId="17249" xr:uid="{B87A3A32-1C79-40CC-BC23-D20D5AEE0336}"/>
    <cellStyle name="Normal 4 4 4 2 3 4" xfId="9906" xr:uid="{81ACC3CA-A0C3-4275-8046-9E31F6AB65CF}"/>
    <cellStyle name="Normal 4 4 4 2 3 4 2" xfId="20082" xr:uid="{1A9D0112-05C0-41B4-9C5D-BBADB5D25484}"/>
    <cellStyle name="Normal 4 4 4 2 3 5" xfId="12591" xr:uid="{A6DBD158-6D37-49BB-82A3-7F4699D888FC}"/>
    <cellStyle name="Normal 4 4 4 2 3 5 2" xfId="22915" xr:uid="{CEF21A50-2FDA-4ED9-8C20-E8A57A149BD4}"/>
    <cellStyle name="Normal 4 4 4 2 3 6" xfId="24347" xr:uid="{C9241355-43D2-4868-A0D8-8B7F4190A6C4}"/>
    <cellStyle name="Normal 4 4 4 2 3 7" xfId="15183" xr:uid="{80E63AE5-F673-409C-9127-34F2D3FFD175}"/>
    <cellStyle name="Normal 4 4 4 2 4" xfId="4136" xr:uid="{00000000-0005-0000-0000-0000E30F0000}"/>
    <cellStyle name="Normal 4 4 4 2 4 2" xfId="6172" xr:uid="{00000000-0005-0000-0000-0000E40F0000}"/>
    <cellStyle name="Normal 4 4 4 2 4 2 2" xfId="29089" xr:uid="{A5B41C8E-F244-420F-AE31-8A7CC858A6A9}"/>
    <cellStyle name="Normal 4 4 4 2 4 2 3" xfId="17247" xr:uid="{44EBCDAB-8BAB-4630-99E2-7D55F724200E}"/>
    <cellStyle name="Normal 4 4 4 2 4 3" xfId="9904" xr:uid="{AB319B51-4095-4A4B-9A4D-86368C4DF7CA}"/>
    <cellStyle name="Normal 4 4 4 2 4 3 2" xfId="20080" xr:uid="{EEC92248-F458-4E7E-A4B0-4604F71F8A6E}"/>
    <cellStyle name="Normal 4 4 4 2 4 4" xfId="12589" xr:uid="{CB545787-5EA2-423A-9FC7-090B11D65233}"/>
    <cellStyle name="Normal 4 4 4 2 4 4 2" xfId="22913" xr:uid="{43941C29-4552-4B32-8F65-7F31DDA774DC}"/>
    <cellStyle name="Normal 4 4 4 2 4 5" xfId="24242" xr:uid="{1321CB46-18AA-438C-9EC7-FF2F7BBFCC6A}"/>
    <cellStyle name="Normal 4 4 4 2 4 6" xfId="15181" xr:uid="{82E79EA9-9789-47E0-9497-4CAEAA4FC012}"/>
    <cellStyle name="Normal 4 4 4 2 5" xfId="3349" xr:uid="{00000000-0005-0000-0000-0000E50F0000}"/>
    <cellStyle name="Normal 4 4 4 2 5 2" xfId="5263" xr:uid="{00000000-0005-0000-0000-0000E60F0000}"/>
    <cellStyle name="Normal 4 4 4 2 5 2 2" xfId="29611" xr:uid="{1BA2A74C-A520-4625-9000-67302402B58A}"/>
    <cellStyle name="Normal 4 4 4 2 5 2 3" xfId="16552" xr:uid="{5F74288D-C6D3-4B81-AE0D-3E97A3196009}"/>
    <cellStyle name="Normal 4 4 4 2 5 3" xfId="9212" xr:uid="{4FA157BD-2306-4D11-9AFD-A81C69B0030D}"/>
    <cellStyle name="Normal 4 4 4 2 5 3 2" xfId="19385" xr:uid="{40D76B90-AFCB-426B-822F-0EB5880381A3}"/>
    <cellStyle name="Normal 4 4 4 2 5 4" xfId="11894" xr:uid="{6DE9EBD5-4EF3-4D9A-BDDD-094F5B0CF8B8}"/>
    <cellStyle name="Normal 4 4 4 2 5 4 2" xfId="22218" xr:uid="{DE2F5C0E-6A24-42FC-801A-901D290B7DB2}"/>
    <cellStyle name="Normal 4 4 4 2 5 5" xfId="24421" xr:uid="{D898F7DE-5D49-4D9F-AD4C-96C820F8F122}"/>
    <cellStyle name="Normal 4 4 4 2 5 6" xfId="14316" xr:uid="{7A8435B2-57E0-407C-9DB7-AD55BE4C9C86}"/>
    <cellStyle name="Normal 4 4 4 2 6" xfId="4761" xr:uid="{00000000-0005-0000-0000-0000E70F0000}"/>
    <cellStyle name="Normal 4 4 4 2 6 2" xfId="8975" xr:uid="{6BEC8666-1622-4AA0-AD01-C649F8C3DBF5}"/>
    <cellStyle name="Normal 4 4 4 2 6 2 2" xfId="19138" xr:uid="{6479C900-9C87-45C7-8B7E-4D18286D799A}"/>
    <cellStyle name="Normal 4 4 4 2 6 3" xfId="11647" xr:uid="{1666133F-9AAC-4773-AFB9-95DCE2687F79}"/>
    <cellStyle name="Normal 4 4 4 2 6 3 2" xfId="21971" xr:uid="{9214D013-AE3B-474D-8E08-E8B1C381745B}"/>
    <cellStyle name="Normal 4 4 4 2 6 4" xfId="25468" xr:uid="{C049B940-8837-4483-A678-2E545995CCAC}"/>
    <cellStyle name="Normal 4 4 4 2 6 5" xfId="16305" xr:uid="{E896F5E6-EEAB-44D4-A2CD-B04A5ACF56E2}"/>
    <cellStyle name="Normal 4 4 4 2 7" xfId="7334" xr:uid="{7D14A341-B913-4DA2-8E34-E0E7DD14D5B0}"/>
    <cellStyle name="Normal 4 4 4 2 7 2" xfId="10198" xr:uid="{18FA338D-B877-4172-A063-F6805854D483}"/>
    <cellStyle name="Normal 4 4 4 2 7 2 2" xfId="20378" xr:uid="{87CB1849-36D1-470B-A8AF-18E839BF1CB5}"/>
    <cellStyle name="Normal 4 4 4 2 7 3" xfId="12887" xr:uid="{2AA80650-AB3D-4D79-8E75-8950A52C1F77}"/>
    <cellStyle name="Normal 4 4 4 2 7 3 2" xfId="23211" xr:uid="{80CF954A-FC91-438A-9FDC-33DFB961AB96}"/>
    <cellStyle name="Normal 4 4 4 2 7 4" xfId="17545" xr:uid="{898F0CAF-5252-4BD0-9ED9-1E13E3D930BE}"/>
    <cellStyle name="Normal 4 4 4 2 8" xfId="7867" xr:uid="{8D0EDD80-D069-4F12-A06D-FE3B6C06404D}"/>
    <cellStyle name="Normal 4 4 4 2 8 2" xfId="15861" xr:uid="{2C2E381F-E1D7-4CCB-8FFA-476DD176C3E7}"/>
    <cellStyle name="Normal 4 4 4 2 9" xfId="8586" xr:uid="{39F5F365-7FD4-4844-8F09-E1B0FD85C384}"/>
    <cellStyle name="Normal 4 4 4 2 9 2" xfId="18694" xr:uid="{180911D2-D538-401D-9DE9-AF4984F96455}"/>
    <cellStyle name="Normal 4 4 4 3" xfId="1286" xr:uid="{00000000-0005-0000-0000-000006050000}"/>
    <cellStyle name="Normal 4 4 4 3 2" xfId="2567" xr:uid="{00000000-0005-0000-0000-0000A6030000}"/>
    <cellStyle name="Normal 4 4 4 3 2 2" xfId="6175" xr:uid="{00000000-0005-0000-0000-0000EA0F0000}"/>
    <cellStyle name="Normal 4 4 4 3 2 2 2" xfId="25507" xr:uid="{E1764D77-1410-4E0A-822A-512BA6F1BA0B}"/>
    <cellStyle name="Normal 4 4 4 3 2 2 3" xfId="28493" xr:uid="{F381EF90-5881-42B7-AB9F-A2169E9E374B}"/>
    <cellStyle name="Normal 4 4 4 3 2 2 4" xfId="17250" xr:uid="{EAC3ABD2-AFE8-4133-920E-C7A2B4BBF797}"/>
    <cellStyle name="Normal 4 4 4 3 2 3" xfId="9907" xr:uid="{DA57D7B2-2536-4C5D-9FD6-26673786A0EF}"/>
    <cellStyle name="Normal 4 4 4 3 2 3 2" xfId="29878" xr:uid="{0DEAD821-5DF8-4ABA-8B89-23FFFFEF3AC1}"/>
    <cellStyle name="Normal 4 4 4 3 2 3 3" xfId="20083" xr:uid="{1A22B947-58BA-47CF-AAAD-0EEE705CDDF2}"/>
    <cellStyle name="Normal 4 4 4 3 2 4" xfId="12592" xr:uid="{E12F696D-E8E5-4C0B-B443-4372ADA66D28}"/>
    <cellStyle name="Normal 4 4 4 3 2 4 2" xfId="22916" xr:uid="{765DA31D-3EB2-4C2D-B25B-F5A94D70C2FF}"/>
    <cellStyle name="Normal 4 4 4 3 2 5" xfId="25249" xr:uid="{289D103E-0264-4638-89A9-15DE9B916F00}"/>
    <cellStyle name="Normal 4 4 4 3 2 6" xfId="15184" xr:uid="{706FB89E-09AB-469A-A3EA-03A030E734CB}"/>
    <cellStyle name="Normal 4 4 4 3 3" xfId="3708" xr:uid="{00000000-0005-0000-0000-0000EB0F0000}"/>
    <cellStyle name="Normal 4 4 4 3 3 2" xfId="5507" xr:uid="{00000000-0005-0000-0000-0000EC0F0000}"/>
    <cellStyle name="Normal 4 4 4 3 3 2 2" xfId="27600" xr:uid="{B06A8B31-D02F-4C7C-9AAC-DA61760290FD}"/>
    <cellStyle name="Normal 4 4 4 3 3 2 3" xfId="16724" xr:uid="{E715DE16-D875-4A72-950E-EEDC6EA645A5}"/>
    <cellStyle name="Normal 4 4 4 3 3 3" xfId="9384" xr:uid="{CBD3B6F4-A209-4C6F-8800-F7EA9E957FC7}"/>
    <cellStyle name="Normal 4 4 4 3 3 3 2" xfId="19557" xr:uid="{A9350211-BC21-4CD2-9662-C3E14AFECCB6}"/>
    <cellStyle name="Normal 4 4 4 3 3 4" xfId="12066" xr:uid="{D46B909E-61A8-4007-85D9-D7061795CFB3}"/>
    <cellStyle name="Normal 4 4 4 3 3 4 2" xfId="22390" xr:uid="{0989E3A1-B031-4CB7-AB1B-59F9C6F0A8F3}"/>
    <cellStyle name="Normal 4 4 4 3 3 5" xfId="25553" xr:uid="{D73B14FE-1BD5-447B-901A-1AF634CC4F93}"/>
    <cellStyle name="Normal 4 4 4 3 3 6" xfId="14554" xr:uid="{0979EE23-016C-4394-A59C-A763919E2726}"/>
    <cellStyle name="Normal 4 4 4 3 4" xfId="4898" xr:uid="{00000000-0005-0000-0000-0000ED0F0000}"/>
    <cellStyle name="Normal 4 4 4 3 4 2" xfId="10429" xr:uid="{2CEE885C-9C86-46DB-AA87-42170836E18A}"/>
    <cellStyle name="Normal 4 4 4 3 4 2 2" xfId="30016" xr:uid="{FDC6D012-22EF-4AC0-81C1-EA60EF008A49}"/>
    <cellStyle name="Normal 4 4 4 3 4 2 3" xfId="20611" xr:uid="{BE90BD9E-03BD-4C72-AF13-FFB6CA33005D}"/>
    <cellStyle name="Normal 4 4 4 3 4 3" xfId="13120" xr:uid="{EE0733C1-D033-469A-A7A6-E8BC51CD2795}"/>
    <cellStyle name="Normal 4 4 4 3 4 3 2" xfId="23444" xr:uid="{BD7E44EE-9E11-4D3C-85E6-F0C5BE7239B3}"/>
    <cellStyle name="Normal 4 4 4 3 4 4" xfId="23976" xr:uid="{935FD6B8-C1F1-4F86-B972-CBAC18456DF7}"/>
    <cellStyle name="Normal 4 4 4 3 4 5" xfId="17778" xr:uid="{CA402F30-B305-45DD-B5F2-01237C82B343}"/>
    <cellStyle name="Normal 4 4 4 3 5" xfId="7868" xr:uid="{D5E02A4E-01E2-42DE-99E5-409936E330F9}"/>
    <cellStyle name="Normal 4 4 4 3 5 2" xfId="29549" xr:uid="{916EA73B-CAC5-42D9-B723-7624DC0DE11C}"/>
    <cellStyle name="Normal 4 4 4 3 5 3" xfId="15863" xr:uid="{4252570F-B9A4-48C0-9656-A05800034C04}"/>
    <cellStyle name="Normal 4 4 4 3 6" xfId="8588" xr:uid="{CB40298D-C3F7-4CC5-8FB0-690FE1BB730B}"/>
    <cellStyle name="Normal 4 4 4 3 6 2" xfId="18696" xr:uid="{9F27D381-0B5E-40FF-8B8F-DAC1BEE8E488}"/>
    <cellStyle name="Normal 4 4 4 3 7" xfId="11208" xr:uid="{6EDF4D7E-84B2-4EE5-9D47-4ACCB83BC2CA}"/>
    <cellStyle name="Normal 4 4 4 3 7 2" xfId="21529" xr:uid="{4457FF4A-10DC-43DA-97C5-928A560E9F21}"/>
    <cellStyle name="Normal 4 4 4 3 8" xfId="25886" xr:uid="{FBC7F292-EAD7-43FC-A6CE-3DF6B96871B6}"/>
    <cellStyle name="Normal 4 4 4 3 9" xfId="14079" xr:uid="{A0F686A7-73C7-4A93-B704-AE7287E57450}"/>
    <cellStyle name="Normal 4 4 4 4" xfId="1287" xr:uid="{00000000-0005-0000-0000-000007050000}"/>
    <cellStyle name="Normal 4 4 4 4 2" xfId="2367" xr:uid="{00000000-0005-0000-0000-0000A7030000}"/>
    <cellStyle name="Normal 4 4 4 4 2 2" xfId="6176" xr:uid="{00000000-0005-0000-0000-0000F00F0000}"/>
    <cellStyle name="Normal 4 4 4 4 2 2 2" xfId="30252" xr:uid="{E74C23D6-EBF4-4471-B5F1-E132F0EF06B4}"/>
    <cellStyle name="Normal 4 4 4 4 2 2 3" xfId="20954" xr:uid="{B49A8187-F56A-47E0-8938-5E5FB5D2C15E}"/>
    <cellStyle name="Normal 4 4 4 4 2 3" xfId="13463" xr:uid="{1576C54F-ADB2-44C0-B6B7-6AB87C1070EA}"/>
    <cellStyle name="Normal 4 4 4 4 2 3 2" xfId="23787" xr:uid="{880E4366-55C4-4AE6-87D7-FDAD2207D055}"/>
    <cellStyle name="Normal 4 4 4 4 2 4" xfId="26110" xr:uid="{5F242D26-35A3-4914-84BC-BD7A6C0BBB45}"/>
    <cellStyle name="Normal 4 4 4 4 2 5" xfId="18121" xr:uid="{51644B3C-3048-48E6-BD1A-A52179E732EE}"/>
    <cellStyle name="Normal 4 4 4 4 3" xfId="4649" xr:uid="{00000000-0005-0000-0000-0000F10F0000}"/>
    <cellStyle name="Normal 4 4 4 4 3 2" xfId="28244" xr:uid="{92C18238-7B3E-476E-B693-22F628C1C507}"/>
    <cellStyle name="Normal 4 4 4 4 3 3" xfId="15864" xr:uid="{0BCA2ACB-3E3D-463C-8158-B9F24ABAC6BC}"/>
    <cellStyle name="Normal 4 4 4 4 4" xfId="8589" xr:uid="{BB9EF132-9E5B-412E-969F-81CA50275F70}"/>
    <cellStyle name="Normal 4 4 4 4 4 2" xfId="18697" xr:uid="{8687A29E-E2D5-4078-82AF-D68D774D3F88}"/>
    <cellStyle name="Normal 4 4 4 4 5" xfId="11209" xr:uid="{819FA00D-D555-4626-8414-1A9E0DF23258}"/>
    <cellStyle name="Normal 4 4 4 4 5 2" xfId="21530" xr:uid="{ADA10447-6177-4BC7-A3C0-EEFF85359D07}"/>
    <cellStyle name="Normal 4 4 4 4 6" xfId="25465" xr:uid="{6243AD19-30C1-4290-9410-961B717BC200}"/>
    <cellStyle name="Normal 4 4 4 4 7" xfId="15185" xr:uid="{F7F84777-515E-4202-BFE7-191387C25EE8}"/>
    <cellStyle name="Normal 4 4 4 5" xfId="2232" xr:uid="{00000000-0005-0000-0000-0000A3030000}"/>
    <cellStyle name="Normal 4 4 4 5 2" xfId="5713" xr:uid="{00000000-0005-0000-0000-0000F30F0000}"/>
    <cellStyle name="Normal 4 4 4 5 2 2" xfId="25090" xr:uid="{0F53A899-090B-48F8-B42A-707DCE83F16D}"/>
    <cellStyle name="Normal 4 4 4 5 2 3" xfId="27464" xr:uid="{C522DA94-8891-46C0-8C0B-2F05413684B9}"/>
    <cellStyle name="Normal 4 4 4 5 2 4" xfId="16860" xr:uid="{64E93E04-BDFE-4072-92CB-55E272D42301}"/>
    <cellStyle name="Normal 4 4 4 5 3" xfId="9517" xr:uid="{AFDEA9AA-6168-4E88-837B-CABC2D673BFC}"/>
    <cellStyle name="Normal 4 4 4 5 3 2" xfId="29719" xr:uid="{0C06B2C4-67B4-46E6-8C56-70366D89BA4F}"/>
    <cellStyle name="Normal 4 4 4 5 3 3" xfId="19693" xr:uid="{142792B5-4083-4508-BDBA-9B7C689951D9}"/>
    <cellStyle name="Normal 4 4 4 5 4" xfId="12202" xr:uid="{33ACBF09-DF41-414E-BA92-0626A5B5D6D1}"/>
    <cellStyle name="Normal 4 4 4 5 4 2" xfId="22526" xr:uid="{CFC75868-7B87-46A5-8637-4CD03AAB8935}"/>
    <cellStyle name="Normal 4 4 4 5 5" xfId="25171" xr:uid="{91EBC135-09BD-4386-AE55-FDACC7662A80}"/>
    <cellStyle name="Normal 4 4 4 5 6" xfId="14750" xr:uid="{9BAD7CB2-632A-40E5-AF19-304E72C661F2}"/>
    <cellStyle name="Normal 4 4 4 6" xfId="3154" xr:uid="{00000000-0005-0000-0000-0000F40F0000}"/>
    <cellStyle name="Normal 4 4 4 6 2" xfId="5100" xr:uid="{00000000-0005-0000-0000-0000F50F0000}"/>
    <cellStyle name="Normal 4 4 4 6 2 2" xfId="27524" xr:uid="{9EBCDA61-0908-4F02-A46B-1EFA310DBEB9}"/>
    <cellStyle name="Normal 4 4 4 6 2 3" xfId="16389" xr:uid="{B1A1A37F-FD8F-4D15-ABE9-F38E061713B6}"/>
    <cellStyle name="Normal 4 4 4 6 3" xfId="9049" xr:uid="{05AA4F5B-A575-449B-AC58-212F1C35E571}"/>
    <cellStyle name="Normal 4 4 4 6 3 2" xfId="19222" xr:uid="{7949E37D-BC39-4FB2-AFA2-76253E093523}"/>
    <cellStyle name="Normal 4 4 4 6 4" xfId="11731" xr:uid="{C172FD39-D417-45A8-98D4-78D9E3664D6A}"/>
    <cellStyle name="Normal 4 4 4 6 4 2" xfId="22055" xr:uid="{84A3B458-4F76-4916-A976-5908267535A2}"/>
    <cellStyle name="Normal 4 4 4 6 5" xfId="26596" xr:uid="{9231A6B7-038D-45F9-8D76-2A92361E5D25}"/>
    <cellStyle name="Normal 4 4 4 6 6" xfId="14158" xr:uid="{B953E6CA-35BE-43E4-A038-A0F05184A317}"/>
    <cellStyle name="Normal 4 4 4 7" xfId="4489" xr:uid="{00000000-0005-0000-0000-0000F60F0000}"/>
    <cellStyle name="Normal 4 4 4 7 2" xfId="8828" xr:uid="{6C71E26E-7A95-40E1-B9C3-9357EE3B53F6}"/>
    <cellStyle name="Normal 4 4 4 7 2 2" xfId="18978" xr:uid="{2FD9A974-8435-4EB0-ABC2-674597553696}"/>
    <cellStyle name="Normal 4 4 4 7 3" xfId="11487" xr:uid="{C4D7EBA0-92F4-4A06-B39A-A519E5FBF775}"/>
    <cellStyle name="Normal 4 4 4 7 3 2" xfId="21811" xr:uid="{2CB0AEB5-54B5-4AE5-87FE-7D051BB225CD}"/>
    <cellStyle name="Normal 4 4 4 7 4" xfId="24615" xr:uid="{5614191F-C148-4BED-86D0-AC14E76D244D}"/>
    <cellStyle name="Normal 4 4 4 7 5" xfId="16145" xr:uid="{15ECE9C3-925D-47A1-B310-E5CFD2613510}"/>
    <cellStyle name="Normal 4 4 4 8" xfId="7404" xr:uid="{C395E911-1539-46EF-A818-8856ACB5E266}"/>
    <cellStyle name="Normal 4 4 4 8 2" xfId="10274" xr:uid="{0FFB2D7F-04A8-41DD-A5B2-887A165499CE}"/>
    <cellStyle name="Normal 4 4 4 8 2 2" xfId="20456" xr:uid="{6D5A0D04-CB41-4992-8A91-0AFC93BD10A2}"/>
    <cellStyle name="Normal 4 4 4 8 3" xfId="12965" xr:uid="{FB2F42F2-751E-467E-88B4-CC3627AE4BCB}"/>
    <cellStyle name="Normal 4 4 4 8 3 2" xfId="23289" xr:uid="{10DF606F-9DF8-4677-A39E-E25FF8E2FEA3}"/>
    <cellStyle name="Normal 4 4 4 8 4" xfId="17623" xr:uid="{1410A64F-B992-453E-A33D-6DEB3525FE4C}"/>
    <cellStyle name="Normal 4 4 4 9" xfId="7866" xr:uid="{C8D50FEF-781F-4DCE-B1C0-B2C9EA48A8B0}"/>
    <cellStyle name="Normal 4 4 4 9 2" xfId="15860" xr:uid="{1E70654D-D278-48B7-881F-145F9395990C}"/>
    <cellStyle name="Normal 4 4 5" xfId="1288" xr:uid="{00000000-0005-0000-0000-000008050000}"/>
    <cellStyle name="Normal 4 4 5 10" xfId="11210" xr:uid="{146CF23F-F29E-4352-AD67-50EAC3840158}"/>
    <cellStyle name="Normal 4 4 5 10 2" xfId="21531" xr:uid="{56047A4B-EF30-4378-94C4-B0AD9AE93445}"/>
    <cellStyle name="Normal 4 4 5 11" xfId="26038" xr:uid="{CA8FB513-D939-4A3E-A048-BFC4B2331ADC}"/>
    <cellStyle name="Normal 4 4 5 12" xfId="13922" xr:uid="{97696916-71E1-4282-8029-E70DCEEB1FE0}"/>
    <cellStyle name="Normal 4 4 5 2" xfId="1289" xr:uid="{00000000-0005-0000-0000-000009050000}"/>
    <cellStyle name="Normal 4 4 5 2 2" xfId="1290" xr:uid="{00000000-0005-0000-0000-00000A050000}"/>
    <cellStyle name="Normal 4 4 5 2 2 2" xfId="2681" xr:uid="{00000000-0005-0000-0000-0000AA030000}"/>
    <cellStyle name="Normal 4 4 5 2 2 2 2" xfId="6177" xr:uid="{00000000-0005-0000-0000-0000FB0F0000}"/>
    <cellStyle name="Normal 4 4 5 2 2 2 3" xfId="27832" xr:uid="{BB19A6F3-563D-42B0-8D48-9ECED432FABC}"/>
    <cellStyle name="Normal 4 4 5 2 2 2 4" xfId="15867" xr:uid="{7F91A1D3-B525-4095-B313-405BB8FFF86D}"/>
    <cellStyle name="Normal 4 4 5 2 2 3" xfId="5033" xr:uid="{00000000-0005-0000-0000-0000FC0F0000}"/>
    <cellStyle name="Normal 4 4 5 2 2 3 2" xfId="28619" xr:uid="{ECF391A0-CE3F-454D-BA7B-0C8C13910E9B}"/>
    <cellStyle name="Normal 4 4 5 2 2 3 3" xfId="29050" xr:uid="{7E66773A-8390-4E48-9515-5182A05FD1AF}"/>
    <cellStyle name="Normal 4 4 5 2 2 3 4" xfId="18700" xr:uid="{EDBE0D6F-A29D-480D-86D1-71ECECF62D3E}"/>
    <cellStyle name="Normal 4 4 5 2 2 4" xfId="11212" xr:uid="{22C91997-B809-4951-B9FC-9ED59A228A2F}"/>
    <cellStyle name="Normal 4 4 5 2 2 4 2" xfId="30389" xr:uid="{D4F040A4-30FE-47D6-9E69-720D74E7BD3A}"/>
    <cellStyle name="Normal 4 4 5 2 2 4 3" xfId="21533" xr:uid="{FE59E804-EB13-4DAC-B7A0-E60BAA22665C}"/>
    <cellStyle name="Normal 4 4 5 2 2 5" xfId="26343" xr:uid="{CA78B1B4-BC9B-4039-87BA-6657A81CF56F}"/>
    <cellStyle name="Normal 4 4 5 2 2 6" xfId="15186" xr:uid="{218686EC-E9B1-43F3-9679-6515ED5C29C2}"/>
    <cellStyle name="Normal 4 4 5 2 3" xfId="2451" xr:uid="{00000000-0005-0000-0000-0000A9030000}"/>
    <cellStyle name="Normal 4 4 5 2 3 2" xfId="5509" xr:uid="{00000000-0005-0000-0000-0000FE0F0000}"/>
    <cellStyle name="Normal 4 4 5 2 3 2 2" xfId="28199" xr:uid="{E9317463-9819-485D-9B05-0BD12C2B5872}"/>
    <cellStyle name="Normal 4 4 5 2 3 2 3" xfId="16725" xr:uid="{8E29CBE5-6362-4C43-8054-DC9163A3B556}"/>
    <cellStyle name="Normal 4 4 5 2 3 3" xfId="9385" xr:uid="{F46B82B3-F712-484E-9E05-ECF31841C2E2}"/>
    <cellStyle name="Normal 4 4 5 2 3 3 2" xfId="19558" xr:uid="{5159174D-F323-445A-A253-37B6EF8EE9A8}"/>
    <cellStyle name="Normal 4 4 5 2 3 4" xfId="12067" xr:uid="{BC3BA446-FC6E-4466-B1BE-9D3D164551E4}"/>
    <cellStyle name="Normal 4 4 5 2 3 4 2" xfId="22391" xr:uid="{5B2C6C87-A7E3-44E8-831E-85E9DBE4E0E7}"/>
    <cellStyle name="Normal 4 4 5 2 3 5" xfId="26558" xr:uid="{0AC7E6FE-1013-4892-AC65-9B6CB2E3F42B}"/>
    <cellStyle name="Normal 4 4 5 2 3 6" xfId="14556" xr:uid="{BE98EC86-9F29-49D8-8746-2E303793C7C8}"/>
    <cellStyle name="Normal 4 4 5 2 4" xfId="4743" xr:uid="{00000000-0005-0000-0000-0000FF0F0000}"/>
    <cellStyle name="Normal 4 4 5 2 4 2" xfId="10430" xr:uid="{8572C2BB-086D-42A9-B9B3-ABB84F244754}"/>
    <cellStyle name="Normal 4 4 5 2 4 2 2" xfId="30017" xr:uid="{C453DB6E-9106-4CD6-B6CE-807A43431D9F}"/>
    <cellStyle name="Normal 4 4 5 2 4 2 3" xfId="20612" xr:uid="{AD2D2CD6-372D-483A-9584-3094230A8249}"/>
    <cellStyle name="Normal 4 4 5 2 4 3" xfId="13121" xr:uid="{A7B59B6C-6250-436F-A90A-F93C96DB90B0}"/>
    <cellStyle name="Normal 4 4 5 2 4 3 2" xfId="23445" xr:uid="{FA83039C-3170-4906-BFED-EAAFD7BB5B2C}"/>
    <cellStyle name="Normal 4 4 5 2 4 4" xfId="25845" xr:uid="{EDF12052-10BA-420F-8CB4-852929F92712}"/>
    <cellStyle name="Normal 4 4 5 2 4 5" xfId="17779" xr:uid="{CCA844AD-3E3E-4681-85D6-B3C1E32CA503}"/>
    <cellStyle name="Normal 4 4 5 2 5" xfId="7870" xr:uid="{11147563-6434-41BD-9A33-13D4D253E222}"/>
    <cellStyle name="Normal 4 4 5 2 5 2" xfId="28858" xr:uid="{064F5F33-C2B1-4E29-A76D-4B768AC48077}"/>
    <cellStyle name="Normal 4 4 5 2 5 3" xfId="15866" xr:uid="{83D37393-8373-435B-972F-35AB95C4C20F}"/>
    <cellStyle name="Normal 4 4 5 2 6" xfId="8591" xr:uid="{713B91A0-F1FB-4CF7-BDA4-A89FECEDBFE3}"/>
    <cellStyle name="Normal 4 4 5 2 6 2" xfId="18699" xr:uid="{33874C29-6FBA-4408-B4BD-6CCD28F084C5}"/>
    <cellStyle name="Normal 4 4 5 2 7" xfId="11211" xr:uid="{A570110B-9B67-41FF-B245-87D17F01EB45}"/>
    <cellStyle name="Normal 4 4 5 2 7 2" xfId="21532" xr:uid="{DBA41B4A-932F-49E2-9EA2-664384A29F95}"/>
    <cellStyle name="Normal 4 4 5 2 8" xfId="24513" xr:uid="{38E7F385-EB9B-4613-9473-6DF4DC83F2F1}"/>
    <cellStyle name="Normal 4 4 5 2 9" xfId="14080" xr:uid="{30D82852-C205-4E62-B5B6-C02541959308}"/>
    <cellStyle name="Normal 4 4 5 3" xfId="1291" xr:uid="{00000000-0005-0000-0000-00000B050000}"/>
    <cellStyle name="Normal 4 4 5 3 2" xfId="2568" xr:uid="{00000000-0005-0000-0000-0000AB030000}"/>
    <cellStyle name="Normal 4 4 5 3 2 2" xfId="6178" xr:uid="{00000000-0005-0000-0000-000002100000}"/>
    <cellStyle name="Normal 4 4 5 3 2 2 2" xfId="30253" xr:uid="{06BA57A9-F6C4-40CB-BF85-85E8BDD212D1}"/>
    <cellStyle name="Normal 4 4 5 3 2 2 3" xfId="20955" xr:uid="{7B495931-0009-4F34-BA97-CAE43FBC9457}"/>
    <cellStyle name="Normal 4 4 5 3 2 3" xfId="13464" xr:uid="{433A159E-51D1-468E-AFF1-8C3E2AE63756}"/>
    <cellStyle name="Normal 4 4 5 3 2 3 2" xfId="23788" xr:uid="{6D5D432D-E4DE-416F-A9D0-C3188951B15E}"/>
    <cellStyle name="Normal 4 4 5 3 2 4" xfId="26092" xr:uid="{EFF96271-3CE6-4480-B098-40DEE3E1B8AE}"/>
    <cellStyle name="Normal 4 4 5 3 2 5" xfId="18122" xr:uid="{83E9FA37-95B5-44A0-933D-B92F840EC90E}"/>
    <cellStyle name="Normal 4 4 5 3 3" xfId="4899" xr:uid="{00000000-0005-0000-0000-000003100000}"/>
    <cellStyle name="Normal 4 4 5 3 3 2" xfId="24876" xr:uid="{CA19E206-1C83-4DBF-8188-2B3E4F589995}"/>
    <cellStyle name="Normal 4 4 5 3 3 3" xfId="27288" xr:uid="{F1167C7D-32F0-4282-9E68-5333C6842CC7}"/>
    <cellStyle name="Normal 4 4 5 3 3 4" xfId="15868" xr:uid="{6511FE30-4943-4DC8-9B01-292FF7F8A2DB}"/>
    <cellStyle name="Normal 4 4 5 3 4" xfId="8592" xr:uid="{943C1628-7B1C-4CAD-98B7-E825B31AED3F}"/>
    <cellStyle name="Normal 4 4 5 3 4 2" xfId="26801" xr:uid="{9F6AD4C5-3975-4B72-8BE3-71E7F0E8ABF2}"/>
    <cellStyle name="Normal 4 4 5 3 4 3" xfId="27022" xr:uid="{7A5F7C7E-526F-4C26-A6EA-5C36FD7E6FB8}"/>
    <cellStyle name="Normal 4 4 5 3 4 4" xfId="18701" xr:uid="{F7B0292E-20CF-4E2F-8C27-0A43D5E2B189}"/>
    <cellStyle name="Normal 4 4 5 3 5" xfId="11213" xr:uid="{09154E6C-C34A-400C-914F-129C7DCEFDB6}"/>
    <cellStyle name="Normal 4 4 5 3 5 2" xfId="30390" xr:uid="{B050FD22-0772-47EF-A654-839F90F6C033}"/>
    <cellStyle name="Normal 4 4 5 3 5 3" xfId="21534" xr:uid="{FBA77CD3-BDDB-4E2E-A5D3-57B6224E73F0}"/>
    <cellStyle name="Normal 4 4 5 3 6" xfId="25111" xr:uid="{7FB7A288-3616-4220-B3A4-AEBF189510C8}"/>
    <cellStyle name="Normal 4 4 5 3 7" xfId="15187" xr:uid="{A276BC15-4FD6-42F1-81F1-5014913D76B0}"/>
    <cellStyle name="Normal 4 4 5 4" xfId="1292" xr:uid="{00000000-0005-0000-0000-00000C050000}"/>
    <cellStyle name="Normal 4 4 5 4 2" xfId="2368" xr:uid="{00000000-0005-0000-0000-0000AC030000}"/>
    <cellStyle name="Normal 4 4 5 4 2 2" xfId="5714" xr:uid="{00000000-0005-0000-0000-000006100000}"/>
    <cellStyle name="Normal 4 4 5 4 2 3" xfId="28675" xr:uid="{8E6C1CFE-94AD-4041-9DC8-CB889593EEC9}"/>
    <cellStyle name="Normal 4 4 5 4 2 4" xfId="15869" xr:uid="{57760354-67BE-48C7-B7EC-09D37A3B6F23}"/>
    <cellStyle name="Normal 4 4 5 4 3" xfId="4650" xr:uid="{00000000-0005-0000-0000-000007100000}"/>
    <cellStyle name="Normal 4 4 5 4 3 2" xfId="28538" xr:uid="{06F644E5-46F7-4941-8D44-B922C1C53B79}"/>
    <cellStyle name="Normal 4 4 5 4 3 3" xfId="18702" xr:uid="{2D246015-6FB9-47ED-9B87-61AE5C493FBA}"/>
    <cellStyle name="Normal 4 4 5 4 4" xfId="11214" xr:uid="{A3B0041D-2FB4-4FEB-BE7A-5F29A319BFC9}"/>
    <cellStyle name="Normal 4 4 5 4 4 2" xfId="21535" xr:uid="{8AFDE546-67FB-411D-B49F-E6BF128DBE99}"/>
    <cellStyle name="Normal 4 4 5 4 5" xfId="25433" xr:uid="{8F49CC04-E75A-4016-AFAF-80A6D0339E9B}"/>
    <cellStyle name="Normal 4 4 5 4 6" xfId="14751" xr:uid="{9E971905-822C-4A2E-85F6-0A198B2397CF}"/>
    <cellStyle name="Normal 4 4 5 5" xfId="2233" xr:uid="{00000000-0005-0000-0000-0000A8030000}"/>
    <cellStyle name="Normal 4 4 5 5 2" xfId="5160" xr:uid="{00000000-0005-0000-0000-000009100000}"/>
    <cellStyle name="Normal 4 4 5 5 2 2" xfId="28015" xr:uid="{4C264AE5-D413-4680-A933-33CD33903684}"/>
    <cellStyle name="Normal 4 4 5 5 2 3" xfId="16449" xr:uid="{5E706A2B-AC81-4A55-B208-2674CDF87F50}"/>
    <cellStyle name="Normal 4 4 5 5 3" xfId="9109" xr:uid="{5AB2E23D-DE95-40E1-8CB8-EC3C727FFFF4}"/>
    <cellStyle name="Normal 4 4 5 5 3 2" xfId="19282" xr:uid="{A8DA76DC-EFD6-434A-B342-3C661FE78E22}"/>
    <cellStyle name="Normal 4 4 5 5 4" xfId="11791" xr:uid="{F155883A-3F89-44CF-B241-6853EB209098}"/>
    <cellStyle name="Normal 4 4 5 5 4 2" xfId="22115" xr:uid="{F7207D15-106E-46B8-BE7E-1486C96F0B7B}"/>
    <cellStyle name="Normal 4 4 5 5 5" xfId="26098" xr:uid="{353EBB2A-70B2-4B3D-BA33-D12ED4774FA1}"/>
    <cellStyle name="Normal 4 4 5 5 6" xfId="14216" xr:uid="{609DA383-FF46-44E2-A990-6CA68C41985D}"/>
    <cellStyle name="Normal 4 4 5 6" xfId="4490" xr:uid="{00000000-0005-0000-0000-00000A100000}"/>
    <cellStyle name="Normal 4 4 5 6 2" xfId="8976" xr:uid="{2E84F3F2-AEAD-4AB7-936F-A0E5DFCE8A65}"/>
    <cellStyle name="Normal 4 4 5 6 2 2" xfId="28434" xr:uid="{8119C10F-4025-4D74-8C4C-158964A96C4F}"/>
    <cellStyle name="Normal 4 4 5 6 2 3" xfId="19139" xr:uid="{B58DE9C4-A7EE-4DBA-9FB4-48DA9F819A18}"/>
    <cellStyle name="Normal 4 4 5 6 3" xfId="11648" xr:uid="{2FFAD8A8-258B-4D26-8806-6E897ADEA2B2}"/>
    <cellStyle name="Normal 4 4 5 6 3 2" xfId="21972" xr:uid="{666E0999-E7B5-4EDE-86A4-551099EF27B7}"/>
    <cellStyle name="Normal 4 4 5 6 4" xfId="24621" xr:uid="{2F44C652-5C00-402F-A95B-F8B71635BA21}"/>
    <cellStyle name="Normal 4 4 5 6 5" xfId="16306" xr:uid="{C863D060-F280-45EC-BE68-A1B5CB123C49}"/>
    <cellStyle name="Normal 4 4 5 7" xfId="7405" xr:uid="{CD9AC609-E4AB-4966-95BC-CE40E2F015D6}"/>
    <cellStyle name="Normal 4 4 5 7 2" xfId="10275" xr:uid="{DB3119CF-3425-490E-8FD3-5E732D71B6B0}"/>
    <cellStyle name="Normal 4 4 5 7 2 2" xfId="20457" xr:uid="{3D641F82-F81B-4D48-917A-F5E6BA7F1823}"/>
    <cellStyle name="Normal 4 4 5 7 3" xfId="12966" xr:uid="{87071BB3-FA57-4D8D-8312-BB6D747EE7D0}"/>
    <cellStyle name="Normal 4 4 5 7 3 2" xfId="23290" xr:uid="{E0ED8198-60DF-4EA2-A245-8D24CC05D648}"/>
    <cellStyle name="Normal 4 4 5 7 4" xfId="27722" xr:uid="{991C85D1-208F-4321-8B31-801CB6F1F496}"/>
    <cellStyle name="Normal 4 4 5 7 5" xfId="17624" xr:uid="{FB02D245-6B89-451A-A609-FCC2A981C7E1}"/>
    <cellStyle name="Normal 4 4 5 8" xfId="7869" xr:uid="{5E2F2671-D17F-4A7F-B894-204840BF9715}"/>
    <cellStyle name="Normal 4 4 5 8 2" xfId="15865" xr:uid="{794ACD96-1B12-44BB-A16F-4CC37B6C1B28}"/>
    <cellStyle name="Normal 4 4 5 9" xfId="8590" xr:uid="{DFB1465C-6030-4062-8DCB-563D6984C22E}"/>
    <cellStyle name="Normal 4 4 5 9 2" xfId="18698" xr:uid="{9E84C4C2-5DAE-4874-997E-59325F506AC0}"/>
    <cellStyle name="Normal 4 4 6" xfId="1293" xr:uid="{00000000-0005-0000-0000-00000D050000}"/>
    <cellStyle name="Normal 4 4 6 10" xfId="11215" xr:uid="{328AA5B3-BA41-4EC1-8104-77003554A86F}"/>
    <cellStyle name="Normal 4 4 6 10 2" xfId="21536" xr:uid="{6C56E5A1-1BE9-4A1A-BD5E-F868651FA6B4}"/>
    <cellStyle name="Normal 4 4 6 11" xfId="24491" xr:uid="{9A930A88-636D-4E4C-8391-7C94BD7AFF52}"/>
    <cellStyle name="Normal 4 4 6 12" xfId="13923" xr:uid="{9D4E9910-4EFB-4793-B3E1-0FFCCCB11984}"/>
    <cellStyle name="Normal 4 4 6 2" xfId="1294" xr:uid="{00000000-0005-0000-0000-00000E050000}"/>
    <cellStyle name="Normal 4 4 6 2 2" xfId="1295" xr:uid="{00000000-0005-0000-0000-00000F050000}"/>
    <cellStyle name="Normal 4 4 6 2 2 2" xfId="2682" xr:uid="{00000000-0005-0000-0000-0000AF030000}"/>
    <cellStyle name="Normal 4 4 6 2 2 2 2" xfId="6179" xr:uid="{00000000-0005-0000-0000-00000F100000}"/>
    <cellStyle name="Normal 4 4 6 2 2 2 3" xfId="27994" xr:uid="{BC1166AD-7CB2-4FC0-BEB9-F6CD395D8101}"/>
    <cellStyle name="Normal 4 4 6 2 2 2 4" xfId="15872" xr:uid="{6C0E5415-1FE1-497A-9622-FD95C4FA842D}"/>
    <cellStyle name="Normal 4 4 6 2 2 3" xfId="5034" xr:uid="{00000000-0005-0000-0000-000010100000}"/>
    <cellStyle name="Normal 4 4 6 2 2 3 2" xfId="28620" xr:uid="{66FABC59-C091-4C79-BD91-D6F529238131}"/>
    <cellStyle name="Normal 4 4 6 2 2 3 3" xfId="29036" xr:uid="{6D2E4CF2-EEE6-4367-9094-8D4C43A83EAC}"/>
    <cellStyle name="Normal 4 4 6 2 2 3 4" xfId="18705" xr:uid="{F2DC4660-9E9C-4146-A413-60DCDF0DDCC0}"/>
    <cellStyle name="Normal 4 4 6 2 2 4" xfId="11217" xr:uid="{31C44D2E-91DD-4667-8A03-6FE565A488A6}"/>
    <cellStyle name="Normal 4 4 6 2 2 4 2" xfId="30391" xr:uid="{C33C05BC-01F7-4394-87D1-DEB241814F50}"/>
    <cellStyle name="Normal 4 4 6 2 2 4 3" xfId="21538" xr:uid="{5CA5A2E2-34A1-47E1-9BD3-8E7FC71D1AF1}"/>
    <cellStyle name="Normal 4 4 6 2 2 5" xfId="23908" xr:uid="{A08B54B2-FE21-4C11-A36F-1DFA369D29CF}"/>
    <cellStyle name="Normal 4 4 6 2 2 6" xfId="15188" xr:uid="{B0715447-D648-4710-8261-F1C8D3CA2AD5}"/>
    <cellStyle name="Normal 4 4 6 2 3" xfId="2436" xr:uid="{00000000-0005-0000-0000-0000AE030000}"/>
    <cellStyle name="Normal 4 4 6 2 3 2" xfId="5510" xr:uid="{00000000-0005-0000-0000-000012100000}"/>
    <cellStyle name="Normal 4 4 6 2 3 2 2" xfId="26986" xr:uid="{DEA284C4-DB96-4654-8BCE-42FF57733D4F}"/>
    <cellStyle name="Normal 4 4 6 2 3 2 3" xfId="16726" xr:uid="{641DB7D9-1123-4D05-9441-8DCCB1E17E26}"/>
    <cellStyle name="Normal 4 4 6 2 3 3" xfId="9386" xr:uid="{8C01DB1A-74CF-4A82-91DF-A3916DD6D375}"/>
    <cellStyle name="Normal 4 4 6 2 3 3 2" xfId="19559" xr:uid="{174B41A1-609E-45CB-89D5-91016D7173E1}"/>
    <cellStyle name="Normal 4 4 6 2 3 4" xfId="12068" xr:uid="{12228A4F-A7B7-49B1-B9D8-7E397512F0DD}"/>
    <cellStyle name="Normal 4 4 6 2 3 4 2" xfId="22392" xr:uid="{FD2D31D9-1FE7-40D8-A200-7F8C30CA2813}"/>
    <cellStyle name="Normal 4 4 6 2 3 5" xfId="25554" xr:uid="{973D9FC4-3269-4762-A077-F0437B77E069}"/>
    <cellStyle name="Normal 4 4 6 2 3 6" xfId="14557" xr:uid="{82F2CA0A-0BB1-4C48-901F-6BA07E4CB236}"/>
    <cellStyle name="Normal 4 4 6 2 4" xfId="4725" xr:uid="{00000000-0005-0000-0000-000013100000}"/>
    <cellStyle name="Normal 4 4 6 2 4 2" xfId="10431" xr:uid="{8CEEBAC1-0803-4386-A882-F7ACB3727A51}"/>
    <cellStyle name="Normal 4 4 6 2 4 2 2" xfId="30018" xr:uid="{6039DEA7-5594-45DC-8EBE-E34422CCE7A9}"/>
    <cellStyle name="Normal 4 4 6 2 4 2 3" xfId="20613" xr:uid="{06E93BE5-306C-4CE0-AB41-BBEF923E06EA}"/>
    <cellStyle name="Normal 4 4 6 2 4 3" xfId="13122" xr:uid="{5982140D-A49F-4AAA-83D5-119AA7F92D64}"/>
    <cellStyle name="Normal 4 4 6 2 4 3 2" xfId="23446" xr:uid="{0D6E2723-2CD4-4EBE-B94F-AAE1891EF2D6}"/>
    <cellStyle name="Normal 4 4 6 2 4 4" xfId="26547" xr:uid="{1B8096FC-1B3B-44B0-BEBA-6742CE7839C5}"/>
    <cellStyle name="Normal 4 4 6 2 4 5" xfId="17780" xr:uid="{08A898D9-03F7-45BB-AE98-0D288F707F5E}"/>
    <cellStyle name="Normal 4 4 6 2 5" xfId="7872" xr:uid="{24587231-D5B6-4ED1-92C1-C0C4FC43E0D8}"/>
    <cellStyle name="Normal 4 4 6 2 5 2" xfId="27117" xr:uid="{3FB4AA8F-1C63-4731-84A9-2089E40F3974}"/>
    <cellStyle name="Normal 4 4 6 2 5 3" xfId="15871" xr:uid="{C1176DDC-527C-4635-9A5E-F552A364973C}"/>
    <cellStyle name="Normal 4 4 6 2 6" xfId="8594" xr:uid="{4E9495B3-6396-4C58-B084-7C7FA8355140}"/>
    <cellStyle name="Normal 4 4 6 2 6 2" xfId="18704" xr:uid="{93BB9303-9A5B-427F-AAAB-D9DE9CA8DA4D}"/>
    <cellStyle name="Normal 4 4 6 2 7" xfId="11216" xr:uid="{429BE35B-8997-4B81-AF42-05418DDE2AAF}"/>
    <cellStyle name="Normal 4 4 6 2 7 2" xfId="21537" xr:uid="{6A6AC7D5-810B-4AA9-868C-AE755E75C0E7}"/>
    <cellStyle name="Normal 4 4 6 2 8" xfId="26323" xr:uid="{67EB7264-B870-4AD4-B8D6-C3B0623F52FD}"/>
    <cellStyle name="Normal 4 4 6 2 9" xfId="14081" xr:uid="{7B494B5C-B635-43CC-89F0-839A21850D17}"/>
    <cellStyle name="Normal 4 4 6 3" xfId="1296" xr:uid="{00000000-0005-0000-0000-000010050000}"/>
    <cellStyle name="Normal 4 4 6 3 2" xfId="2569" xr:uid="{00000000-0005-0000-0000-0000B0030000}"/>
    <cellStyle name="Normal 4 4 6 3 2 2" xfId="6180" xr:uid="{00000000-0005-0000-0000-000016100000}"/>
    <cellStyle name="Normal 4 4 6 3 2 2 2" xfId="30254" xr:uid="{C226B564-838B-475D-8FA7-912149C5FCC8}"/>
    <cellStyle name="Normal 4 4 6 3 2 2 3" xfId="20956" xr:uid="{D7720316-5942-4C88-BA46-8363E82CD3BF}"/>
    <cellStyle name="Normal 4 4 6 3 2 3" xfId="13465" xr:uid="{15B2E669-086C-4893-83BE-007BF49137A8}"/>
    <cellStyle name="Normal 4 4 6 3 2 3 2" xfId="23789" xr:uid="{71F84E9B-E034-45A0-B355-57CAD1E0E412}"/>
    <cellStyle name="Normal 4 4 6 3 2 4" xfId="26151" xr:uid="{831B2572-AA7E-4DB5-A961-03BF3E31101A}"/>
    <cellStyle name="Normal 4 4 6 3 2 5" xfId="18123" xr:uid="{8D4A67F7-11CF-431E-9FFF-C80D542CBC37}"/>
    <cellStyle name="Normal 4 4 6 3 3" xfId="4900" xr:uid="{00000000-0005-0000-0000-000017100000}"/>
    <cellStyle name="Normal 4 4 6 3 3 2" xfId="27840" xr:uid="{F0133CB6-4219-4684-ADD5-76C5EB816B1F}"/>
    <cellStyle name="Normal 4 4 6 3 3 3" xfId="27909" xr:uid="{6A8ADD03-D02E-494D-907F-B3E375DEE612}"/>
    <cellStyle name="Normal 4 4 6 3 3 4" xfId="15873" xr:uid="{C59285BA-1C48-4CE7-B72C-76DEFC0192D4}"/>
    <cellStyle name="Normal 4 4 6 3 4" xfId="8595" xr:uid="{68412F24-D34A-407A-B187-42CC203CC4EE}"/>
    <cellStyle name="Normal 4 4 6 3 4 2" xfId="27201" xr:uid="{65203277-3415-4245-B25A-5670DE5047F5}"/>
    <cellStyle name="Normal 4 4 6 3 4 3" xfId="28728" xr:uid="{5C46C625-967A-46D8-8C32-D41D2BA76378}"/>
    <cellStyle name="Normal 4 4 6 3 4 4" xfId="18706" xr:uid="{5954A9FB-8258-4D7D-9146-14EB647BA727}"/>
    <cellStyle name="Normal 4 4 6 3 5" xfId="11218" xr:uid="{CBBBF863-4F5D-4D57-A385-C6E7ACB71864}"/>
    <cellStyle name="Normal 4 4 6 3 5 2" xfId="30392" xr:uid="{DF531E32-571B-4D97-AE40-1EB795F3DC24}"/>
    <cellStyle name="Normal 4 4 6 3 5 3" xfId="21539" xr:uid="{A6C391EE-1B47-464C-ADCE-7F0D00CBD0FE}"/>
    <cellStyle name="Normal 4 4 6 3 6" xfId="25672" xr:uid="{671606C7-00FE-40E0-BA09-1F74FF8E2C90}"/>
    <cellStyle name="Normal 4 4 6 3 7" xfId="15189" xr:uid="{A55F7FE1-DB9F-4ACB-93FF-488F1753EDF7}"/>
    <cellStyle name="Normal 4 4 6 4" xfId="1297" xr:uid="{00000000-0005-0000-0000-000011050000}"/>
    <cellStyle name="Normal 4 4 6 4 2" xfId="2369" xr:uid="{00000000-0005-0000-0000-0000B1030000}"/>
    <cellStyle name="Normal 4 4 6 4 2 2" xfId="5715" xr:uid="{00000000-0005-0000-0000-00001A100000}"/>
    <cellStyle name="Normal 4 4 6 4 2 3" xfId="28000" xr:uid="{C23ABBBE-AEA6-42D7-95AD-FD5D241A5383}"/>
    <cellStyle name="Normal 4 4 6 4 2 4" xfId="15874" xr:uid="{CA070672-418D-4B0D-8BE1-D83BA425E8B6}"/>
    <cellStyle name="Normal 4 4 6 4 3" xfId="4651" xr:uid="{00000000-0005-0000-0000-00001B100000}"/>
    <cellStyle name="Normal 4 4 6 4 3 2" xfId="26995" xr:uid="{0CC4B6EA-767B-4729-8C07-76824C104ED0}"/>
    <cellStyle name="Normal 4 4 6 4 3 3" xfId="18707" xr:uid="{F1704322-9DB2-443C-9674-8C03306F3395}"/>
    <cellStyle name="Normal 4 4 6 4 4" xfId="11219" xr:uid="{94D220E7-0A6D-44A4-8417-6A62ED010CA4}"/>
    <cellStyle name="Normal 4 4 6 4 4 2" xfId="21540" xr:uid="{709BDC15-C875-4D44-B3C0-0C4056514C33}"/>
    <cellStyle name="Normal 4 4 6 4 5" xfId="26003" xr:uid="{3EE00039-D217-44D3-B3AF-2137EDEE0861}"/>
    <cellStyle name="Normal 4 4 6 4 6" xfId="14752" xr:uid="{9BC44CB9-794A-4A5B-87C5-00F4F415C52B}"/>
    <cellStyle name="Normal 4 4 6 5" xfId="2234" xr:uid="{00000000-0005-0000-0000-0000AD030000}"/>
    <cellStyle name="Normal 4 4 6 5 2" xfId="5223" xr:uid="{00000000-0005-0000-0000-00001D100000}"/>
    <cellStyle name="Normal 4 4 6 5 2 2" xfId="28780" xr:uid="{192B834E-CA02-4D98-B237-0F85F2F35F67}"/>
    <cellStyle name="Normal 4 4 6 5 2 3" xfId="16512" xr:uid="{8A8AE164-62BC-49DB-9440-8D0075D40830}"/>
    <cellStyle name="Normal 4 4 6 5 3" xfId="9172" xr:uid="{1DD48B55-D6B2-41AF-A0B3-1B8922C6FA47}"/>
    <cellStyle name="Normal 4 4 6 5 3 2" xfId="19345" xr:uid="{1944C08B-8264-4D7E-92FA-903BBBD61F37}"/>
    <cellStyle name="Normal 4 4 6 5 4" xfId="11854" xr:uid="{41ED970D-9F6E-4FF7-A79A-3F46BFE77FE1}"/>
    <cellStyle name="Normal 4 4 6 5 4 2" xfId="22178" xr:uid="{0328970F-0AC2-44A6-970D-2215667BB94C}"/>
    <cellStyle name="Normal 4 4 6 5 5" xfId="25991" xr:uid="{2DC2A969-1025-436F-A235-A21DEBF59505}"/>
    <cellStyle name="Normal 4 4 6 5 6" xfId="14276" xr:uid="{D38C2CCF-39D9-45A3-896F-067ECE529B60}"/>
    <cellStyle name="Normal 4 4 6 6" xfId="4491" xr:uid="{00000000-0005-0000-0000-00001E100000}"/>
    <cellStyle name="Normal 4 4 6 6 2" xfId="8977" xr:uid="{B0CA0F15-F607-4F0E-87D7-B691A23D877F}"/>
    <cellStyle name="Normal 4 4 6 6 2 2" xfId="28439" xr:uid="{16F49814-7267-4247-B0B7-C090501559F8}"/>
    <cellStyle name="Normal 4 4 6 6 2 3" xfId="19140" xr:uid="{F677928E-6774-4F36-842B-5E80C9205B1B}"/>
    <cellStyle name="Normal 4 4 6 6 3" xfId="11649" xr:uid="{FD4FD2CE-338B-467F-BC43-3423599428E3}"/>
    <cellStyle name="Normal 4 4 6 6 3 2" xfId="21973" xr:uid="{43734695-E299-4321-86E9-3006AC5ABDAB}"/>
    <cellStyle name="Normal 4 4 6 6 4" xfId="24004" xr:uid="{22C5CF45-6D5E-4120-9429-EA07F917B91A}"/>
    <cellStyle name="Normal 4 4 6 6 5" xfId="16307" xr:uid="{E80D4770-5F1F-430D-B640-A8E232B8D323}"/>
    <cellStyle name="Normal 4 4 6 7" xfId="7406" xr:uid="{FD8745CA-7824-4133-A2FD-540D284412F1}"/>
    <cellStyle name="Normal 4 4 6 7 2" xfId="10276" xr:uid="{F2E48BB4-4C2B-469F-9155-A373FFF1BDA2}"/>
    <cellStyle name="Normal 4 4 6 7 2 2" xfId="20458" xr:uid="{C7F9F06F-6FEE-4F6C-B9EC-E69F7A7270FF}"/>
    <cellStyle name="Normal 4 4 6 7 3" xfId="12967" xr:uid="{D9D55A30-498E-4448-A9C3-B50765125955}"/>
    <cellStyle name="Normal 4 4 6 7 3 2" xfId="23291" xr:uid="{0B57E773-3D4D-4AFC-B031-2B14F91AE76D}"/>
    <cellStyle name="Normal 4 4 6 7 4" xfId="28658" xr:uid="{42AC4008-BE31-403B-B54C-7A6C60AFD108}"/>
    <cellStyle name="Normal 4 4 6 7 5" xfId="17625" xr:uid="{F2631A12-2E6B-42BC-8DA7-50996612C757}"/>
    <cellStyle name="Normal 4 4 6 8" xfId="7871" xr:uid="{94236EAC-78C0-4C59-9B41-AB5935F7002F}"/>
    <cellStyle name="Normal 4 4 6 8 2" xfId="15870" xr:uid="{A23D1C77-4C3A-474F-B07C-ED47297AC5B5}"/>
    <cellStyle name="Normal 4 4 6 9" xfId="8593" xr:uid="{EED5A29C-5BD5-4C89-8DB4-40A84F0465B7}"/>
    <cellStyle name="Normal 4 4 6 9 2" xfId="18703" xr:uid="{38BCA344-D05A-4A47-8112-3B7B3D40017C}"/>
    <cellStyle name="Normal 4 4 7" xfId="1298" xr:uid="{00000000-0005-0000-0000-000012050000}"/>
    <cellStyle name="Normal 4 4 7 10" xfId="13924" xr:uid="{CA9B94C0-8307-4F48-BB06-B3A43C584DBD}"/>
    <cellStyle name="Normal 4 4 7 2" xfId="1299" xr:uid="{00000000-0005-0000-0000-000013050000}"/>
    <cellStyle name="Normal 4 4 7 2 2" xfId="2570" xr:uid="{00000000-0005-0000-0000-0000B3030000}"/>
    <cellStyle name="Normal 4 4 7 2 2 2" xfId="5716" xr:uid="{00000000-0005-0000-0000-000022100000}"/>
    <cellStyle name="Normal 4 4 7 2 2 2 2" xfId="29180" xr:uid="{82D53E52-8FC0-4DB7-9875-14CFEE3664A3}"/>
    <cellStyle name="Normal 4 4 7 2 2 2 3" xfId="29100" xr:uid="{78B2259B-2E13-4BDF-8462-7434EF4A485E}"/>
    <cellStyle name="Normal 4 4 7 2 2 2 4" xfId="16861" xr:uid="{7B71774E-1DB6-4279-95C0-72F9DFD38633}"/>
    <cellStyle name="Normal 4 4 7 2 2 3" xfId="9518" xr:uid="{06B0C987-F63D-479D-8FA0-23B086B81A2A}"/>
    <cellStyle name="Normal 4 4 7 2 2 3 2" xfId="29720" xr:uid="{14196DB5-48F3-4FE2-83A1-612BAD036D2E}"/>
    <cellStyle name="Normal 4 4 7 2 2 3 3" xfId="19694" xr:uid="{AF2BE162-37C2-49B4-8580-4F6E2CE1B833}"/>
    <cellStyle name="Normal 4 4 7 2 2 4" xfId="12203" xr:uid="{01C6F15D-CF07-465B-8FFC-FEEE3E514C84}"/>
    <cellStyle name="Normal 4 4 7 2 2 4 2" xfId="22527" xr:uid="{105B5D52-F739-44BE-9E1C-E3340C708D11}"/>
    <cellStyle name="Normal 4 4 7 2 2 5" xfId="26444" xr:uid="{38407E88-C456-45AA-A0CC-D9875B51DC97}"/>
    <cellStyle name="Normal 4 4 7 2 2 6" xfId="14753" xr:uid="{C1E50957-F221-4C74-AD4E-F82DDBE221C9}"/>
    <cellStyle name="Normal 4 4 7 2 3" xfId="4901" xr:uid="{00000000-0005-0000-0000-000023100000}"/>
    <cellStyle name="Normal 4 4 7 2 3 2" xfId="26403" xr:uid="{100FC575-D6A4-47EA-8D5A-630D61DB2615}"/>
    <cellStyle name="Normal 4 4 7 2 3 3" xfId="28922" xr:uid="{488F9469-FA0D-4115-8A51-1F7D3090D298}"/>
    <cellStyle name="Normal 4 4 7 2 3 4" xfId="15876" xr:uid="{B9794E60-9494-4457-A13E-B387079FAEB6}"/>
    <cellStyle name="Normal 4 4 7 2 4" xfId="8597" xr:uid="{9AFCF43A-F5D8-4281-810A-ABEF3E5DF550}"/>
    <cellStyle name="Normal 4 4 7 2 4 2" xfId="27146" xr:uid="{E5F950B0-8346-4A98-912D-6B4D1C29A43F}"/>
    <cellStyle name="Normal 4 4 7 2 4 3" xfId="27847" xr:uid="{3B2CDB85-8597-4C12-96F0-F4207EE06F76}"/>
    <cellStyle name="Normal 4 4 7 2 4 4" xfId="18709" xr:uid="{A9EEC7B3-89AD-446F-89F7-1001915B1818}"/>
    <cellStyle name="Normal 4 4 7 2 5" xfId="11221" xr:uid="{F1DFCCBC-3269-4092-89F0-D4292908803A}"/>
    <cellStyle name="Normal 4 4 7 2 5 2" xfId="30393" xr:uid="{94FCA78F-5FF4-4A06-8636-F6DDF88C247F}"/>
    <cellStyle name="Normal 4 4 7 2 5 3" xfId="21542" xr:uid="{ED1213AD-9DEA-4A35-AF59-935125D0F2C1}"/>
    <cellStyle name="Normal 4 4 7 2 6" xfId="26206" xr:uid="{D8FC5534-43D1-451C-B7C5-3019BC772260}"/>
    <cellStyle name="Normal 4 4 7 2 7" xfId="14082" xr:uid="{A14A7F37-F00E-4EFE-90B3-CF61261F30CC}"/>
    <cellStyle name="Normal 4 4 7 3" xfId="1300" xr:uid="{00000000-0005-0000-0000-000014050000}"/>
    <cellStyle name="Normal 4 4 7 3 2" xfId="2370" xr:uid="{00000000-0005-0000-0000-0000B4030000}"/>
    <cellStyle name="Normal 4 4 7 3 2 2" xfId="6411" xr:uid="{00000000-0005-0000-0000-000026100000}"/>
    <cellStyle name="Normal 4 4 7 3 2 3" xfId="28808" xr:uid="{6355E48B-05CE-4D3A-BC54-0BDF13836A54}"/>
    <cellStyle name="Normal 4 4 7 3 2 4" xfId="15877" xr:uid="{5A5C6370-6ADD-499D-96F2-5D2BA72B3493}"/>
    <cellStyle name="Normal 4 4 7 3 3" xfId="4652" xr:uid="{00000000-0005-0000-0000-000027100000}"/>
    <cellStyle name="Normal 4 4 7 3 3 2" xfId="28873" xr:uid="{DB26D6B8-354C-46F0-9920-C9A3C11767DE}"/>
    <cellStyle name="Normal 4 4 7 3 3 3" xfId="27685" xr:uid="{3D932BD8-4F92-493F-92FF-3FDCF18A5AD9}"/>
    <cellStyle name="Normal 4 4 7 3 3 4" xfId="18710" xr:uid="{936B0495-A88D-4023-8CA6-7786586AF611}"/>
    <cellStyle name="Normal 4 4 7 3 4" xfId="11222" xr:uid="{89799DAA-205C-41EF-8D24-A33B736C3251}"/>
    <cellStyle name="Normal 4 4 7 3 4 2" xfId="30394" xr:uid="{62C1A839-8987-42B8-AE1D-FCB19325BDBB}"/>
    <cellStyle name="Normal 4 4 7 3 4 3" xfId="21543" xr:uid="{EF9C917A-7829-40D4-B7E2-130AD186A1C3}"/>
    <cellStyle name="Normal 4 4 7 3 5" xfId="24802" xr:uid="{B98E85E2-4EDE-4B3D-910E-A6D667DB75C5}"/>
    <cellStyle name="Normal 4 4 7 3 6" xfId="14558" xr:uid="{87C194CA-CA3A-44E7-9C9F-E4518FF24629}"/>
    <cellStyle name="Normal 4 4 7 4" xfId="2235" xr:uid="{00000000-0005-0000-0000-0000B2030000}"/>
    <cellStyle name="Normal 4 4 7 4 2" xfId="5511" xr:uid="{00000000-0005-0000-0000-000029100000}"/>
    <cellStyle name="Normal 4 4 7 4 2 2" xfId="29107" xr:uid="{D007C701-EED8-4675-BA3F-581BD9B881C5}"/>
    <cellStyle name="Normal 4 4 7 4 2 3" xfId="19141" xr:uid="{8AE45F11-F251-44B3-BDD5-403421B8B515}"/>
    <cellStyle name="Normal 4 4 7 4 3" xfId="11650" xr:uid="{1913F1DF-A734-4DEC-A286-6F3C2AF468D1}"/>
    <cellStyle name="Normal 4 4 7 4 3 2" xfId="21974" xr:uid="{26B26055-215B-4248-9D48-520D853ECAA3}"/>
    <cellStyle name="Normal 4 4 7 4 4" xfId="25475" xr:uid="{21DF3316-2659-45B4-BB19-13F1FA0D10B3}"/>
    <cellStyle name="Normal 4 4 7 4 5" xfId="16308" xr:uid="{5B3F2149-37D9-4BD1-AC91-EBBFC3D42805}"/>
    <cellStyle name="Normal 4 4 7 5" xfId="4492" xr:uid="{00000000-0005-0000-0000-00002A100000}"/>
    <cellStyle name="Normal 4 4 7 5 2" xfId="10277" xr:uid="{66DB71EC-1247-44CF-BDB1-1419E6BB5473}"/>
    <cellStyle name="Normal 4 4 7 5 2 2" xfId="29953" xr:uid="{368AD340-6B2E-46F9-AF80-62C54BAA217C}"/>
    <cellStyle name="Normal 4 4 7 5 2 3" xfId="20459" xr:uid="{A7448F05-982C-4E2C-BC91-EECAC3191B80}"/>
    <cellStyle name="Normal 4 4 7 5 3" xfId="12968" xr:uid="{D93496F5-4247-44C5-BD28-3F98FDE72D4B}"/>
    <cellStyle name="Normal 4 4 7 5 3 2" xfId="23292" xr:uid="{2E8685E7-A9AB-496B-99DB-02244E46504B}"/>
    <cellStyle name="Normal 4 4 7 5 4" xfId="24021" xr:uid="{E5B56BE9-0858-471A-BE0C-7E5A91F56A6C}"/>
    <cellStyle name="Normal 4 4 7 5 5" xfId="17626" xr:uid="{0BFDEA2E-C279-46D7-99D6-08B7E8152D95}"/>
    <cellStyle name="Normal 4 4 7 6" xfId="7873" xr:uid="{6CB90FCF-70F0-43AE-8129-3981B96454F3}"/>
    <cellStyle name="Normal 4 4 7 6 2" xfId="26868" xr:uid="{57ABC568-867B-4A01-AD56-3B8FAAA0FF65}"/>
    <cellStyle name="Normal 4 4 7 6 3" xfId="27035" xr:uid="{467DCC01-22F4-4995-B309-434AD2AAA18A}"/>
    <cellStyle name="Normal 4 4 7 6 4" xfId="15875" xr:uid="{94003C94-B3D1-40F3-BDF7-0E1B1607ECD3}"/>
    <cellStyle name="Normal 4 4 7 7" xfId="8596" xr:uid="{9B7C4C3E-3C1E-46FF-8C9D-4D77968E89EE}"/>
    <cellStyle name="Normal 4 4 7 7 2" xfId="27217" xr:uid="{C6F11F0E-8BB5-4120-A68E-CB5F7675E588}"/>
    <cellStyle name="Normal 4 4 7 7 3" xfId="18708" xr:uid="{FDDB1D37-E7ED-4EE0-AEB8-23C442B3BFA5}"/>
    <cellStyle name="Normal 4 4 7 8" xfId="11220" xr:uid="{BAA42636-6A4C-4A88-8534-F5E29D9503FD}"/>
    <cellStyle name="Normal 4 4 7 8 2" xfId="21541" xr:uid="{3142632C-9F4F-46DF-AB26-2C3D45BA58EF}"/>
    <cellStyle name="Normal 4 4 7 9" xfId="25299" xr:uid="{45895509-05D8-4AA1-B3D9-277669A7ABF8}"/>
    <cellStyle name="Normal 4 4 8" xfId="1301" xr:uid="{00000000-0005-0000-0000-000015050000}"/>
    <cellStyle name="Normal 4 4 8 10" xfId="13925" xr:uid="{67066B17-F6BD-48CF-B892-AB3E19581F18}"/>
    <cellStyle name="Normal 4 4 8 2" xfId="1302" xr:uid="{00000000-0005-0000-0000-000016050000}"/>
    <cellStyle name="Normal 4 4 8 2 2" xfId="2571" xr:uid="{00000000-0005-0000-0000-0000B6030000}"/>
    <cellStyle name="Normal 4 4 8 2 2 2" xfId="5717" xr:uid="{00000000-0005-0000-0000-00002E100000}"/>
    <cellStyle name="Normal 4 4 8 2 2 2 2" xfId="27519" xr:uid="{69C86B1C-6272-46CC-A538-D4FD16B8DFA5}"/>
    <cellStyle name="Normal 4 4 8 2 2 2 3" xfId="29033" xr:uid="{81A19232-66B5-4B44-8A65-F72BB8D214E4}"/>
    <cellStyle name="Normal 4 4 8 2 2 2 4" xfId="16862" xr:uid="{29D0620D-D412-4CDA-AD16-146DF70A0CEA}"/>
    <cellStyle name="Normal 4 4 8 2 2 3" xfId="9519" xr:uid="{5553E34C-FD8F-4626-8BF9-8F834BE45A6D}"/>
    <cellStyle name="Normal 4 4 8 2 2 3 2" xfId="29721" xr:uid="{7B1FB73D-061B-4419-BECD-C3B99E373B39}"/>
    <cellStyle name="Normal 4 4 8 2 2 3 3" xfId="19695" xr:uid="{7C275222-87CA-47F9-A0E2-CBDF60C4B838}"/>
    <cellStyle name="Normal 4 4 8 2 2 4" xfId="12204" xr:uid="{F0DDD3B5-E8F8-4B97-9D9D-CC4D5D0C3555}"/>
    <cellStyle name="Normal 4 4 8 2 2 4 2" xfId="22528" xr:uid="{C760C4BE-D640-4173-9681-8EB61AE45151}"/>
    <cellStyle name="Normal 4 4 8 2 2 5" xfId="25696" xr:uid="{33806F5B-0491-48BE-89C2-49587D8AAC3C}"/>
    <cellStyle name="Normal 4 4 8 2 2 6" xfId="14754" xr:uid="{EA1646C1-ADDB-4F3A-A6E9-855A3A939FA8}"/>
    <cellStyle name="Normal 4 4 8 2 3" xfId="4902" xr:uid="{00000000-0005-0000-0000-00002F100000}"/>
    <cellStyle name="Normal 4 4 8 2 3 2" xfId="25596" xr:uid="{A87785B7-3366-4AAD-8B22-B8CD7B362CEE}"/>
    <cellStyle name="Normal 4 4 8 2 3 3" xfId="27443" xr:uid="{6B2DE1EA-8D66-44AC-A8A0-E66A25E5E4F4}"/>
    <cellStyle name="Normal 4 4 8 2 3 4" xfId="15879" xr:uid="{F01EA626-8FC2-4947-AC86-0CACD75F23BB}"/>
    <cellStyle name="Normal 4 4 8 2 4" xfId="8599" xr:uid="{37107733-8C30-45BE-A6DB-CF6E8848A0EC}"/>
    <cellStyle name="Normal 4 4 8 2 4 2" xfId="28900" xr:uid="{0E43F71E-D314-492D-BAC6-0AE7218CCE97}"/>
    <cellStyle name="Normal 4 4 8 2 4 3" xfId="27320" xr:uid="{FD47A7B6-9794-467A-984E-827416AF566B}"/>
    <cellStyle name="Normal 4 4 8 2 4 4" xfId="18712" xr:uid="{380C87F5-BB16-412D-A5FC-A2DCAB0D2846}"/>
    <cellStyle name="Normal 4 4 8 2 5" xfId="11224" xr:uid="{715F39B7-959A-4F9D-BFB7-CA6053003955}"/>
    <cellStyle name="Normal 4 4 8 2 5 2" xfId="30395" xr:uid="{B7510ED0-637F-4B77-B979-C7ADCEC6A05E}"/>
    <cellStyle name="Normal 4 4 8 2 5 3" xfId="21545" xr:uid="{32C3130C-DA6D-405F-9A95-58FA72AE9CCB}"/>
    <cellStyle name="Normal 4 4 8 2 6" xfId="26574" xr:uid="{BFD68812-9AA2-4B19-B989-087D0CB3E242}"/>
    <cellStyle name="Normal 4 4 8 2 7" xfId="14083" xr:uid="{3B362D41-EB6A-43ED-AEE2-E0CBCA607A40}"/>
    <cellStyle name="Normal 4 4 8 3" xfId="1303" xr:uid="{00000000-0005-0000-0000-000017050000}"/>
    <cellStyle name="Normal 4 4 8 3 2" xfId="2371" xr:uid="{00000000-0005-0000-0000-0000B7030000}"/>
    <cellStyle name="Normal 4 4 8 3 2 2" xfId="6412" xr:uid="{00000000-0005-0000-0000-000032100000}"/>
    <cellStyle name="Normal 4 4 8 3 2 3" xfId="27992" xr:uid="{B066A0AD-C618-4061-8E52-C4CE02252E3A}"/>
    <cellStyle name="Normal 4 4 8 3 2 4" xfId="15880" xr:uid="{F2DD6C02-3784-423F-AA12-B823205A1E82}"/>
    <cellStyle name="Normal 4 4 8 3 3" xfId="4653" xr:uid="{00000000-0005-0000-0000-000033100000}"/>
    <cellStyle name="Normal 4 4 8 3 3 2" xfId="27294" xr:uid="{B2B60664-23C8-4C00-8E34-E90568D121E5}"/>
    <cellStyle name="Normal 4 4 8 3 3 3" xfId="29413" xr:uid="{37DA2CE8-55DF-4E33-A83B-2995413204A1}"/>
    <cellStyle name="Normal 4 4 8 3 3 4" xfId="18713" xr:uid="{18292767-2F5C-4FD0-A20D-4B20236A9344}"/>
    <cellStyle name="Normal 4 4 8 3 4" xfId="11225" xr:uid="{5FF29C78-12EA-4465-929F-1DBAECD2BD90}"/>
    <cellStyle name="Normal 4 4 8 3 4 2" xfId="30396" xr:uid="{592EEBBF-D4DE-4040-9E10-F2D3CD0CD06B}"/>
    <cellStyle name="Normal 4 4 8 3 4 3" xfId="21546" xr:uid="{1D54FDC9-B7F3-4BBB-8FD2-F58EC20F4D54}"/>
    <cellStyle name="Normal 4 4 8 3 5" xfId="24516" xr:uid="{F5E2911F-04AE-47AA-93A9-9040893338F1}"/>
    <cellStyle name="Normal 4 4 8 3 6" xfId="14559" xr:uid="{73D71593-BC6B-4E73-869D-1565CB7AAA0B}"/>
    <cellStyle name="Normal 4 4 8 4" xfId="2236" xr:uid="{00000000-0005-0000-0000-0000B5030000}"/>
    <cellStyle name="Normal 4 4 8 4 2" xfId="5512" xr:uid="{00000000-0005-0000-0000-000035100000}"/>
    <cellStyle name="Normal 4 4 8 4 2 2" xfId="28814" xr:uid="{F74E8625-3053-42B2-8C28-C2DC3D54E6F8}"/>
    <cellStyle name="Normal 4 4 8 4 2 3" xfId="19142" xr:uid="{5B5AFD31-6FE4-47EC-8557-15A0CB72B0A6}"/>
    <cellStyle name="Normal 4 4 8 4 3" xfId="11651" xr:uid="{9A5C60D1-9EB6-4FBD-A79B-565CC436439B}"/>
    <cellStyle name="Normal 4 4 8 4 3 2" xfId="21975" xr:uid="{55D888CD-0E6D-44B8-81A5-A18698984B01}"/>
    <cellStyle name="Normal 4 4 8 4 4" xfId="25053" xr:uid="{5BB58F5E-2E40-4E32-8CB0-66ED9965668E}"/>
    <cellStyle name="Normal 4 4 8 4 5" xfId="16309" xr:uid="{F0017F11-EDB1-4A11-9959-FB7787BF0940}"/>
    <cellStyle name="Normal 4 4 8 5" xfId="4493" xr:uid="{00000000-0005-0000-0000-000036100000}"/>
    <cellStyle name="Normal 4 4 8 5 2" xfId="10278" xr:uid="{8F29283B-1C5F-4B8F-AA75-E4981558512A}"/>
    <cellStyle name="Normal 4 4 8 5 2 2" xfId="29954" xr:uid="{A4F5384F-6FDF-4DB2-AC4D-598748DD42BC}"/>
    <cellStyle name="Normal 4 4 8 5 2 3" xfId="20460" xr:uid="{BBDEEA98-D45C-411E-862B-303759C57B8F}"/>
    <cellStyle name="Normal 4 4 8 5 3" xfId="12969" xr:uid="{15A6637C-379E-4E5B-94FD-2A30C14FC1E5}"/>
    <cellStyle name="Normal 4 4 8 5 3 2" xfId="23293" xr:uid="{00C20C35-F9E1-442B-B3C6-3FD13D120297}"/>
    <cellStyle name="Normal 4 4 8 5 4" xfId="25495" xr:uid="{3F3A9AC8-36EC-43D9-8FCF-B705BEBEF0A0}"/>
    <cellStyle name="Normal 4 4 8 5 5" xfId="17627" xr:uid="{C4EC59B2-5CEA-495A-AFAB-46821814A60D}"/>
    <cellStyle name="Normal 4 4 8 6" xfId="7874" xr:uid="{50770B88-9DF5-4632-B074-D1806F3158D0}"/>
    <cellStyle name="Normal 4 4 8 6 2" xfId="28522" xr:uid="{F8F88733-6E6A-4E17-AE8C-53D5ED12D354}"/>
    <cellStyle name="Normal 4 4 8 6 3" xfId="28985" xr:uid="{BD531498-F7BC-4C1F-96BE-FDDD2FF9D2D5}"/>
    <cellStyle name="Normal 4 4 8 6 4" xfId="15878" xr:uid="{5AC6A07B-E667-4068-9551-A059F9C9E06F}"/>
    <cellStyle name="Normal 4 4 8 7" xfId="8598" xr:uid="{76A6F7ED-4EBF-452D-AFB1-8274FDA872AB}"/>
    <cellStyle name="Normal 4 4 8 7 2" xfId="29290" xr:uid="{6037D004-A900-49A1-B27F-1B42DC225721}"/>
    <cellStyle name="Normal 4 4 8 7 3" xfId="18711" xr:uid="{ABF557E5-8AC1-40A8-AA3C-000E594CB156}"/>
    <cellStyle name="Normal 4 4 8 8" xfId="11223" xr:uid="{82E3A9A9-808B-4221-9884-F026E8184F60}"/>
    <cellStyle name="Normal 4 4 8 8 2" xfId="21544" xr:uid="{E927B812-8B44-4954-A5EE-CFF5FEABB43C}"/>
    <cellStyle name="Normal 4 4 8 9" xfId="25320" xr:uid="{DE3FF63E-460F-4FAD-9B9B-204B04E72AB0}"/>
    <cellStyle name="Normal 4 4 9" xfId="1304" xr:uid="{00000000-0005-0000-0000-000018050000}"/>
    <cellStyle name="Normal 4 4 9 10" xfId="13918" xr:uid="{F9590C69-2F35-4414-A25C-5CE0339B8D02}"/>
    <cellStyle name="Normal 4 4 9 2" xfId="2564" xr:uid="{00000000-0005-0000-0000-0000B8030000}"/>
    <cellStyle name="Normal 4 4 9 2 2" xfId="6181" xr:uid="{00000000-0005-0000-0000-000039100000}"/>
    <cellStyle name="Normal 4 4 9 2 2 2" xfId="26655" xr:uid="{352DE5D7-7195-4B19-A901-DB9249AD05F8}"/>
    <cellStyle name="Normal 4 4 9 2 2 3" xfId="28009" xr:uid="{AF633199-3B8F-4453-89D9-EC4149B7640C}"/>
    <cellStyle name="Normal 4 4 9 2 2 4" xfId="17251" xr:uid="{F0799A42-49D5-4F42-AAFA-B5BA5077740B}"/>
    <cellStyle name="Normal 4 4 9 2 3" xfId="9908" xr:uid="{FF7C2965-C539-40A3-8970-253D3FE137CC}"/>
    <cellStyle name="Normal 4 4 9 2 3 2" xfId="27797" xr:uid="{21B29F64-0551-42FD-870F-B71954639B8A}"/>
    <cellStyle name="Normal 4 4 9 2 3 3" xfId="29879" xr:uid="{0FC7CA8D-5EA7-450C-A997-B61B06162CAF}"/>
    <cellStyle name="Normal 4 4 9 2 3 4" xfId="20084" xr:uid="{F117DC6E-A26B-47B2-9D7A-9F6792C58CB4}"/>
    <cellStyle name="Normal 4 4 9 2 4" xfId="12593" xr:uid="{4E183BEA-12C7-42E8-9E3E-8B8493495A93}"/>
    <cellStyle name="Normal 4 4 9 2 4 2" xfId="30446" xr:uid="{62DE0577-3B54-432E-9DBD-3FCA09741918}"/>
    <cellStyle name="Normal 4 4 9 2 4 3" xfId="22917" xr:uid="{75C838EA-B74F-416A-B5AB-E449C9A90322}"/>
    <cellStyle name="Normal 4 4 9 2 5" xfId="26337" xr:uid="{CFD8340F-223F-42BC-962D-868869B87A4E}"/>
    <cellStyle name="Normal 4 4 9 2 6" xfId="15190" xr:uid="{D08DCA74-EB8E-4D7B-A75B-342F64FE0C0C}"/>
    <cellStyle name="Normal 4 4 9 3" xfId="3704" xr:uid="{00000000-0005-0000-0000-00003A100000}"/>
    <cellStyle name="Normal 4 4 9 3 2" xfId="5499" xr:uid="{00000000-0005-0000-0000-00003B100000}"/>
    <cellStyle name="Normal 4 4 9 3 2 2" xfId="27654" xr:uid="{A81F6FF4-133F-4FC3-B361-6FB221DF2AF4}"/>
    <cellStyle name="Normal 4 4 9 3 2 3" xfId="16718" xr:uid="{BA2594A8-90E6-4215-A1F8-8C4502A8C32D}"/>
    <cellStyle name="Normal 4 4 9 3 3" xfId="9378" xr:uid="{CE5D576B-904B-4345-8C9D-B6955A8593AE}"/>
    <cellStyle name="Normal 4 4 9 3 3 2" xfId="19551" xr:uid="{19580867-15B0-4DA1-B6FC-2F97445B5DFE}"/>
    <cellStyle name="Normal 4 4 9 3 4" xfId="12060" xr:uid="{A2CC2523-D8EA-4509-8AFC-5174B428E862}"/>
    <cellStyle name="Normal 4 4 9 3 4 2" xfId="22384" xr:uid="{FF03EC84-AE37-44B4-B189-D1A9292445C6}"/>
    <cellStyle name="Normal 4 4 9 3 5" xfId="25768" xr:uid="{60591482-15A8-4771-A7CC-7FEB18060BB8}"/>
    <cellStyle name="Normal 4 4 9 3 6" xfId="14546" xr:uid="{2B641F6F-7351-4AFC-9BAF-6876F22453E2}"/>
    <cellStyle name="Normal 4 4 9 4" xfId="4895" xr:uid="{00000000-0005-0000-0000-00003C100000}"/>
    <cellStyle name="Normal 4 4 9 4 2" xfId="8972" xr:uid="{703F2304-E363-400E-A83F-A6D4B9E7DEEB}"/>
    <cellStyle name="Normal 4 4 9 4 2 2" xfId="28827" xr:uid="{7D1FC144-EE79-4DA5-A020-F2BAE2ED3A6B}"/>
    <cellStyle name="Normal 4 4 9 4 2 3" xfId="19135" xr:uid="{90BF2DE4-B936-494F-A993-662AE724DE58}"/>
    <cellStyle name="Normal 4 4 9 4 3" xfId="11644" xr:uid="{ED28404A-3BC6-4252-ABEE-62D994BC446D}"/>
    <cellStyle name="Normal 4 4 9 4 3 2" xfId="21968" xr:uid="{DAE835B7-A2CA-4C31-8868-4C9705E24A8A}"/>
    <cellStyle name="Normal 4 4 9 4 4" xfId="26653" xr:uid="{98ADE78D-C00B-45CA-83D3-B9C966C56BF5}"/>
    <cellStyle name="Normal 4 4 9 4 5" xfId="16302" xr:uid="{7634386C-9739-40DB-879C-0079215C7A62}"/>
    <cellStyle name="Normal 4 4 9 5" xfId="7331" xr:uid="{B9997EA3-B7A3-42F2-A764-FF7EE5AA154C}"/>
    <cellStyle name="Normal 4 4 9 5 2" xfId="10195" xr:uid="{A52A6A8B-A2F0-41DA-ABA0-59246D82F419}"/>
    <cellStyle name="Normal 4 4 9 5 2 2" xfId="20375" xr:uid="{94BABC7C-FFDC-44DB-9EDA-E8E87EE2E1B3}"/>
    <cellStyle name="Normal 4 4 9 5 3" xfId="12884" xr:uid="{75FD2991-3B40-4DE1-9CDE-23CA4FADAE54}"/>
    <cellStyle name="Normal 4 4 9 5 3 2" xfId="23208" xr:uid="{2E7B4F1D-1F8C-4CA7-AB67-8D315A0791B4}"/>
    <cellStyle name="Normal 4 4 9 5 4" xfId="27287" xr:uid="{0DB09431-456A-4F98-AE08-8D79B92085B8}"/>
    <cellStyle name="Normal 4 4 9 5 5" xfId="17542" xr:uid="{AE41F034-F65B-42A7-9383-4D13E4ACD650}"/>
    <cellStyle name="Normal 4 4 9 6" xfId="7875" xr:uid="{205B66D3-1001-4CEB-9B73-54A609CE8539}"/>
    <cellStyle name="Normal 4 4 9 6 2" xfId="15881" xr:uid="{0BFDB6C6-37D1-4EF2-A421-C9D270207EC7}"/>
    <cellStyle name="Normal 4 4 9 7" xfId="8600" xr:uid="{BCC241AA-0626-404F-9955-90B9313B108E}"/>
    <cellStyle name="Normal 4 4 9 7 2" xfId="18714" xr:uid="{6E653F95-96B3-40E7-AC64-4DD8404B2F78}"/>
    <cellStyle name="Normal 4 4 9 8" xfId="11226" xr:uid="{DF0D8B9D-B5CF-4506-A706-021955891E62}"/>
    <cellStyle name="Normal 4 4 9 8 2" xfId="21547" xr:uid="{924B118A-B862-404B-8D9D-789BCDFFAAF6}"/>
    <cellStyle name="Normal 4 4 9 9" xfId="24657" xr:uid="{CF308827-0AA0-43A4-A0EA-070E744AA153}"/>
    <cellStyle name="Normal 4 5" xfId="1305" xr:uid="{00000000-0005-0000-0000-000019050000}"/>
    <cellStyle name="Normal 4 5 10" xfId="7876" xr:uid="{A3BF8DAE-775B-47C2-9D15-A9FE3E369608}"/>
    <cellStyle name="Normal 4 5 10 2" xfId="15882" xr:uid="{FA84A08E-90A2-4F29-91EE-45270D25D82F}"/>
    <cellStyle name="Normal 4 5 11" xfId="8601" xr:uid="{679BB09A-427F-427F-9A39-FDBB4ABFC5EA}"/>
    <cellStyle name="Normal 4 5 11 2" xfId="18715" xr:uid="{95CB3C7E-563B-4C3B-A906-63E4180F5DAC}"/>
    <cellStyle name="Normal 4 5 12" xfId="11227" xr:uid="{FCC40698-C7E8-40AC-90BA-F9B3694B3B70}"/>
    <cellStyle name="Normal 4 5 12 2" xfId="21548" xr:uid="{46DAD282-D560-4616-9F75-F8EC9CF0EDDD}"/>
    <cellStyle name="Normal 4 5 13" xfId="26628" xr:uid="{4A807644-96B6-4C6A-A8ED-A708E6629E29}"/>
    <cellStyle name="Normal 4 5 14" xfId="13728" xr:uid="{CFCB4487-C54A-464C-A199-853A1CD71DE0}"/>
    <cellStyle name="Normal 4 5 15" xfId="30524" xr:uid="{B1E2A4D6-3E79-4B27-AE2C-F8A1B648A6CC}"/>
    <cellStyle name="Normal 4 5 2" xfId="1306" xr:uid="{00000000-0005-0000-0000-00001A050000}"/>
    <cellStyle name="Normal 4 5 2 10" xfId="8602" xr:uid="{B144AB23-85F6-40B1-81D7-567C2067B80E}"/>
    <cellStyle name="Normal 4 5 2 10 2" xfId="18716" xr:uid="{F0D6F10C-5F22-4EF6-B1F8-F909C48A076D}"/>
    <cellStyle name="Normal 4 5 2 11" xfId="11228" xr:uid="{5CF052F0-B25D-4408-AC3D-0627D9E73643}"/>
    <cellStyle name="Normal 4 5 2 11 2" xfId="21549" xr:uid="{74FA47A6-7C82-40E5-9775-4B8D6E8EC712}"/>
    <cellStyle name="Normal 4 5 2 12" xfId="23909" xr:uid="{DA3D193F-6118-4C53-90F8-4DEE62FF76F1}"/>
    <cellStyle name="Normal 4 5 2 13" xfId="13788" xr:uid="{2F14B512-67D2-40F5-B4C5-A29989820195}"/>
    <cellStyle name="Normal 4 5 2 2" xfId="1307" xr:uid="{00000000-0005-0000-0000-00001B050000}"/>
    <cellStyle name="Normal 4 5 2 2 10" xfId="11229" xr:uid="{168FBD5F-4797-47D3-B94F-63D8CF6B800C}"/>
    <cellStyle name="Normal 4 5 2 2 10 2" xfId="21550" xr:uid="{BD4DD771-52F6-4029-9DE8-39AF18219B80}"/>
    <cellStyle name="Normal 4 5 2 2 11" xfId="26636" xr:uid="{BD08C52D-2417-4ECF-A1B4-56DD682CFF25}"/>
    <cellStyle name="Normal 4 5 2 2 12" xfId="13927" xr:uid="{5FABAA89-B06C-4F64-919C-083A588ADAD6}"/>
    <cellStyle name="Normal 4 5 2 2 2" xfId="2573" xr:uid="{00000000-0005-0000-0000-0000BB030000}"/>
    <cellStyle name="Normal 4 5 2 2 2 2" xfId="4138" xr:uid="{00000000-0005-0000-0000-000041100000}"/>
    <cellStyle name="Normal 4 5 2 2 2 2 2" xfId="6183" xr:uid="{00000000-0005-0000-0000-000042100000}"/>
    <cellStyle name="Normal 4 5 2 2 2 2 2 2" xfId="28461" xr:uid="{2A2DAD92-AD79-4B94-B7B0-71594715D996}"/>
    <cellStyle name="Normal 4 5 2 2 2 2 2 3" xfId="28681" xr:uid="{177DACD8-3437-45BC-A39E-E9B570521940}"/>
    <cellStyle name="Normal 4 5 2 2 2 2 2 4" xfId="17253" xr:uid="{193FB99B-1DF7-48F4-AD04-7C0310393D92}"/>
    <cellStyle name="Normal 4 5 2 2 2 2 3" xfId="9910" xr:uid="{FE8401FC-D7B6-43F2-9307-32C2D8DABA88}"/>
    <cellStyle name="Normal 4 5 2 2 2 2 3 2" xfId="29880" xr:uid="{3229E38E-22BF-47F3-86C2-DC992ADD94C2}"/>
    <cellStyle name="Normal 4 5 2 2 2 2 3 3" xfId="20086" xr:uid="{ED890A35-0974-48DA-AE35-1A0242909B71}"/>
    <cellStyle name="Normal 4 5 2 2 2 2 4" xfId="12595" xr:uid="{CE0486DC-3CC3-46BB-8B21-02CF85C95311}"/>
    <cellStyle name="Normal 4 5 2 2 2 2 4 2" xfId="22919" xr:uid="{52C13650-F25A-4753-8175-4F40A9A222A3}"/>
    <cellStyle name="Normal 4 5 2 2 2 2 5" xfId="26032" xr:uid="{5929C68E-CC1D-4677-AB7A-DC61795BFCAD}"/>
    <cellStyle name="Normal 4 5 2 2 2 2 6" xfId="15192" xr:uid="{5522C770-8B9B-427A-9A96-F741218FFE46}"/>
    <cellStyle name="Normal 4 5 2 2 2 3" xfId="5515" xr:uid="{00000000-0005-0000-0000-000043100000}"/>
    <cellStyle name="Normal 4 5 2 2 2 3 2" xfId="10538" xr:uid="{40AB08D6-900E-40B1-84E5-C8D36EB33B16}"/>
    <cellStyle name="Normal 4 5 2 2 2 3 2 2" xfId="30125" xr:uid="{E75047DE-CC28-44C0-B981-CEE770FB6A7E}"/>
    <cellStyle name="Normal 4 5 2 2 2 3 2 3" xfId="20761" xr:uid="{7B00F740-834E-4523-A40C-205B738CD661}"/>
    <cellStyle name="Normal 4 5 2 2 2 3 3" xfId="13270" xr:uid="{CA54AF9C-B6E2-4FDC-AF73-ED104FF21339}"/>
    <cellStyle name="Normal 4 5 2 2 2 3 3 2" xfId="23594" xr:uid="{35EABB38-B538-4EF6-8108-A837B7BDDB6D}"/>
    <cellStyle name="Normal 4 5 2 2 2 3 4" xfId="25978" xr:uid="{F36DDB98-5048-4216-9079-5D706520663B}"/>
    <cellStyle name="Normal 4 5 2 2 2 3 5" xfId="17928" xr:uid="{9488A4AD-1376-4B91-B5FB-147613E3F26C}"/>
    <cellStyle name="Normal 4 5 2 2 2 4" xfId="8145" xr:uid="{EF40D80F-641C-41A6-BB07-882BB5FEFF22}"/>
    <cellStyle name="Normal 4 5 2 2 2 4 2" xfId="27105" xr:uid="{B260AF73-5412-4355-B895-7D141A9E68D5}"/>
    <cellStyle name="Normal 4 5 2 2 2 4 3" xfId="16729" xr:uid="{05249AD9-41BF-4F6F-8260-E01594ABB473}"/>
    <cellStyle name="Normal 4 5 2 2 2 5" xfId="9389" xr:uid="{005B0AC2-0E01-467C-A7F1-770648AB4438}"/>
    <cellStyle name="Normal 4 5 2 2 2 5 2" xfId="19562" xr:uid="{DD83969C-6800-44E9-9312-88AE6304E297}"/>
    <cellStyle name="Normal 4 5 2 2 2 6" xfId="12071" xr:uid="{A8B032F9-7212-4E09-A693-31602B969CB5}"/>
    <cellStyle name="Normal 4 5 2 2 2 6 2" xfId="22395" xr:uid="{188E13F7-D38B-453A-8B46-C3F015F2F381}"/>
    <cellStyle name="Normal 4 5 2 2 2 7" xfId="26049" xr:uid="{F1F134E7-3035-442C-A7BE-2A252AF6F88F}"/>
    <cellStyle name="Normal 4 5 2 2 2 8" xfId="14562" xr:uid="{E3E8E2F7-06A3-4663-9522-0AA867552DDE}"/>
    <cellStyle name="Normal 4 5 2 2 3" xfId="4139" xr:uid="{00000000-0005-0000-0000-000044100000}"/>
    <cellStyle name="Normal 4 5 2 2 3 2" xfId="6184" xr:uid="{00000000-0005-0000-0000-000045100000}"/>
    <cellStyle name="Normal 4 5 2 2 3 2 2" xfId="10687" xr:uid="{F3DDFA8F-7F51-40DF-BFE7-D29A1AC7EF30}"/>
    <cellStyle name="Normal 4 5 2 2 3 2 2 2" xfId="30255" xr:uid="{D0EF9AB3-53F7-412A-8190-26F18529659B}"/>
    <cellStyle name="Normal 4 5 2 2 3 2 2 3" xfId="20957" xr:uid="{013BD453-8CAC-4426-A25E-F99AEE8882BF}"/>
    <cellStyle name="Normal 4 5 2 2 3 2 3" xfId="13466" xr:uid="{9B715FE4-08B8-43C3-8A39-3F18F82CEC02}"/>
    <cellStyle name="Normal 4 5 2 2 3 2 3 2" xfId="23790" xr:uid="{D2964758-725E-4AD7-8A0C-BE8D3DFC587C}"/>
    <cellStyle name="Normal 4 5 2 2 3 2 4" xfId="27057" xr:uid="{39902472-8B4D-4D99-8ECB-188FCB14D360}"/>
    <cellStyle name="Normal 4 5 2 2 3 2 5" xfId="18124" xr:uid="{4EAB1A68-749F-4F8E-B9FC-6B196A6D8E23}"/>
    <cellStyle name="Normal 4 5 2 2 3 3" xfId="8252" xr:uid="{158A846F-49A9-4B82-A415-4AEE353CD824}"/>
    <cellStyle name="Normal 4 5 2 2 3 3 2" xfId="27725" xr:uid="{0DBBF64E-9BB2-4F8D-B2BC-6AE54582C55F}"/>
    <cellStyle name="Normal 4 5 2 2 3 3 3" xfId="17254" xr:uid="{F374185F-B806-4029-B665-6AD657443AF2}"/>
    <cellStyle name="Normal 4 5 2 2 3 4" xfId="9911" xr:uid="{419ED55E-FD28-4CF4-B342-7CEB1B274D80}"/>
    <cellStyle name="Normal 4 5 2 2 3 4 2" xfId="20087" xr:uid="{78A18FAB-CDA1-4643-B84E-E91CA6E23ED6}"/>
    <cellStyle name="Normal 4 5 2 2 3 5" xfId="12596" xr:uid="{31434900-D8DA-4E4D-8AFF-E6F33F34C6F1}"/>
    <cellStyle name="Normal 4 5 2 2 3 5 2" xfId="22920" xr:uid="{829C4E50-E156-4CAC-BEA6-2C0721FABDE2}"/>
    <cellStyle name="Normal 4 5 2 2 3 6" xfId="24521" xr:uid="{B586F850-3FC4-41FA-B9A6-7EC79BE42D0E}"/>
    <cellStyle name="Normal 4 5 2 2 3 7" xfId="15193" xr:uid="{B18F8F97-9B9E-4EC8-950A-481499F94D51}"/>
    <cellStyle name="Normal 4 5 2 2 4" xfId="4137" xr:uid="{00000000-0005-0000-0000-000046100000}"/>
    <cellStyle name="Normal 4 5 2 2 4 2" xfId="6182" xr:uid="{00000000-0005-0000-0000-000047100000}"/>
    <cellStyle name="Normal 4 5 2 2 4 2 2" xfId="28834" xr:uid="{152AD0CD-812C-4132-ACD0-A977CF4DE0A0}"/>
    <cellStyle name="Normal 4 5 2 2 4 2 3" xfId="17252" xr:uid="{3B348C90-6649-4AFA-9CBF-9EAF5B1CF716}"/>
    <cellStyle name="Normal 4 5 2 2 4 3" xfId="9909" xr:uid="{0BDB6D2F-12DC-45CC-AE26-122F0EFEA9C0}"/>
    <cellStyle name="Normal 4 5 2 2 4 3 2" xfId="20085" xr:uid="{FF6DCB2B-3315-40D2-AE51-395291761B92}"/>
    <cellStyle name="Normal 4 5 2 2 4 4" xfId="12594" xr:uid="{288D09E8-C039-4078-9843-0CC553150C68}"/>
    <cellStyle name="Normal 4 5 2 2 4 4 2" xfId="22918" xr:uid="{BF704E21-8107-4A10-A836-9D27D749EC1A}"/>
    <cellStyle name="Normal 4 5 2 2 4 5" xfId="26142" xr:uid="{26358A62-94D0-403D-8775-96C0DD8FB6F2}"/>
    <cellStyle name="Normal 4 5 2 2 4 6" xfId="15191" xr:uid="{FBEB2F16-A93A-4AEB-AC56-0240E3B9D6D6}"/>
    <cellStyle name="Normal 4 5 2 2 5" xfId="3389" xr:uid="{00000000-0005-0000-0000-000048100000}"/>
    <cellStyle name="Normal 4 5 2 2 5 2" xfId="5292" xr:uid="{00000000-0005-0000-0000-000049100000}"/>
    <cellStyle name="Normal 4 5 2 2 5 2 2" xfId="26898" xr:uid="{F1C42072-10EE-47EA-9B5E-8D7905871A6A}"/>
    <cellStyle name="Normal 4 5 2 2 5 2 3" xfId="16580" xr:uid="{CA44CA1B-6F4A-4913-83E9-1B33A96F9B3E}"/>
    <cellStyle name="Normal 4 5 2 2 5 3" xfId="9240" xr:uid="{38E88036-E9C9-4B74-AF35-4081B6946DB6}"/>
    <cellStyle name="Normal 4 5 2 2 5 3 2" xfId="19413" xr:uid="{53487077-A825-4468-A539-AE1032C7820F}"/>
    <cellStyle name="Normal 4 5 2 2 5 4" xfId="11922" xr:uid="{A64273C1-F9E2-4038-9BA5-F7467AB8827B}"/>
    <cellStyle name="Normal 4 5 2 2 5 4 2" xfId="22246" xr:uid="{24949567-C5CC-4305-9D07-226329E7B33B}"/>
    <cellStyle name="Normal 4 5 2 2 5 5" xfId="24349" xr:uid="{E507ED8B-B2FF-4AD3-8D6E-81C37673D435}"/>
    <cellStyle name="Normal 4 5 2 2 5 6" xfId="14345" xr:uid="{48ECAE86-5E89-4B45-ABD3-6BB78F3AADC2}"/>
    <cellStyle name="Normal 4 5 2 2 6" xfId="4904" xr:uid="{00000000-0005-0000-0000-00004A100000}"/>
    <cellStyle name="Normal 4 5 2 2 6 2" xfId="8979" xr:uid="{4C544F1F-940C-4359-8C88-837D53022C93}"/>
    <cellStyle name="Normal 4 5 2 2 6 2 2" xfId="19144" xr:uid="{28585AF4-5037-41B8-93C6-84EA03B7340F}"/>
    <cellStyle name="Normal 4 5 2 2 6 3" xfId="11653" xr:uid="{7856F39B-9DF3-4023-9033-E37A9F674C7F}"/>
    <cellStyle name="Normal 4 5 2 2 6 3 2" xfId="21977" xr:uid="{930B9932-547C-4FE6-A7BA-B5BA6D9252D4}"/>
    <cellStyle name="Normal 4 5 2 2 6 4" xfId="24596" xr:uid="{23A5820F-4F09-4E04-AD01-1C2739D7A444}"/>
    <cellStyle name="Normal 4 5 2 2 6 5" xfId="16311" xr:uid="{8B414EE0-4628-4667-80CE-BB3A4C3F2F19}"/>
    <cellStyle name="Normal 4 5 2 2 7" xfId="7348" xr:uid="{4F1A76DD-D13F-4197-9AAA-3F09728929C9}"/>
    <cellStyle name="Normal 4 5 2 2 7 2" xfId="10218" xr:uid="{FD1CCD08-D505-466B-BD53-6AC9A88E46D4}"/>
    <cellStyle name="Normal 4 5 2 2 7 2 2" xfId="20400" xr:uid="{2F071D2C-DAF1-4B9A-957D-4A998A46F1C0}"/>
    <cellStyle name="Normal 4 5 2 2 7 3" xfId="12909" xr:uid="{0F5E4C7F-8306-4E7E-9D49-F45607DBAF0F}"/>
    <cellStyle name="Normal 4 5 2 2 7 3 2" xfId="23233" xr:uid="{D5364704-A2DF-4D08-9DFA-04CBB9AC76F4}"/>
    <cellStyle name="Normal 4 5 2 2 7 4" xfId="17567" xr:uid="{DA560E9A-D665-46E4-8809-23832731051B}"/>
    <cellStyle name="Normal 4 5 2 2 8" xfId="7878" xr:uid="{2A3F5DDE-99CC-4475-A2E8-4E86D1E277E6}"/>
    <cellStyle name="Normal 4 5 2 2 8 2" xfId="15884" xr:uid="{46199E96-7EE5-4FD5-8E22-49C7F8277518}"/>
    <cellStyle name="Normal 4 5 2 2 9" xfId="8603" xr:uid="{1A2F6B86-BD11-4E84-AC0F-C0BF50336001}"/>
    <cellStyle name="Normal 4 5 2 2 9 2" xfId="18717" xr:uid="{D114FB51-802C-43D8-B8F1-E0DF98FB73A6}"/>
    <cellStyle name="Normal 4 5 2 3" xfId="1308" xr:uid="{00000000-0005-0000-0000-00001C050000}"/>
    <cellStyle name="Normal 4 5 2 3 2" xfId="2373" xr:uid="{00000000-0005-0000-0000-0000BC030000}"/>
    <cellStyle name="Normal 4 5 2 3 2 2" xfId="6185" xr:uid="{00000000-0005-0000-0000-00004D100000}"/>
    <cellStyle name="Normal 4 5 2 3 2 2 2" xfId="27723" xr:uid="{CED0A5C6-C1D2-4F54-9404-2AACDBDC1962}"/>
    <cellStyle name="Normal 4 5 2 3 2 2 3" xfId="29182" xr:uid="{44188EF8-DBB4-4B54-9101-CAF767A560F6}"/>
    <cellStyle name="Normal 4 5 2 3 2 2 4" xfId="17255" xr:uid="{618FE27F-F3B8-42EA-B725-0EC510CFA73F}"/>
    <cellStyle name="Normal 4 5 2 3 2 3" xfId="9912" xr:uid="{862D10C2-E41D-4E11-8573-647EE165F46A}"/>
    <cellStyle name="Normal 4 5 2 3 2 3 2" xfId="29881" xr:uid="{EBE7956F-2A1C-40C6-A122-237A107B47FF}"/>
    <cellStyle name="Normal 4 5 2 3 2 3 3" xfId="20088" xr:uid="{23943E5E-18AD-4DE2-9564-43D27A97B85C}"/>
    <cellStyle name="Normal 4 5 2 3 2 4" xfId="12597" xr:uid="{30AFCB3D-EB36-4DD3-AC5E-FF19FC522F92}"/>
    <cellStyle name="Normal 4 5 2 3 2 4 2" xfId="22921" xr:uid="{C0E7BC4F-E224-4CCB-B53B-894A87605A38}"/>
    <cellStyle name="Normal 4 5 2 3 2 5" xfId="25105" xr:uid="{1D469764-E735-472D-B0E6-EF1734A4C6A5}"/>
    <cellStyle name="Normal 4 5 2 3 2 6" xfId="15194" xr:uid="{39D097DB-8FF1-45C7-9EDE-FB7D44750C0E}"/>
    <cellStyle name="Normal 4 5 2 3 3" xfId="3711" xr:uid="{00000000-0005-0000-0000-00004E100000}"/>
    <cellStyle name="Normal 4 5 2 3 3 2" xfId="5514" xr:uid="{00000000-0005-0000-0000-00004F100000}"/>
    <cellStyle name="Normal 4 5 2 3 3 2 2" xfId="27368" xr:uid="{251EA511-7BC0-4237-8C83-11239EFF704B}"/>
    <cellStyle name="Normal 4 5 2 3 3 2 3" xfId="16728" xr:uid="{4D94274D-DCC7-4F57-A143-C56C32431FCC}"/>
    <cellStyle name="Normal 4 5 2 3 3 3" xfId="9388" xr:uid="{3BDAF926-0CBB-4033-9E9D-81DFB7BC44CB}"/>
    <cellStyle name="Normal 4 5 2 3 3 3 2" xfId="19561" xr:uid="{01F21F68-D11D-4B09-BF33-BAD855405AEF}"/>
    <cellStyle name="Normal 4 5 2 3 3 4" xfId="12070" xr:uid="{E9C31DC5-8C0C-49E9-B8B9-E46498E3DB92}"/>
    <cellStyle name="Normal 4 5 2 3 3 4 2" xfId="22394" xr:uid="{918DE097-C592-4D06-BB1E-C2A8BE42A4B7}"/>
    <cellStyle name="Normal 4 5 2 3 3 5" xfId="25885" xr:uid="{C15AE3AA-0315-4E48-AB28-480426B39FCD}"/>
    <cellStyle name="Normal 4 5 2 3 3 6" xfId="14561" xr:uid="{8C0ADB12-4A31-4561-B38C-AD6BE61615BB}"/>
    <cellStyle name="Normal 4 5 2 3 4" xfId="4655" xr:uid="{00000000-0005-0000-0000-000050100000}"/>
    <cellStyle name="Normal 4 5 2 3 4 2" xfId="10433" xr:uid="{7DC5158A-2A7A-47B2-A948-2E0EDFF70965}"/>
    <cellStyle name="Normal 4 5 2 3 4 2 2" xfId="30020" xr:uid="{2713D6AB-D416-4CBF-9096-23ADAF53ED99}"/>
    <cellStyle name="Normal 4 5 2 3 4 2 3" xfId="20615" xr:uid="{F5CC9EB1-97C2-430D-8B4D-E8000367B1D4}"/>
    <cellStyle name="Normal 4 5 2 3 4 3" xfId="13124" xr:uid="{58DC9B94-D9FE-42AC-AA60-C30E0140D2ED}"/>
    <cellStyle name="Normal 4 5 2 3 4 3 2" xfId="23448" xr:uid="{96F384AA-86CD-4EA1-8C84-1E6BF78D0FD9}"/>
    <cellStyle name="Normal 4 5 2 3 4 4" xfId="24355" xr:uid="{86D35EA7-34B0-4EDD-B6D5-53A04840535E}"/>
    <cellStyle name="Normal 4 5 2 3 4 5" xfId="17782" xr:uid="{CD378A63-90DE-4DD4-BA95-AB3880EC7EFD}"/>
    <cellStyle name="Normal 4 5 2 3 5" xfId="7879" xr:uid="{9C3B531A-0A37-4A6B-A2D0-48F8A7F2694F}"/>
    <cellStyle name="Normal 4 5 2 3 5 2" xfId="29079" xr:uid="{ACDA6E74-1CEA-4EE0-8992-D3ADB3B39E9A}"/>
    <cellStyle name="Normal 4 5 2 3 5 3" xfId="15885" xr:uid="{E32AE900-EAF0-4682-A79B-990128E6E676}"/>
    <cellStyle name="Normal 4 5 2 3 6" xfId="8604" xr:uid="{7B6A26EB-AF20-4CFF-A5F2-397AC87D774D}"/>
    <cellStyle name="Normal 4 5 2 3 6 2" xfId="18718" xr:uid="{300D413C-D483-4DC0-AC8E-80B98AD1649D}"/>
    <cellStyle name="Normal 4 5 2 3 7" xfId="11230" xr:uid="{5654BA87-4AFE-4CBF-9C48-E99B55C75382}"/>
    <cellStyle name="Normal 4 5 2 3 7 2" xfId="21551" xr:uid="{2367E5C9-ED18-4A1D-89C7-3C872096C7DE}"/>
    <cellStyle name="Normal 4 5 2 3 8" xfId="25427" xr:uid="{5698827B-14BB-4149-807E-0EF2AE6FF1AD}"/>
    <cellStyle name="Normal 4 5 2 3 9" xfId="14085" xr:uid="{06C2D788-DD01-4B92-B582-74463B2A8607}"/>
    <cellStyle name="Normal 4 5 2 4" xfId="2238" xr:uid="{00000000-0005-0000-0000-0000BA030000}"/>
    <cellStyle name="Normal 4 5 2 4 2" xfId="6186" xr:uid="{00000000-0005-0000-0000-000052100000}"/>
    <cellStyle name="Normal 4 5 2 4 2 2" xfId="10688" xr:uid="{4C26B5C3-A4B7-4890-AA9D-44408D0807C8}"/>
    <cellStyle name="Normal 4 5 2 4 2 2 2" xfId="30256" xr:uid="{3C23A587-440D-4A82-94C3-C09479015795}"/>
    <cellStyle name="Normal 4 5 2 4 2 2 3" xfId="20958" xr:uid="{CA5D37FD-14FD-4777-8CBD-E6A2E0CFC9AE}"/>
    <cellStyle name="Normal 4 5 2 4 2 3" xfId="13467" xr:uid="{32F0D5CE-B63D-4639-9A20-B75151393019}"/>
    <cellStyle name="Normal 4 5 2 4 2 3 2" xfId="23791" xr:uid="{4FE3E7DF-F811-4175-B641-D44794451689}"/>
    <cellStyle name="Normal 4 5 2 4 2 4" xfId="26127" xr:uid="{538867AE-4006-45FA-B7CE-55E7C59F8E87}"/>
    <cellStyle name="Normal 4 5 2 4 2 5" xfId="18125" xr:uid="{9535F36D-18D7-4835-A246-CED9C7B0C343}"/>
    <cellStyle name="Normal 4 5 2 4 3" xfId="8253" xr:uid="{FECB5E0B-EFD9-426C-A1C8-AA274B4060E5}"/>
    <cellStyle name="Normal 4 5 2 4 3 2" xfId="28507" xr:uid="{92FEFDFF-3CAC-4558-9182-334D2FF4857D}"/>
    <cellStyle name="Normal 4 5 2 4 3 3" xfId="17256" xr:uid="{569CD94B-CDA6-448F-A6ED-901432640B34}"/>
    <cellStyle name="Normal 4 5 2 4 4" xfId="9913" xr:uid="{577D94EA-6275-4860-816E-D0F5125C01ED}"/>
    <cellStyle name="Normal 4 5 2 4 4 2" xfId="20089" xr:uid="{DD8D6933-415D-4A73-B507-D9790C1039F7}"/>
    <cellStyle name="Normal 4 5 2 4 5" xfId="12598" xr:uid="{9FB166BC-AE75-4A04-B23F-9F5AEACD2A49}"/>
    <cellStyle name="Normal 4 5 2 4 5 2" xfId="22922" xr:uid="{6B098D5F-A4EF-4A31-A695-05D5D09778D5}"/>
    <cellStyle name="Normal 4 5 2 4 6" xfId="26132" xr:uid="{E593C6AC-46DB-407C-B5C6-640BB209F55A}"/>
    <cellStyle name="Normal 4 5 2 4 7" xfId="15195" xr:uid="{3CCE84CC-7005-4F97-BCDC-7799EF97C927}"/>
    <cellStyle name="Normal 4 5 2 5" xfId="3830" xr:uid="{00000000-0005-0000-0000-000053100000}"/>
    <cellStyle name="Normal 4 5 2 5 2" xfId="5719" xr:uid="{00000000-0005-0000-0000-000054100000}"/>
    <cellStyle name="Normal 4 5 2 5 2 2" xfId="28358" xr:uid="{933342EE-28E6-4EE6-B3E3-CE1622567262}"/>
    <cellStyle name="Normal 4 5 2 5 2 3" xfId="29332" xr:uid="{A7548A3C-9792-4F7C-B1E8-2FE503B3903F}"/>
    <cellStyle name="Normal 4 5 2 5 2 4" xfId="16864" xr:uid="{B0789F2F-80F0-4D2D-8FFB-60EDB1B173EF}"/>
    <cellStyle name="Normal 4 5 2 5 3" xfId="9521" xr:uid="{D155D05B-ACB0-4BB5-B06E-DD6EB144A1B0}"/>
    <cellStyle name="Normal 4 5 2 5 3 2" xfId="28505" xr:uid="{142DEAD9-8ED4-4A2F-B4D1-CAB3BCA0EB9B}"/>
    <cellStyle name="Normal 4 5 2 5 3 3" xfId="19697" xr:uid="{ACDB5C91-A04B-4481-B35C-494309D0A2B7}"/>
    <cellStyle name="Normal 4 5 2 5 4" xfId="12206" xr:uid="{61A319A1-711D-4EA2-A64B-C6879E2B3D4A}"/>
    <cellStyle name="Normal 4 5 2 5 4 2" xfId="22530" xr:uid="{3D5D76DF-315C-4B97-B81C-73D598D43491}"/>
    <cellStyle name="Normal 4 5 2 5 5" xfId="24985" xr:uid="{8458DFF2-FF4F-4E2C-85DD-138A4BC47301}"/>
    <cellStyle name="Normal 4 5 2 5 6" xfId="14756" xr:uid="{A6A280BC-E9C9-4E2B-99A2-0AF3A06D1B2B}"/>
    <cellStyle name="Normal 4 5 2 6" xfId="3264" xr:uid="{00000000-0005-0000-0000-000055100000}"/>
    <cellStyle name="Normal 4 5 2 6 2" xfId="5189" xr:uid="{00000000-0005-0000-0000-000056100000}"/>
    <cellStyle name="Normal 4 5 2 6 2 2" xfId="28953" xr:uid="{B11F7CB7-1633-490B-AEB6-BE4830710C88}"/>
    <cellStyle name="Normal 4 5 2 6 2 3" xfId="16478" xr:uid="{DCA88F95-1197-4841-AA20-1A68708A7BE5}"/>
    <cellStyle name="Normal 4 5 2 6 3" xfId="9138" xr:uid="{BD3EEE2D-3DE7-4069-9032-DE6D03368526}"/>
    <cellStyle name="Normal 4 5 2 6 3 2" xfId="19311" xr:uid="{67EA0D25-5A5E-48AC-BDDC-6843C9779B03}"/>
    <cellStyle name="Normal 4 5 2 6 4" xfId="11820" xr:uid="{2A133E6B-0023-4AF1-AAEF-D98D32841C7B}"/>
    <cellStyle name="Normal 4 5 2 6 4 2" xfId="22144" xr:uid="{55F2C472-7273-46EB-9298-3F222081D54F}"/>
    <cellStyle name="Normal 4 5 2 6 5" xfId="24383" xr:uid="{8B09C9D1-FD56-4A74-8AE7-7BEE1F22E645}"/>
    <cellStyle name="Normal 4 5 2 6 6" xfId="14245" xr:uid="{E7683298-2C10-4AA2-B8A7-F3BD5CC43EA9}"/>
    <cellStyle name="Normal 4 5 2 7" xfId="4495" xr:uid="{00000000-0005-0000-0000-000057100000}"/>
    <cellStyle name="Normal 4 5 2 7 2" xfId="8857" xr:uid="{88269FE4-8913-4252-9344-4B7CC3489A4C}"/>
    <cellStyle name="Normal 4 5 2 7 2 2" xfId="19007" xr:uid="{3E2F6481-62A9-41B3-A5A1-300A53CB1C67}"/>
    <cellStyle name="Normal 4 5 2 7 3" xfId="11516" xr:uid="{62FB2BE3-A16B-452A-9A6B-465034612E14}"/>
    <cellStyle name="Normal 4 5 2 7 3 2" xfId="21840" xr:uid="{3E86E304-71A8-4EEF-AD5E-A4F214A981BC}"/>
    <cellStyle name="Normal 4 5 2 7 4" xfId="24435" xr:uid="{96AFD48A-8EF0-4116-AC27-6BD2E88E3860}"/>
    <cellStyle name="Normal 4 5 2 7 5" xfId="16174" xr:uid="{37888C80-1C4E-41B0-BFD5-654943626317}"/>
    <cellStyle name="Normal 4 5 2 8" xfId="7408" xr:uid="{473FE4D2-EAE7-433F-9738-8C8A6F1D8548}"/>
    <cellStyle name="Normal 4 5 2 8 2" xfId="10280" xr:uid="{A971CFEA-E43C-44C1-BBFF-2DFAD105A103}"/>
    <cellStyle name="Normal 4 5 2 8 2 2" xfId="20462" xr:uid="{9434B1B7-312C-496A-9674-D0F020669513}"/>
    <cellStyle name="Normal 4 5 2 8 3" xfId="12971" xr:uid="{C47E07C6-9B4E-4BEF-BB65-CF567E6C898B}"/>
    <cellStyle name="Normal 4 5 2 8 3 2" xfId="23295" xr:uid="{7F29552C-4F0B-4736-A291-1182ACBAE6FA}"/>
    <cellStyle name="Normal 4 5 2 8 4" xfId="17629" xr:uid="{B2935522-162D-44AF-B24D-92912CD7E420}"/>
    <cellStyle name="Normal 4 5 2 9" xfId="7877" xr:uid="{236A802C-735C-4513-B65C-662FCE986B07}"/>
    <cellStyle name="Normal 4 5 2 9 2" xfId="15883" xr:uid="{A49FB96F-5C11-44CC-AFE1-749B21B99805}"/>
    <cellStyle name="Normal 4 5 3" xfId="1309" xr:uid="{00000000-0005-0000-0000-00001D050000}"/>
    <cellStyle name="Normal 4 5 3 10" xfId="11231" xr:uid="{8CD90FE4-61E5-4DE0-A49D-F48C613F41C1}"/>
    <cellStyle name="Normal 4 5 3 10 2" xfId="21552" xr:uid="{391E39F1-BD51-46B9-ADCA-F44421F88AC5}"/>
    <cellStyle name="Normal 4 5 3 11" xfId="24767" xr:uid="{A4BC75C1-FBFB-46D3-A8DB-D4051CD3ECA8}"/>
    <cellStyle name="Normal 4 5 3 12" xfId="13926" xr:uid="{C355C38E-29C2-41A3-8359-3329E58A9C9D}"/>
    <cellStyle name="Normal 4 5 3 2" xfId="2572" xr:uid="{00000000-0005-0000-0000-0000BD030000}"/>
    <cellStyle name="Normal 4 5 3 2 2" xfId="4141" xr:uid="{00000000-0005-0000-0000-00005A100000}"/>
    <cellStyle name="Normal 4 5 3 2 2 2" xfId="6188" xr:uid="{00000000-0005-0000-0000-00005B100000}"/>
    <cellStyle name="Normal 4 5 3 2 2 2 2" xfId="28033" xr:uid="{3BF964CD-8B78-4187-8D98-3A939A207A8A}"/>
    <cellStyle name="Normal 4 5 3 2 2 2 3" xfId="27051" xr:uid="{15116F6B-0E5B-444B-B3FA-3C8F3091CD0B}"/>
    <cellStyle name="Normal 4 5 3 2 2 2 4" xfId="17258" xr:uid="{9499EB30-ED6C-4B1E-83D6-F1E7685E516A}"/>
    <cellStyle name="Normal 4 5 3 2 2 3" xfId="9915" xr:uid="{C2240534-719E-47D0-82EB-9BDFD3F5172E}"/>
    <cellStyle name="Normal 4 5 3 2 2 3 2" xfId="29882" xr:uid="{BD0F99EF-3617-49DF-8631-8BE06F0B4969}"/>
    <cellStyle name="Normal 4 5 3 2 2 3 3" xfId="20091" xr:uid="{8336DEB6-75CA-4B83-A17C-8B5BCA715D92}"/>
    <cellStyle name="Normal 4 5 3 2 2 4" xfId="12600" xr:uid="{80BEA51F-B108-461B-AE6E-B5B873984BE9}"/>
    <cellStyle name="Normal 4 5 3 2 2 4 2" xfId="22924" xr:uid="{0BD2AD8C-9D24-4282-A271-A1E08CB8B5A5}"/>
    <cellStyle name="Normal 4 5 3 2 2 5" xfId="24591" xr:uid="{45053DDA-645E-4B60-B5FC-4A934F0E70C1}"/>
    <cellStyle name="Normal 4 5 3 2 2 6" xfId="15197" xr:uid="{61ABF855-6C77-40EC-A464-43DAF69E08D8}"/>
    <cellStyle name="Normal 4 5 3 2 3" xfId="5516" xr:uid="{00000000-0005-0000-0000-00005C100000}"/>
    <cellStyle name="Normal 4 5 3 2 3 2" xfId="10539" xr:uid="{8620F739-A187-41EF-88F6-93FDD2D99E81}"/>
    <cellStyle name="Normal 4 5 3 2 3 2 2" xfId="30126" xr:uid="{89468947-6F53-41E4-A490-9C70EB855FAC}"/>
    <cellStyle name="Normal 4 5 3 2 3 2 3" xfId="20762" xr:uid="{C5450FDC-42EB-4185-BA86-E9B65100C938}"/>
    <cellStyle name="Normal 4 5 3 2 3 3" xfId="13271" xr:uid="{F1FDBC80-7C3D-4FD3-A387-175BB199CBB5}"/>
    <cellStyle name="Normal 4 5 3 2 3 3 2" xfId="23595" xr:uid="{43F72081-AC34-4D19-81BD-B25A07D347E1}"/>
    <cellStyle name="Normal 4 5 3 2 3 4" xfId="26057" xr:uid="{E32E1C2B-7619-4732-8B68-81376B52BF94}"/>
    <cellStyle name="Normal 4 5 3 2 3 5" xfId="17929" xr:uid="{12C3B09A-6A22-4AFB-9879-BA7F599265A9}"/>
    <cellStyle name="Normal 4 5 3 2 4" xfId="8146" xr:uid="{B44A20ED-61BD-4EC8-84A2-60594D8407FC}"/>
    <cellStyle name="Normal 4 5 3 2 4 2" xfId="29184" xr:uid="{5806A7B1-A289-470F-82EB-172A23345F6A}"/>
    <cellStyle name="Normal 4 5 3 2 4 3" xfId="16730" xr:uid="{3D34FE93-017C-46FF-89C3-77CF9281781B}"/>
    <cellStyle name="Normal 4 5 3 2 5" xfId="9390" xr:uid="{ADB2252E-991F-486A-8D1C-2AA23F7C388C}"/>
    <cellStyle name="Normal 4 5 3 2 5 2" xfId="19563" xr:uid="{759A75A5-8BA7-46AE-AF1C-701E425B3C71}"/>
    <cellStyle name="Normal 4 5 3 2 6" xfId="12072" xr:uid="{7B3F0040-D171-48B5-8194-9B4051213A08}"/>
    <cellStyle name="Normal 4 5 3 2 6 2" xfId="22396" xr:uid="{46865574-45AF-4862-962B-5CF54FE704A6}"/>
    <cellStyle name="Normal 4 5 3 2 7" xfId="24351" xr:uid="{DB1D38C4-731C-48F0-BDEF-F721D6044013}"/>
    <cellStyle name="Normal 4 5 3 2 8" xfId="14563" xr:uid="{9901698F-595B-4B7D-9534-943DC75D0E73}"/>
    <cellStyle name="Normal 4 5 3 3" xfId="4142" xr:uid="{00000000-0005-0000-0000-00005D100000}"/>
    <cellStyle name="Normal 4 5 3 3 2" xfId="6189" xr:uid="{00000000-0005-0000-0000-00005E100000}"/>
    <cellStyle name="Normal 4 5 3 3 2 2" xfId="10689" xr:uid="{4C472D16-0B73-4ABE-A2E8-270BA129F1AF}"/>
    <cellStyle name="Normal 4 5 3 3 2 2 2" xfId="30257" xr:uid="{4639DEA0-E5A2-4394-BED1-772128E2A6D8}"/>
    <cellStyle name="Normal 4 5 3 3 2 2 3" xfId="20959" xr:uid="{78599D7C-81EA-4B53-93C6-01D45609DD74}"/>
    <cellStyle name="Normal 4 5 3 3 2 3" xfId="13468" xr:uid="{02D2C9CC-1EA9-4E30-86D5-74D43F45174B}"/>
    <cellStyle name="Normal 4 5 3 3 2 3 2" xfId="23792" xr:uid="{F10D87D6-129C-4B09-BAB5-737D27AFB752}"/>
    <cellStyle name="Normal 4 5 3 3 2 4" xfId="24702" xr:uid="{B54F9ECF-2D36-4165-84B8-0486362CC985}"/>
    <cellStyle name="Normal 4 5 3 3 2 5" xfId="18126" xr:uid="{02698782-F29E-4A05-BCC7-E7E327FF56EC}"/>
    <cellStyle name="Normal 4 5 3 3 3" xfId="8254" xr:uid="{842AD7AA-D548-4171-8749-D964AFC13E1F}"/>
    <cellStyle name="Normal 4 5 3 3 3 2" xfId="28361" xr:uid="{FEA9EB16-14BF-4404-BAFB-62E5A779D1C9}"/>
    <cellStyle name="Normal 4 5 3 3 3 3" xfId="17259" xr:uid="{0FECF970-10E6-4A76-928C-F6B477D19678}"/>
    <cellStyle name="Normal 4 5 3 3 4" xfId="9916" xr:uid="{DC910301-64AE-40A2-B6B5-63AE4C971203}"/>
    <cellStyle name="Normal 4 5 3 3 4 2" xfId="20092" xr:uid="{EE9927D3-F0AF-4D99-8690-3EF1826FDE0E}"/>
    <cellStyle name="Normal 4 5 3 3 5" xfId="12601" xr:uid="{87574061-F11A-469C-B565-BE1D393E4EEC}"/>
    <cellStyle name="Normal 4 5 3 3 5 2" xfId="22925" xr:uid="{9A6D7923-CAAE-49F0-9CDC-BD77C6165E61}"/>
    <cellStyle name="Normal 4 5 3 3 6" xfId="24127" xr:uid="{C75FFF45-E4FE-4FC7-820F-977D734FBA8F}"/>
    <cellStyle name="Normal 4 5 3 3 7" xfId="15198" xr:uid="{45C058F3-418E-4994-A1B2-1D2B3C842482}"/>
    <cellStyle name="Normal 4 5 3 4" xfId="4140" xr:uid="{00000000-0005-0000-0000-00005F100000}"/>
    <cellStyle name="Normal 4 5 3 4 2" xfId="6187" xr:uid="{00000000-0005-0000-0000-000060100000}"/>
    <cellStyle name="Normal 4 5 3 4 2 2" xfId="27756" xr:uid="{91DEC234-2CB6-49BF-A2FB-55D19C2D237C}"/>
    <cellStyle name="Normal 4 5 3 4 2 3" xfId="17257" xr:uid="{A3F52069-848C-432D-9BF0-B3681D4D10DB}"/>
    <cellStyle name="Normal 4 5 3 4 3" xfId="9914" xr:uid="{F2002018-40E1-48B0-925E-08D246C84D32}"/>
    <cellStyle name="Normal 4 5 3 4 3 2" xfId="20090" xr:uid="{B0494B04-AE4E-4021-9CCC-704B6AA18633}"/>
    <cellStyle name="Normal 4 5 3 4 4" xfId="12599" xr:uid="{C86A3D1D-251B-4813-A6D4-769E710C0B08}"/>
    <cellStyle name="Normal 4 5 3 4 4 2" xfId="22923" xr:uid="{B036D938-8154-4566-AEDE-DBE59B94CE10}"/>
    <cellStyle name="Normal 4 5 3 4 5" xfId="25753" xr:uid="{42105C1E-378F-47C1-AB79-9CB3399F380A}"/>
    <cellStyle name="Normal 4 5 3 4 6" xfId="15196" xr:uid="{F428F361-3FCB-4D55-9018-C7AFA58A391E}"/>
    <cellStyle name="Normal 4 5 3 5" xfId="3306" xr:uid="{00000000-0005-0000-0000-000061100000}"/>
    <cellStyle name="Normal 4 5 3 5 2" xfId="5232" xr:uid="{00000000-0005-0000-0000-000062100000}"/>
    <cellStyle name="Normal 4 5 3 5 2 2" xfId="28393" xr:uid="{25CEC6BB-0188-4625-BC36-05D9D37B3783}"/>
    <cellStyle name="Normal 4 5 3 5 2 3" xfId="16521" xr:uid="{47159D5C-8E3B-4832-8D57-14EE22AF6B12}"/>
    <cellStyle name="Normal 4 5 3 5 3" xfId="9181" xr:uid="{AEB82B4C-1328-4298-9C4E-6735EA0D87D4}"/>
    <cellStyle name="Normal 4 5 3 5 3 2" xfId="19354" xr:uid="{F6E8DC5C-F336-4F6C-A95E-70676FC29F09}"/>
    <cellStyle name="Normal 4 5 3 5 4" xfId="11863" xr:uid="{64E2B425-D3DA-4320-94E7-AD75576A30B2}"/>
    <cellStyle name="Normal 4 5 3 5 4 2" xfId="22187" xr:uid="{54EB0D05-BD64-4464-9A38-1AB470F13DCA}"/>
    <cellStyle name="Normal 4 5 3 5 5" xfId="24212" xr:uid="{69C2DA45-F4EC-49B4-94A3-60EE8B0834EC}"/>
    <cellStyle name="Normal 4 5 3 5 6" xfId="14285" xr:uid="{68815B98-6624-4342-B745-296C9A01EC9B}"/>
    <cellStyle name="Normal 4 5 3 6" xfId="4903" xr:uid="{00000000-0005-0000-0000-000063100000}"/>
    <cellStyle name="Normal 4 5 3 6 2" xfId="8978" xr:uid="{E8BAE04C-591B-4DAA-AF0F-F82269EE8D72}"/>
    <cellStyle name="Normal 4 5 3 6 2 2" xfId="19143" xr:uid="{4D0A4EB4-182A-4EAE-B215-435E38221CD7}"/>
    <cellStyle name="Normal 4 5 3 6 3" xfId="11652" xr:uid="{26E73A04-6E77-4B25-B649-5B88FFA935E1}"/>
    <cellStyle name="Normal 4 5 3 6 3 2" xfId="21976" xr:uid="{E4067AB4-BFC1-4ECA-939F-36E0AE4D0190}"/>
    <cellStyle name="Normal 4 5 3 6 4" xfId="25496" xr:uid="{03E84340-7C1D-4329-A4BF-58005F4ABB51}"/>
    <cellStyle name="Normal 4 5 3 6 5" xfId="16310" xr:uid="{2CB6B31D-A2DF-43F3-8859-57D8541061F0}"/>
    <cellStyle name="Normal 4 5 3 7" xfId="7341" xr:uid="{F9AC5413-528B-4956-9E38-81E61687082E}"/>
    <cellStyle name="Normal 4 5 3 7 2" xfId="10209" xr:uid="{010096A7-DAFA-4825-AE5A-1A300B5B122C}"/>
    <cellStyle name="Normal 4 5 3 7 2 2" xfId="20391" xr:uid="{463DA2F6-D212-43C2-985C-3623836DF64C}"/>
    <cellStyle name="Normal 4 5 3 7 3" xfId="12900" xr:uid="{16ADE5B8-7C5C-4A98-9AA3-0E85D2A83EAA}"/>
    <cellStyle name="Normal 4 5 3 7 3 2" xfId="23224" xr:uid="{3E093A71-A7D0-4CD3-B975-AF86CEB7F96B}"/>
    <cellStyle name="Normal 4 5 3 7 4" xfId="17558" xr:uid="{93024EA2-EC53-40F9-A35B-90932777DF78}"/>
    <cellStyle name="Normal 4 5 3 8" xfId="7880" xr:uid="{2DE9A368-3ADA-42C0-8817-C7288BCF4D23}"/>
    <cellStyle name="Normal 4 5 3 8 2" xfId="15886" xr:uid="{2F4345F9-80F1-453F-BBB5-8E3C6C0400FF}"/>
    <cellStyle name="Normal 4 5 3 9" xfId="8605" xr:uid="{25ED13AB-173D-43EF-9B84-DC1EA840BDCA}"/>
    <cellStyle name="Normal 4 5 3 9 2" xfId="18719" xr:uid="{A24BFF5F-5C2F-4666-A7E7-DD429BCC5000}"/>
    <cellStyle name="Normal 4 5 4" xfId="1310" xr:uid="{00000000-0005-0000-0000-00001E050000}"/>
    <cellStyle name="Normal 4 5 4 2" xfId="2633" xr:uid="{00000000-0005-0000-0000-0000BE030000}"/>
    <cellStyle name="Normal 4 5 4 2 2" xfId="6190" xr:uid="{00000000-0005-0000-0000-000066100000}"/>
    <cellStyle name="Normal 4 5 4 2 2 2" xfId="25607" xr:uid="{9DA19C29-CB44-482F-B186-1F41A2B78961}"/>
    <cellStyle name="Normal 4 5 4 2 2 3" xfId="27599" xr:uid="{365B2966-DB9E-4279-A092-259BCB696E21}"/>
    <cellStyle name="Normal 4 5 4 2 2 4" xfId="17260" xr:uid="{62015057-7F3B-43D5-9651-B0048DE180CF}"/>
    <cellStyle name="Normal 4 5 4 2 3" xfId="9917" xr:uid="{ECA6EA84-FFD7-45C3-AFFB-D13EE7E59511}"/>
    <cellStyle name="Normal 4 5 4 2 3 2" xfId="29883" xr:uid="{B76CA274-E4EE-4D98-9DF5-047AD75E8160}"/>
    <cellStyle name="Normal 4 5 4 2 3 3" xfId="20093" xr:uid="{CBAF027E-8E3B-4F1E-80F3-7E05186B0475}"/>
    <cellStyle name="Normal 4 5 4 2 4" xfId="12602" xr:uid="{5BEB154A-1092-4A00-8BFF-5BEC9344F59A}"/>
    <cellStyle name="Normal 4 5 4 2 4 2" xfId="22926" xr:uid="{2B4371F0-A8F6-476E-8FC6-1D8D9CCE7F25}"/>
    <cellStyle name="Normal 4 5 4 2 5" xfId="25267" xr:uid="{3B7BA6C7-7D2A-4153-983E-AAA6DBA3659E}"/>
    <cellStyle name="Normal 4 5 4 2 6" xfId="15199" xr:uid="{D78B117A-0AB2-472B-A311-EC5AD08ED305}"/>
    <cellStyle name="Normal 4 5 4 3" xfId="3710" xr:uid="{00000000-0005-0000-0000-000067100000}"/>
    <cellStyle name="Normal 4 5 4 3 2" xfId="5513" xr:uid="{00000000-0005-0000-0000-000068100000}"/>
    <cellStyle name="Normal 4 5 4 3 2 2" xfId="28421" xr:uid="{36C56207-61CA-4F23-8C0C-53CD5AC24519}"/>
    <cellStyle name="Normal 4 5 4 3 2 3" xfId="16727" xr:uid="{BD368E24-50B7-48FA-912E-3B8B8992B3D1}"/>
    <cellStyle name="Normal 4 5 4 3 3" xfId="9387" xr:uid="{496CA956-293D-49C8-A3EC-6F4BE2BA6052}"/>
    <cellStyle name="Normal 4 5 4 3 3 2" xfId="19560" xr:uid="{21372889-048C-42F6-863E-5D1A17AB1F84}"/>
    <cellStyle name="Normal 4 5 4 3 4" xfId="12069" xr:uid="{0E2A29E8-F7BC-4D79-9337-C60E6DA43C4C}"/>
    <cellStyle name="Normal 4 5 4 3 4 2" xfId="22393" xr:uid="{18D3C7B4-1AB8-48D2-9DAE-FC4BCFA914A6}"/>
    <cellStyle name="Normal 4 5 4 3 5" xfId="24330" xr:uid="{8F6DF9DA-400B-4871-99C0-A897C5A59A3E}"/>
    <cellStyle name="Normal 4 5 4 3 6" xfId="14560" xr:uid="{0C78B1BB-E4D5-4756-BC61-9879D25594DF}"/>
    <cellStyle name="Normal 4 5 4 4" xfId="4969" xr:uid="{00000000-0005-0000-0000-000069100000}"/>
    <cellStyle name="Normal 4 5 4 4 2" xfId="10432" xr:uid="{F8196B06-5B0D-453F-9D14-A6529AFBC3D5}"/>
    <cellStyle name="Normal 4 5 4 4 2 2" xfId="30019" xr:uid="{788552F0-1F79-4481-A0D7-6A36C4D47FD2}"/>
    <cellStyle name="Normal 4 5 4 4 2 3" xfId="20614" xr:uid="{F97F930B-4B9C-43E2-AFA1-4F4C5293E541}"/>
    <cellStyle name="Normal 4 5 4 4 3" xfId="13123" xr:uid="{EBB38D59-1D07-4278-961F-A4568152A4F1}"/>
    <cellStyle name="Normal 4 5 4 4 3 2" xfId="23447" xr:uid="{957DEE33-C4FB-4CD2-BC12-EC089D614F26}"/>
    <cellStyle name="Normal 4 5 4 4 4" xfId="24316" xr:uid="{B566C5E9-8535-41E6-884D-50F3F2AAC28A}"/>
    <cellStyle name="Normal 4 5 4 4 5" xfId="17781" xr:uid="{51E3EC50-06FD-408F-9E1C-21636EA098D8}"/>
    <cellStyle name="Normal 4 5 4 5" xfId="7881" xr:uid="{79146B30-E70C-4CB1-898E-5B98EEAD9D68}"/>
    <cellStyle name="Normal 4 5 4 5 2" xfId="29198" xr:uid="{03D0BCC5-8C52-4F6F-B7C7-4B5EE6271462}"/>
    <cellStyle name="Normal 4 5 4 5 3" xfId="15887" xr:uid="{B5164375-E092-475C-B865-8BB9973CB1C1}"/>
    <cellStyle name="Normal 4 5 4 6" xfId="8606" xr:uid="{98903799-ACE4-4B36-9FE1-645E8F5D4B5C}"/>
    <cellStyle name="Normal 4 5 4 6 2" xfId="18720" xr:uid="{90B05CFB-46F6-4829-926D-93B815495D10}"/>
    <cellStyle name="Normal 4 5 4 7" xfId="11232" xr:uid="{5F4188CE-44BA-48A7-8589-E2910FBD93EB}"/>
    <cellStyle name="Normal 4 5 4 7 2" xfId="21553" xr:uid="{D68BAAD4-7456-4DFE-866E-6DDD72F146C7}"/>
    <cellStyle name="Normal 4 5 4 8" xfId="25030" xr:uid="{73E00DA6-36F0-41F0-AEFF-B4152CAB5829}"/>
    <cellStyle name="Normal 4 5 4 9" xfId="14084" xr:uid="{10446FF5-CE14-4428-80ED-694C9D230059}"/>
    <cellStyle name="Normal 4 5 5" xfId="1311" xr:uid="{00000000-0005-0000-0000-00001F050000}"/>
    <cellStyle name="Normal 4 5 5 2" xfId="2372" xr:uid="{00000000-0005-0000-0000-0000BF030000}"/>
    <cellStyle name="Normal 4 5 5 2 2" xfId="6191" xr:uid="{00000000-0005-0000-0000-00006C100000}"/>
    <cellStyle name="Normal 4 5 5 2 2 2" xfId="30258" xr:uid="{9A9048F8-AB24-4E92-BC96-06483A1A9B8C}"/>
    <cellStyle name="Normal 4 5 5 2 2 3" xfId="20960" xr:uid="{89C3A7FA-87F7-4EE2-A009-C3CCCEC2BB70}"/>
    <cellStyle name="Normal 4 5 5 2 3" xfId="13469" xr:uid="{33869FE8-E6D9-4E3A-A4C6-FAE0B81C02FD}"/>
    <cellStyle name="Normal 4 5 5 2 3 2" xfId="23793" xr:uid="{ED290473-728D-48DB-AEC0-D0DD53EE4135}"/>
    <cellStyle name="Normal 4 5 5 2 4" xfId="25744" xr:uid="{AD8DD044-B0BB-4D35-B707-CC831983F3BA}"/>
    <cellStyle name="Normal 4 5 5 2 5" xfId="18127" xr:uid="{3BBD6F7F-D661-4E60-AA0F-6F1415603643}"/>
    <cellStyle name="Normal 4 5 5 3" xfId="4654" xr:uid="{00000000-0005-0000-0000-00006D100000}"/>
    <cellStyle name="Normal 4 5 5 3 2" xfId="27737" xr:uid="{E973400F-B1B9-402B-89D8-5213FC474F7A}"/>
    <cellStyle name="Normal 4 5 5 3 3" xfId="15888" xr:uid="{0B6F11E1-B55F-4599-8E06-DE48AE361769}"/>
    <cellStyle name="Normal 4 5 5 4" xfId="8607" xr:uid="{2E891F8F-A1EA-45A7-9D6C-B407EAD38C2A}"/>
    <cellStyle name="Normal 4 5 5 4 2" xfId="18721" xr:uid="{3BBE3EC7-1E09-4A5D-8EED-B17EB88F4974}"/>
    <cellStyle name="Normal 4 5 5 5" xfId="11233" xr:uid="{B1A5AF3C-3413-4D95-B451-16B55B8939B7}"/>
    <cellStyle name="Normal 4 5 5 5 2" xfId="21554" xr:uid="{271D27A7-57F9-49D5-8DA5-0D59EB5E8971}"/>
    <cellStyle name="Normal 4 5 5 6" xfId="25273" xr:uid="{DEC11D74-913D-471B-86C0-0AC2F2D193E2}"/>
    <cellStyle name="Normal 4 5 5 7" xfId="15200" xr:uid="{059BF822-0CF8-44FE-9199-AFAFCFA91E94}"/>
    <cellStyle name="Normal 4 5 6" xfId="2237" xr:uid="{00000000-0005-0000-0000-0000B9030000}"/>
    <cellStyle name="Normal 4 5 6 2" xfId="5718" xr:uid="{00000000-0005-0000-0000-00006F100000}"/>
    <cellStyle name="Normal 4 5 6 2 2" xfId="26693" xr:uid="{DADA0E76-87C7-4231-8A81-B8CB44711282}"/>
    <cellStyle name="Normal 4 5 6 2 3" xfId="28479" xr:uid="{1A1B304E-0E91-4E03-8925-C0FBB917CDCD}"/>
    <cellStyle name="Normal 4 5 6 2 4" xfId="16863" xr:uid="{E7DC3FBA-749B-4BAF-A79B-56684816493D}"/>
    <cellStyle name="Normal 4 5 6 3" xfId="9520" xr:uid="{6D5A71E0-583D-432B-8C6D-E76CFD6D18E9}"/>
    <cellStyle name="Normal 4 5 6 3 2" xfId="29722" xr:uid="{D19724C9-021B-44E6-ABE0-52F205B43558}"/>
    <cellStyle name="Normal 4 5 6 3 3" xfId="19696" xr:uid="{8E683124-F5BE-4C55-88C6-DED2918642A2}"/>
    <cellStyle name="Normal 4 5 6 4" xfId="12205" xr:uid="{6495E6BC-427B-422C-B035-6A1115D5D8F2}"/>
    <cellStyle name="Normal 4 5 6 4 2" xfId="22529" xr:uid="{824864D5-239A-4858-84EA-FC7F31BDED06}"/>
    <cellStyle name="Normal 4 5 6 5" xfId="26635" xr:uid="{BC6890C6-E482-494F-A3B7-FE107A08500E}"/>
    <cellStyle name="Normal 4 5 6 6" xfId="14755" xr:uid="{A28A82A8-7B75-49D0-8852-EE08FB2D4D78}"/>
    <cellStyle name="Normal 4 5 7" xfId="3192" xr:uid="{00000000-0005-0000-0000-000070100000}"/>
    <cellStyle name="Normal 4 5 7 2" xfId="5129" xr:uid="{00000000-0005-0000-0000-000071100000}"/>
    <cellStyle name="Normal 4 5 7 2 2" xfId="29484" xr:uid="{FC4524C1-3654-4DD2-8230-2FA8758D8B32}"/>
    <cellStyle name="Normal 4 5 7 2 3" xfId="16418" xr:uid="{87B60A53-8C20-4DBE-9C10-AF03DFFE421D}"/>
    <cellStyle name="Normal 4 5 7 3" xfId="9078" xr:uid="{3C991478-7A57-416E-8D9E-76325ECA4FFA}"/>
    <cellStyle name="Normal 4 5 7 3 2" xfId="19251" xr:uid="{3E904C26-907E-431F-B023-B0250B2921E1}"/>
    <cellStyle name="Normal 4 5 7 4" xfId="11760" xr:uid="{CB6A0A9F-0C8C-47BE-920C-05E69FC8A4E4}"/>
    <cellStyle name="Normal 4 5 7 4 2" xfId="22084" xr:uid="{ADE490D5-9396-4002-B8E4-CD3EE7FBA9D3}"/>
    <cellStyle name="Normal 4 5 7 5" xfId="26174" xr:uid="{FAE3EADB-D539-432A-BF0F-FFF7CA4610C0}"/>
    <cellStyle name="Normal 4 5 7 6" xfId="14187" xr:uid="{25CDEE01-B543-4B65-AECD-08C28EA46F11}"/>
    <cellStyle name="Normal 4 5 8" xfId="4494" xr:uid="{00000000-0005-0000-0000-000072100000}"/>
    <cellStyle name="Normal 4 5 8 2" xfId="8799" xr:uid="{5FCFC16C-F42F-44EB-B8DA-1C77C666CC48}"/>
    <cellStyle name="Normal 4 5 8 2 2" xfId="18947" xr:uid="{E89B2B0C-44EE-4ED7-90F1-A4A53BA1D595}"/>
    <cellStyle name="Normal 4 5 8 3" xfId="11456" xr:uid="{FF8BDF26-7B40-49E7-8614-182201FA2805}"/>
    <cellStyle name="Normal 4 5 8 3 2" xfId="21780" xr:uid="{15C06BF9-641B-4FA7-ABC9-E5396C15DC4A}"/>
    <cellStyle name="Normal 4 5 8 4" xfId="24138" xr:uid="{2BDF6B61-9CC5-4EC8-A9D3-7ED5C3DE2D49}"/>
    <cellStyle name="Normal 4 5 8 5" xfId="16114" xr:uid="{371891B8-04FA-4A58-AA25-F488E9717506}"/>
    <cellStyle name="Normal 4 5 9" xfId="7407" xr:uid="{9B276CCA-6439-4003-85D2-6E6D356690B1}"/>
    <cellStyle name="Normal 4 5 9 2" xfId="10279" xr:uid="{65648737-5BFD-43C2-A5CE-8D948A88F149}"/>
    <cellStyle name="Normal 4 5 9 2 2" xfId="20461" xr:uid="{F046855B-AC4F-427D-ABB1-3629CA216083}"/>
    <cellStyle name="Normal 4 5 9 3" xfId="12970" xr:uid="{F1F0ED71-2A88-486C-863D-E6D19D6982B5}"/>
    <cellStyle name="Normal 4 5 9 3 2" xfId="23294" xr:uid="{046CD0F2-24EF-407F-A22B-C2D2219BDC1B}"/>
    <cellStyle name="Normal 4 5 9 4" xfId="17628" xr:uid="{E82EEDF9-C25D-4ABA-A10E-54004E9CA4CE}"/>
    <cellStyle name="Normal 4 6" xfId="1312" xr:uid="{00000000-0005-0000-0000-000020050000}"/>
    <cellStyle name="Normal 4 6 10" xfId="7882" xr:uid="{B39946F3-D3CA-428A-966F-E23279A3F83A}"/>
    <cellStyle name="Normal 4 6 10 2" xfId="15889" xr:uid="{D5CC42BA-F1A8-448F-BC00-E3E2B0B33C24}"/>
    <cellStyle name="Normal 4 6 11" xfId="8608" xr:uid="{2F0B6964-8194-4446-8C7C-CAB8C43E7B04}"/>
    <cellStyle name="Normal 4 6 11 2" xfId="18722" xr:uid="{09476A61-EB6D-46C9-BE87-DCAFEAC78301}"/>
    <cellStyle name="Normal 4 6 12" xfId="11234" xr:uid="{9BFEFBC2-1C54-4DBC-A313-9A5C1EFEB580}"/>
    <cellStyle name="Normal 4 6 12 2" xfId="21555" xr:uid="{EA71F11E-3990-4ED8-9F7B-86C49D051E31}"/>
    <cellStyle name="Normal 4 6 13" xfId="24525" xr:uid="{7D65631A-3D9D-4E60-8CD8-4B8C4BBB36FA}"/>
    <cellStyle name="Normal 4 6 14" xfId="13734" xr:uid="{5259FFD0-951E-4848-B26B-94D28552CE80}"/>
    <cellStyle name="Normal 4 6 2" xfId="1313" xr:uid="{00000000-0005-0000-0000-000021050000}"/>
    <cellStyle name="Normal 4 6 2 10" xfId="8609" xr:uid="{C31739C9-B326-4A56-BCBD-4332F3E42D61}"/>
    <cellStyle name="Normal 4 6 2 10 2" xfId="18723" xr:uid="{AC7F8BE0-48DF-47F2-BBC0-3B7A00FDFA1B}"/>
    <cellStyle name="Normal 4 6 2 11" xfId="11235" xr:uid="{EDB460B7-5C8B-41AE-8EBB-F2631C22E58B}"/>
    <cellStyle name="Normal 4 6 2 11 2" xfId="21556" xr:uid="{59742CF5-1E9B-451B-8466-3697005E45CA}"/>
    <cellStyle name="Normal 4 6 2 12" xfId="23953" xr:uid="{4DB66E73-4771-4398-A948-2D7245CEF74D}"/>
    <cellStyle name="Normal 4 6 2 13" xfId="13794" xr:uid="{47DAF0E5-0542-4C92-9AC5-35922C5880FF}"/>
    <cellStyle name="Normal 4 6 2 2" xfId="1314" xr:uid="{00000000-0005-0000-0000-000022050000}"/>
    <cellStyle name="Normal 4 6 2 2 10" xfId="14351" xr:uid="{6C4547E4-DF89-4B93-A117-9B2F8EBEA121}"/>
    <cellStyle name="Normal 4 6 2 2 2" xfId="2683" xr:uid="{00000000-0005-0000-0000-0000C2030000}"/>
    <cellStyle name="Normal 4 6 2 2 2 2" xfId="4145" xr:uid="{00000000-0005-0000-0000-000077100000}"/>
    <cellStyle name="Normal 4 6 2 2 2 2 2" xfId="6194" xr:uid="{00000000-0005-0000-0000-000078100000}"/>
    <cellStyle name="Normal 4 6 2 2 2 2 2 2" xfId="26975" xr:uid="{2CFB80AD-13AF-49F1-B28B-8491505EE94C}"/>
    <cellStyle name="Normal 4 6 2 2 2 2 2 3" xfId="17263" xr:uid="{D859F179-413F-4712-95C3-C5D231626458}"/>
    <cellStyle name="Normal 4 6 2 2 2 2 3" xfId="9920" xr:uid="{BE0A6784-83AB-4E64-B2C0-DF04E0BF024B}"/>
    <cellStyle name="Normal 4 6 2 2 2 2 3 2" xfId="20096" xr:uid="{240A9BAF-4B7D-4DDB-817E-14A0FA070016}"/>
    <cellStyle name="Normal 4 6 2 2 2 2 4" xfId="12605" xr:uid="{0FA365E8-0318-4D2C-9B3E-4E5C5F8DF943}"/>
    <cellStyle name="Normal 4 6 2 2 2 2 4 2" xfId="22929" xr:uid="{F67CEEB9-51A2-4AD9-93E7-96B9BBA49001}"/>
    <cellStyle name="Normal 4 6 2 2 2 2 5" xfId="23970" xr:uid="{45AB4A0D-3545-4C40-A4F3-C12C121F6116}"/>
    <cellStyle name="Normal 4 6 2 2 2 2 6" xfId="15203" xr:uid="{59DFC5BA-E24A-4727-A828-2BCC7179F7DB}"/>
    <cellStyle name="Normal 4 6 2 2 2 3" xfId="5519" xr:uid="{00000000-0005-0000-0000-000079100000}"/>
    <cellStyle name="Normal 4 6 2 2 2 3 2" xfId="10541" xr:uid="{1BDF37E2-783F-4D7F-944A-CED83F819A1F}"/>
    <cellStyle name="Normal 4 6 2 2 2 3 2 2" xfId="30128" xr:uid="{54C64F79-97AA-4295-9320-8D77CAC568D5}"/>
    <cellStyle name="Normal 4 6 2 2 2 3 2 3" xfId="20764" xr:uid="{F8C79AD8-4A95-4A65-8670-C9DCD2F322BE}"/>
    <cellStyle name="Normal 4 6 2 2 2 3 3" xfId="13273" xr:uid="{30821BBC-C131-4800-BEA6-3D895FCB1D14}"/>
    <cellStyle name="Normal 4 6 2 2 2 3 3 2" xfId="23597" xr:uid="{F95898CF-3073-4127-8091-A9375C4AB611}"/>
    <cellStyle name="Normal 4 6 2 2 2 3 4" xfId="26511" xr:uid="{F49016B0-F10C-40C5-82A1-9E89BEC1A80B}"/>
    <cellStyle name="Normal 4 6 2 2 2 3 5" xfId="17931" xr:uid="{A38072F2-12E7-40B6-BAB2-3752E2F8D667}"/>
    <cellStyle name="Normal 4 6 2 2 2 4" xfId="8148" xr:uid="{441554ED-CC60-4E47-8D71-D4B4657828F3}"/>
    <cellStyle name="Normal 4 6 2 2 2 4 2" xfId="27111" xr:uid="{8ABCE551-5D5A-4DD1-9347-0AF88BD51747}"/>
    <cellStyle name="Normal 4 6 2 2 2 4 3" xfId="16733" xr:uid="{A371757D-4DE8-4691-87C5-2875A9BDA085}"/>
    <cellStyle name="Normal 4 6 2 2 2 5" xfId="9393" xr:uid="{47A905A1-A607-4BC4-94AA-D5AAA77EDD15}"/>
    <cellStyle name="Normal 4 6 2 2 2 5 2" xfId="19566" xr:uid="{6DDF9CEE-7B89-46C6-8670-F19FA3D60336}"/>
    <cellStyle name="Normal 4 6 2 2 2 6" xfId="12075" xr:uid="{0BDDB393-6E5B-469C-91A1-E13E56FD99B6}"/>
    <cellStyle name="Normal 4 6 2 2 2 6 2" xfId="22399" xr:uid="{ED6F2276-A2C2-4FD8-8071-59B67BE94514}"/>
    <cellStyle name="Normal 4 6 2 2 2 7" xfId="25497" xr:uid="{0E5C58B8-2431-4DA4-B512-0B5C798E61AD}"/>
    <cellStyle name="Normal 4 6 2 2 2 8" xfId="14566" xr:uid="{1F5337C7-0FBB-4CA1-A5E9-A6B47AFD1B04}"/>
    <cellStyle name="Normal 4 6 2 2 3" xfId="4146" xr:uid="{00000000-0005-0000-0000-00007A100000}"/>
    <cellStyle name="Normal 4 6 2 2 3 2" xfId="6195" xr:uid="{00000000-0005-0000-0000-00007B100000}"/>
    <cellStyle name="Normal 4 6 2 2 3 2 2" xfId="10690" xr:uid="{BE0B9757-6804-426A-8CCF-D5E575058454}"/>
    <cellStyle name="Normal 4 6 2 2 3 2 2 2" xfId="20961" xr:uid="{E743C69E-BD77-45F5-95B0-10C18FA832FA}"/>
    <cellStyle name="Normal 4 6 2 2 3 2 3" xfId="13470" xr:uid="{6E5D7435-668B-406D-B975-51CC3ABAA199}"/>
    <cellStyle name="Normal 4 6 2 2 3 2 3 2" xfId="23794" xr:uid="{6BACB207-40D4-4159-B82B-05FFEE15F0AE}"/>
    <cellStyle name="Normal 4 6 2 2 3 2 4" xfId="28452" xr:uid="{95C3BBC3-749B-4CF7-9A43-2BBC38AAC8F4}"/>
    <cellStyle name="Normal 4 6 2 2 3 2 5" xfId="18128" xr:uid="{9047D6E5-860F-4718-8CE3-74A1E4C6859C}"/>
    <cellStyle name="Normal 4 6 2 2 3 3" xfId="8255" xr:uid="{95AFAF8B-665C-4020-B76E-50CE951DFF38}"/>
    <cellStyle name="Normal 4 6 2 2 3 3 2" xfId="17264" xr:uid="{58E2A758-9767-4E32-8DC4-7DF2456AF9C1}"/>
    <cellStyle name="Normal 4 6 2 2 3 4" xfId="9921" xr:uid="{668E3E5A-3798-40AD-9B4A-7EFC977512B8}"/>
    <cellStyle name="Normal 4 6 2 2 3 4 2" xfId="20097" xr:uid="{FA9A90A7-60E9-4300-874A-D6A6FDC638F2}"/>
    <cellStyle name="Normal 4 6 2 2 3 5" xfId="12606" xr:uid="{85A41BED-03CF-4656-9587-07849E841028}"/>
    <cellStyle name="Normal 4 6 2 2 3 5 2" xfId="22930" xr:uid="{64CF645E-C47F-47D8-BD56-A48A1CBD20A3}"/>
    <cellStyle name="Normal 4 6 2 2 3 6" xfId="24779" xr:uid="{94C90E92-6A44-49FC-BE36-C8D191A9D4BD}"/>
    <cellStyle name="Normal 4 6 2 2 3 7" xfId="15204" xr:uid="{EC8AB5F5-A25A-42CC-8D36-5D6F5DB58C06}"/>
    <cellStyle name="Normal 4 6 2 2 4" xfId="4144" xr:uid="{00000000-0005-0000-0000-00007C100000}"/>
    <cellStyle name="Normal 4 6 2 2 4 2" xfId="6193" xr:uid="{00000000-0005-0000-0000-00007D100000}"/>
    <cellStyle name="Normal 4 6 2 2 4 2 2" xfId="28669" xr:uid="{741320EC-D462-45F4-ADA0-0006A94FBF7A}"/>
    <cellStyle name="Normal 4 6 2 2 4 2 3" xfId="17262" xr:uid="{3A6FE84E-E453-4976-ACEF-EBDE9D8FBA31}"/>
    <cellStyle name="Normal 4 6 2 2 4 3" xfId="9919" xr:uid="{D9228AE1-BAE5-4615-89BB-0CA0C24629D1}"/>
    <cellStyle name="Normal 4 6 2 2 4 3 2" xfId="20095" xr:uid="{C904E2FC-F80E-42B2-9140-13D231649EF8}"/>
    <cellStyle name="Normal 4 6 2 2 4 4" xfId="12604" xr:uid="{8AD51A64-A961-48EC-957B-0B080A63A595}"/>
    <cellStyle name="Normal 4 6 2 2 4 4 2" xfId="22928" xr:uid="{DE85943E-FF29-4C90-9714-78C65D66B15D}"/>
    <cellStyle name="Normal 4 6 2 2 4 5" xfId="26645" xr:uid="{5E027C95-DAE8-4893-89D8-21A81575B411}"/>
    <cellStyle name="Normal 4 6 2 2 4 6" xfId="15202" xr:uid="{5442E7E9-F730-4690-B916-F2013E56F065}"/>
    <cellStyle name="Normal 4 6 2 2 5" xfId="3562" xr:uid="{00000000-0005-0000-0000-00007E100000}"/>
    <cellStyle name="Normal 4 6 2 2 5 2" xfId="5298" xr:uid="{00000000-0005-0000-0000-00007F100000}"/>
    <cellStyle name="Normal 4 6 2 2 5 2 2" xfId="30048" xr:uid="{B280ECFA-F794-47DF-972E-444F8B6EF3E5}"/>
    <cellStyle name="Normal 4 6 2 2 5 2 3" xfId="20656" xr:uid="{96CC2315-72BB-4120-B9CD-AE1B6D3E3DE6}"/>
    <cellStyle name="Normal 4 6 2 2 5 3" xfId="13165" xr:uid="{86975F86-401C-4ACF-9243-DA96428C7724}"/>
    <cellStyle name="Normal 4 6 2 2 5 3 2" xfId="23489" xr:uid="{4E829F01-3B33-4ADC-A0E8-51EBFE68E11B}"/>
    <cellStyle name="Normal 4 6 2 2 5 4" xfId="24132" xr:uid="{F059A89E-0192-46DC-8492-CE57CD311354}"/>
    <cellStyle name="Normal 4 6 2 2 5 5" xfId="17823" xr:uid="{26B1F5A4-4F05-47DE-ABA8-42DEA0443EEB}"/>
    <cellStyle name="Normal 4 6 2 2 6" xfId="5035" xr:uid="{00000000-0005-0000-0000-000080100000}"/>
    <cellStyle name="Normal 4 6 2 2 6 2" xfId="27527" xr:uid="{3A3CD653-138A-4B3C-A54A-3C7B7A27A240}"/>
    <cellStyle name="Normal 4 6 2 2 6 3" xfId="15891" xr:uid="{02C44F13-80CE-4AAC-B27D-C39558E9F450}"/>
    <cellStyle name="Normal 4 6 2 2 7" xfId="8610" xr:uid="{F9EE981C-008C-47A0-A056-5D7DEA2D7D16}"/>
    <cellStyle name="Normal 4 6 2 2 7 2" xfId="18724" xr:uid="{3CFDBE5B-E97E-4017-870C-DB4E9D7F1655}"/>
    <cellStyle name="Normal 4 6 2 2 8" xfId="11236" xr:uid="{35060AA5-F41C-460D-9B00-A942A39596E1}"/>
    <cellStyle name="Normal 4 6 2 2 8 2" xfId="21557" xr:uid="{B469C996-13D4-4433-A7C9-A3F53D7D3A95}"/>
    <cellStyle name="Normal 4 6 2 2 9" xfId="26627" xr:uid="{08FA37DB-E1C1-4BAB-86A6-D3A1489FF071}"/>
    <cellStyle name="Normal 4 6 2 3" xfId="2489" xr:uid="{00000000-0005-0000-0000-0000C1030000}"/>
    <cellStyle name="Normal 4 6 2 3 2" xfId="4147" xr:uid="{00000000-0005-0000-0000-000082100000}"/>
    <cellStyle name="Normal 4 6 2 3 2 2" xfId="6196" xr:uid="{00000000-0005-0000-0000-000083100000}"/>
    <cellStyle name="Normal 4 6 2 3 2 2 2" xfId="28447" xr:uid="{90422209-C4A6-48EC-B137-315F0B08B6FF}"/>
    <cellStyle name="Normal 4 6 2 3 2 2 3" xfId="17265" xr:uid="{F3FADFA4-1B67-4F17-9B7B-43265893208F}"/>
    <cellStyle name="Normal 4 6 2 3 2 3" xfId="9922" xr:uid="{87B55C21-76F4-4FA8-865D-6D35ADC84954}"/>
    <cellStyle name="Normal 4 6 2 3 2 3 2" xfId="20098" xr:uid="{2B980DA3-0E66-4825-8DCB-CFE5C1F22612}"/>
    <cellStyle name="Normal 4 6 2 3 2 4" xfId="12607" xr:uid="{36CF895F-7212-4C3F-AD39-92F03770852C}"/>
    <cellStyle name="Normal 4 6 2 3 2 4 2" xfId="22931" xr:uid="{997494C5-10FA-4E23-AC6E-09F5ACB0B7DA}"/>
    <cellStyle name="Normal 4 6 2 3 2 5" xfId="24670" xr:uid="{AE493A96-D342-4EF9-8964-07471166B57A}"/>
    <cellStyle name="Normal 4 6 2 3 2 6" xfId="15205" xr:uid="{FF5A41E9-71FE-493D-A162-9690D28F00AA}"/>
    <cellStyle name="Normal 4 6 2 3 3" xfId="5518" xr:uid="{00000000-0005-0000-0000-000084100000}"/>
    <cellStyle name="Normal 4 6 2 3 3 2" xfId="10540" xr:uid="{822B33B4-B7C8-4157-B982-2BAFE8749BCC}"/>
    <cellStyle name="Normal 4 6 2 3 3 2 2" xfId="30127" xr:uid="{D0C033BD-4573-469E-977F-885F761CFA04}"/>
    <cellStyle name="Normal 4 6 2 3 3 2 3" xfId="20763" xr:uid="{6A8A3D47-5734-400F-BBCA-A7A02C243EFC}"/>
    <cellStyle name="Normal 4 6 2 3 3 3" xfId="13272" xr:uid="{8C26253C-0C75-4616-AB1F-8522E9794024}"/>
    <cellStyle name="Normal 4 6 2 3 3 3 2" xfId="23596" xr:uid="{718D1143-AE96-4E28-B7D2-973A1E692F47}"/>
    <cellStyle name="Normal 4 6 2 3 3 4" xfId="24981" xr:uid="{6021E9B3-3554-46A9-BAA1-A027AC7EFB55}"/>
    <cellStyle name="Normal 4 6 2 3 3 5" xfId="17930" xr:uid="{903A95B9-B5C8-45C9-BDC3-4326380A0D21}"/>
    <cellStyle name="Normal 4 6 2 3 4" xfId="8147" xr:uid="{71448707-27B6-4C75-A799-290D1F1E6358}"/>
    <cellStyle name="Normal 4 6 2 3 4 2" xfId="29705" xr:uid="{2761BF40-E5DA-41A5-8867-788A3D2D2B40}"/>
    <cellStyle name="Normal 4 6 2 3 4 3" xfId="16732" xr:uid="{9575A8A9-9A38-4CBC-B236-F34F84405E80}"/>
    <cellStyle name="Normal 4 6 2 3 5" xfId="9392" xr:uid="{CEB367E3-09D6-4670-83FC-B42B08A5C5CC}"/>
    <cellStyle name="Normal 4 6 2 3 5 2" xfId="19565" xr:uid="{BD99177C-E75F-48F9-BDAD-3EF0D5649E13}"/>
    <cellStyle name="Normal 4 6 2 3 6" xfId="12074" xr:uid="{CF34BE68-9290-4052-9C22-1CF9973CA0D8}"/>
    <cellStyle name="Normal 4 6 2 3 6 2" xfId="22398" xr:uid="{CF6F2A6D-62E5-4B8B-B89C-6C6722E417DD}"/>
    <cellStyle name="Normal 4 6 2 3 7" xfId="25962" xr:uid="{7E3BDB82-DE80-4FFD-B624-0A9CF2B25A0B}"/>
    <cellStyle name="Normal 4 6 2 3 8" xfId="14565" xr:uid="{39E31101-9ECD-4D1B-83D5-502EFE069369}"/>
    <cellStyle name="Normal 4 6 2 4" xfId="4148" xr:uid="{00000000-0005-0000-0000-000085100000}"/>
    <cellStyle name="Normal 4 6 2 4 2" xfId="6197" xr:uid="{00000000-0005-0000-0000-000086100000}"/>
    <cellStyle name="Normal 4 6 2 4 2 2" xfId="10691" xr:uid="{549A882F-CECB-4E0A-AACC-637E6A214DD4}"/>
    <cellStyle name="Normal 4 6 2 4 2 2 2" xfId="20962" xr:uid="{59225C6B-59F4-4417-A184-B7FE0121B23E}"/>
    <cellStyle name="Normal 4 6 2 4 2 3" xfId="13471" xr:uid="{2C2F9BD5-206C-4F92-9874-2B4570BDDC9B}"/>
    <cellStyle name="Normal 4 6 2 4 2 3 2" xfId="23795" xr:uid="{1A85E0DF-25F8-4A5E-A450-D0B75C2BF335}"/>
    <cellStyle name="Normal 4 6 2 4 2 4" xfId="29201" xr:uid="{07BDF430-1F5B-4D25-8BC8-28D64358B95E}"/>
    <cellStyle name="Normal 4 6 2 4 2 5" xfId="18129" xr:uid="{580A8B20-8E7F-4B66-AB3A-A90538BBEFAC}"/>
    <cellStyle name="Normal 4 6 2 4 3" xfId="8256" xr:uid="{0EF71377-3455-47AC-9777-549D03BDB8DD}"/>
    <cellStyle name="Normal 4 6 2 4 3 2" xfId="17266" xr:uid="{AF7BEE43-4058-4B61-929A-E860E2B87F70}"/>
    <cellStyle name="Normal 4 6 2 4 4" xfId="9923" xr:uid="{C16A7F72-8D21-4D32-A6F1-886EB17E326B}"/>
    <cellStyle name="Normal 4 6 2 4 4 2" xfId="20099" xr:uid="{31381126-99EF-44E9-8952-C93EBB360ACB}"/>
    <cellStyle name="Normal 4 6 2 4 5" xfId="12608" xr:uid="{F0CD2644-631F-44C2-9611-2E1935006557}"/>
    <cellStyle name="Normal 4 6 2 4 5 2" xfId="22932" xr:uid="{60497078-8A28-4026-BB8D-CAFB15CB150B}"/>
    <cellStyle name="Normal 4 6 2 4 6" xfId="25009" xr:uid="{F34B7449-F560-4565-BE49-14F5E684894D}"/>
    <cellStyle name="Normal 4 6 2 4 7" xfId="15206" xr:uid="{0C490A4F-0097-4C21-9E74-8207949EDC2C}"/>
    <cellStyle name="Normal 4 6 2 5" xfId="4143" xr:uid="{00000000-0005-0000-0000-000087100000}"/>
    <cellStyle name="Normal 4 6 2 5 2" xfId="6192" xr:uid="{00000000-0005-0000-0000-000088100000}"/>
    <cellStyle name="Normal 4 6 2 5 2 2" xfId="27399" xr:uid="{5B4EA176-FA60-41AF-830F-2902AF42732B}"/>
    <cellStyle name="Normal 4 6 2 5 2 3" xfId="17261" xr:uid="{C26B41B8-A4E4-4A90-B7AE-58013E0FE4FD}"/>
    <cellStyle name="Normal 4 6 2 5 3" xfId="9918" xr:uid="{C920BC01-1899-4771-B80C-D83F07E9224E}"/>
    <cellStyle name="Normal 4 6 2 5 3 2" xfId="20094" xr:uid="{C94FC67D-15C0-4331-95C9-5DF536C1816B}"/>
    <cellStyle name="Normal 4 6 2 5 4" xfId="12603" xr:uid="{D4C7EC40-10AF-480C-AFB2-80735EB3BF06}"/>
    <cellStyle name="Normal 4 6 2 5 4 2" xfId="22927" xr:uid="{9321D0B3-9F8A-4B6A-8824-A94DCB7BCD01}"/>
    <cellStyle name="Normal 4 6 2 5 5" xfId="24458" xr:uid="{11B7D93F-06E7-4BFA-9339-FCAF18F571D9}"/>
    <cellStyle name="Normal 4 6 2 5 6" xfId="15201" xr:uid="{F9B1889D-AC17-4A13-8DB5-A8B1FECC54FD}"/>
    <cellStyle name="Normal 4 6 2 6" xfId="3270" xr:uid="{00000000-0005-0000-0000-000089100000}"/>
    <cellStyle name="Normal 4 6 2 6 2" xfId="5195" xr:uid="{00000000-0005-0000-0000-00008A100000}"/>
    <cellStyle name="Normal 4 6 2 6 2 2" xfId="28498" xr:uid="{85BC374E-DD5E-477E-9733-718C76DDAEC5}"/>
    <cellStyle name="Normal 4 6 2 6 2 3" xfId="16484" xr:uid="{FEF15EEC-603C-446D-BC29-88FB347FBECA}"/>
    <cellStyle name="Normal 4 6 2 6 3" xfId="9144" xr:uid="{8617A930-F920-4CF3-94F3-1763EA26B0F5}"/>
    <cellStyle name="Normal 4 6 2 6 3 2" xfId="19317" xr:uid="{A20B4827-9060-4C7D-A383-788239AA34A2}"/>
    <cellStyle name="Normal 4 6 2 6 4" xfId="11826" xr:uid="{CC8FBF6E-55C7-49D7-A46C-F239B2AF2EF8}"/>
    <cellStyle name="Normal 4 6 2 6 4 2" xfId="22150" xr:uid="{62178561-F3AC-4DDC-9210-762F4B358440}"/>
    <cellStyle name="Normal 4 6 2 6 5" xfId="24128" xr:uid="{BD4BFA89-9703-49BA-82E8-AD0C1FEE5E00}"/>
    <cellStyle name="Normal 4 6 2 6 6" xfId="14251" xr:uid="{09111D05-46E7-46E6-827B-8F5A519E1CAE}"/>
    <cellStyle name="Normal 4 6 2 7" xfId="4789" xr:uid="{00000000-0005-0000-0000-00008B100000}"/>
    <cellStyle name="Normal 4 6 2 7 2" xfId="8863" xr:uid="{91C9A2CD-C2EE-48A0-B80A-5A7681DA0244}"/>
    <cellStyle name="Normal 4 6 2 7 2 2" xfId="19013" xr:uid="{152525CE-A9B9-4596-9B74-4F0710432535}"/>
    <cellStyle name="Normal 4 6 2 7 3" xfId="11522" xr:uid="{5B35C3EB-DBE5-4851-9F55-AD521ED2DA03}"/>
    <cellStyle name="Normal 4 6 2 7 3 2" xfId="21846" xr:uid="{6DD4DEF0-73C5-496A-961F-C927D34F37AC}"/>
    <cellStyle name="Normal 4 6 2 7 4" xfId="26409" xr:uid="{0295C221-E989-4E5C-93F5-2808A9681801}"/>
    <cellStyle name="Normal 4 6 2 7 5" xfId="16180" xr:uid="{5C3F7D1D-1FAB-4A63-9766-CB56209EC853}"/>
    <cellStyle name="Normal 4 6 2 8" xfId="7279" xr:uid="{A54CF020-4F62-4088-8C89-B7A4BCD5A30F}"/>
    <cellStyle name="Normal 4 6 2 8 2" xfId="10095" xr:uid="{FF0E7B7F-2D5E-4EEB-9AEE-526EE2C4571D}"/>
    <cellStyle name="Normal 4 6 2 8 2 2" xfId="20275" xr:uid="{5040175D-9C4B-4D49-BB6A-638653E90844}"/>
    <cellStyle name="Normal 4 6 2 8 3" xfId="12784" xr:uid="{3EE03E35-1F2B-461F-A384-573B7D2B0354}"/>
    <cellStyle name="Normal 4 6 2 8 3 2" xfId="23108" xr:uid="{E74263DD-D6B9-4715-AAB4-B0E7A06FA95C}"/>
    <cellStyle name="Normal 4 6 2 8 4" xfId="17442" xr:uid="{BEE54B98-9D26-4260-85B4-27EF43626F89}"/>
    <cellStyle name="Normal 4 6 2 9" xfId="7883" xr:uid="{3CE3ED2A-EF08-494B-ACB3-36CCFED52404}"/>
    <cellStyle name="Normal 4 6 2 9 2" xfId="15890" xr:uid="{17C1F8F1-EF0D-4D0A-A81E-207FCE1AF479}"/>
    <cellStyle name="Normal 4 6 3" xfId="1315" xr:uid="{00000000-0005-0000-0000-000023050000}"/>
    <cellStyle name="Normal 4 6 3 10" xfId="11237" xr:uid="{904AA1EE-8919-4932-BF36-2418A807A7B7}"/>
    <cellStyle name="Normal 4 6 3 10 2" xfId="21558" xr:uid="{9BDE879E-9879-42D6-ADA8-68907A17D08B}"/>
    <cellStyle name="Normal 4 6 3 11" xfId="25369" xr:uid="{BE25B906-6ECD-4C0F-9350-BBB8521809F8}"/>
    <cellStyle name="Normal 4 6 3 12" xfId="13928" xr:uid="{2871A755-92CA-4354-A4BB-BFE5F432DE8A}"/>
    <cellStyle name="Normal 4 6 3 2" xfId="2574" xr:uid="{00000000-0005-0000-0000-0000C3030000}"/>
    <cellStyle name="Normal 4 6 3 2 2" xfId="4150" xr:uid="{00000000-0005-0000-0000-00008E100000}"/>
    <cellStyle name="Normal 4 6 3 2 2 2" xfId="6199" xr:uid="{00000000-0005-0000-0000-00008F100000}"/>
    <cellStyle name="Normal 4 6 3 2 2 2 2" xfId="29281" xr:uid="{430F6D53-2CD1-4AFB-9961-9D379A335207}"/>
    <cellStyle name="Normal 4 6 3 2 2 2 3" xfId="17268" xr:uid="{D60B6B59-D06F-4B06-A138-733691DC188E}"/>
    <cellStyle name="Normal 4 6 3 2 2 3" xfId="9925" xr:uid="{0E7AA861-28B7-4DD3-8F7B-D4ACB0540B5B}"/>
    <cellStyle name="Normal 4 6 3 2 2 3 2" xfId="20101" xr:uid="{68B5B26D-56B3-4E2C-91B5-FA225C158361}"/>
    <cellStyle name="Normal 4 6 3 2 2 4" xfId="12610" xr:uid="{7AC523EA-41D1-4A54-A675-892ADD6C3FFE}"/>
    <cellStyle name="Normal 4 6 3 2 2 4 2" xfId="22934" xr:uid="{12BAD072-F6F7-4676-9557-885F8637BDBA}"/>
    <cellStyle name="Normal 4 6 3 2 2 5" xfId="25084" xr:uid="{17E0C7AC-58AC-4EF1-BC1A-7A62966E618E}"/>
    <cellStyle name="Normal 4 6 3 2 2 6" xfId="15208" xr:uid="{7B672B18-6BAA-4423-A324-0FA8ED778795}"/>
    <cellStyle name="Normal 4 6 3 2 3" xfId="5520" xr:uid="{00000000-0005-0000-0000-000090100000}"/>
    <cellStyle name="Normal 4 6 3 2 3 2" xfId="10542" xr:uid="{BCB64297-6FCB-481C-8548-84926F0D2B4D}"/>
    <cellStyle name="Normal 4 6 3 2 3 2 2" xfId="30129" xr:uid="{5EB76C63-1010-4741-8634-92F0DDCB2E02}"/>
    <cellStyle name="Normal 4 6 3 2 3 2 3" xfId="20765" xr:uid="{67208D26-A07A-4415-A520-FF1B0A5BAF42}"/>
    <cellStyle name="Normal 4 6 3 2 3 3" xfId="13274" xr:uid="{3F517171-0D08-4C7F-994D-09F2C73FC545}"/>
    <cellStyle name="Normal 4 6 3 2 3 3 2" xfId="23598" xr:uid="{264A3F5A-7707-47F2-8871-EEFCC6ECEF1E}"/>
    <cellStyle name="Normal 4 6 3 2 3 4" xfId="25197" xr:uid="{3A73D15B-A881-45E9-AE6E-B3D9EA232DB6}"/>
    <cellStyle name="Normal 4 6 3 2 3 5" xfId="17932" xr:uid="{DFBEAEE6-80AE-40F1-8689-F6FAD28CEF96}"/>
    <cellStyle name="Normal 4 6 3 2 4" xfId="8149" xr:uid="{DD9B868B-0C5C-49E0-8E6A-3739F8693835}"/>
    <cellStyle name="Normal 4 6 3 2 4 2" xfId="27950" xr:uid="{46055690-030E-459B-9C48-1905E5058D0A}"/>
    <cellStyle name="Normal 4 6 3 2 4 3" xfId="16734" xr:uid="{3D713155-CDBD-48F1-B801-EDB117011816}"/>
    <cellStyle name="Normal 4 6 3 2 5" xfId="9394" xr:uid="{F40E4EE6-147A-4531-A84D-F1EDB71FFC50}"/>
    <cellStyle name="Normal 4 6 3 2 5 2" xfId="19567" xr:uid="{2FE2D66E-C061-4D98-8499-8DF918D838AE}"/>
    <cellStyle name="Normal 4 6 3 2 6" xfId="12076" xr:uid="{E61D5238-4B3B-49E8-9E02-1A5B5F75E938}"/>
    <cellStyle name="Normal 4 6 3 2 6 2" xfId="22400" xr:uid="{7963AF0C-17AE-4F40-B866-8D6085D0F8BF}"/>
    <cellStyle name="Normal 4 6 3 2 7" xfId="24275" xr:uid="{48687969-1A34-4DE9-B362-ECF187900561}"/>
    <cellStyle name="Normal 4 6 3 2 8" xfId="14567" xr:uid="{5986F474-E6C8-4DCF-B085-2F9F62EBAAB4}"/>
    <cellStyle name="Normal 4 6 3 3" xfId="4151" xr:uid="{00000000-0005-0000-0000-000091100000}"/>
    <cellStyle name="Normal 4 6 3 3 2" xfId="6200" xr:uid="{00000000-0005-0000-0000-000092100000}"/>
    <cellStyle name="Normal 4 6 3 3 2 2" xfId="10692" xr:uid="{A31D162E-26EF-466B-967A-243AAAC549BD}"/>
    <cellStyle name="Normal 4 6 3 3 2 2 2" xfId="30259" xr:uid="{1C099133-41DC-40C8-9CC3-8D5154977580}"/>
    <cellStyle name="Normal 4 6 3 3 2 2 3" xfId="20963" xr:uid="{BCE6C530-E962-4D0A-A350-3F06CBD8BC0A}"/>
    <cellStyle name="Normal 4 6 3 3 2 3" xfId="13472" xr:uid="{873B2528-E470-44B9-869F-B5BD15303CF6}"/>
    <cellStyle name="Normal 4 6 3 3 2 3 2" xfId="23796" xr:uid="{4E92B4F0-F312-49B7-9F32-EBE8D55C0495}"/>
    <cellStyle name="Normal 4 6 3 3 2 4" xfId="25251" xr:uid="{0E132C6F-6FE9-455D-9A75-ED5E786F886D}"/>
    <cellStyle name="Normal 4 6 3 3 2 5" xfId="18130" xr:uid="{3AF74FA7-3E1B-4B91-B0BD-B42B755DE55D}"/>
    <cellStyle name="Normal 4 6 3 3 3" xfId="8257" xr:uid="{0502C359-E155-481C-87AA-6CEDC80D9C1C}"/>
    <cellStyle name="Normal 4 6 3 3 3 2" xfId="28799" xr:uid="{DA14CEEE-F1B4-45A6-A3E2-EE1224795276}"/>
    <cellStyle name="Normal 4 6 3 3 3 3" xfId="17269" xr:uid="{B1F1B447-01AF-4255-AE6B-87A794E0C469}"/>
    <cellStyle name="Normal 4 6 3 3 4" xfId="9926" xr:uid="{6BAF3144-9010-4B26-A804-2D45B695A410}"/>
    <cellStyle name="Normal 4 6 3 3 4 2" xfId="20102" xr:uid="{A648FBBD-1395-4D6C-92F7-FD7508C8B595}"/>
    <cellStyle name="Normal 4 6 3 3 5" xfId="12611" xr:uid="{B49B77B3-8C50-402F-8625-FDA27B675C91}"/>
    <cellStyle name="Normal 4 6 3 3 5 2" xfId="22935" xr:uid="{F9662373-3F3B-4DC0-B6DD-4E9FD71F2C2A}"/>
    <cellStyle name="Normal 4 6 3 3 6" xfId="26581" xr:uid="{D8628432-6B22-4E06-BA95-FE48C6B506D0}"/>
    <cellStyle name="Normal 4 6 3 3 7" xfId="15209" xr:uid="{2ADD58C5-ADF2-4A18-80BD-3E31AF5C0330}"/>
    <cellStyle name="Normal 4 6 3 4" xfId="4149" xr:uid="{00000000-0005-0000-0000-000093100000}"/>
    <cellStyle name="Normal 4 6 3 4 2" xfId="6198" xr:uid="{00000000-0005-0000-0000-000094100000}"/>
    <cellStyle name="Normal 4 6 3 4 2 2" xfId="27716" xr:uid="{0B04D305-37F6-4F37-A171-5BDDCF7D252D}"/>
    <cellStyle name="Normal 4 6 3 4 2 3" xfId="17267" xr:uid="{6388DF4E-A65E-4937-BA5D-4E63150A3FD5}"/>
    <cellStyle name="Normal 4 6 3 4 3" xfId="9924" xr:uid="{C3B6BBBC-3705-446D-9883-EF10E7EA698A}"/>
    <cellStyle name="Normal 4 6 3 4 3 2" xfId="20100" xr:uid="{A3E61F11-8C9A-4265-8ABE-1866FE64074B}"/>
    <cellStyle name="Normal 4 6 3 4 4" xfId="12609" xr:uid="{A75CE9B6-7040-4B42-9E29-AD199204A2B1}"/>
    <cellStyle name="Normal 4 6 3 4 4 2" xfId="22933" xr:uid="{BA5F4FFE-2C3C-4A18-9688-92C2D238BB02}"/>
    <cellStyle name="Normal 4 6 3 4 5" xfId="26218" xr:uid="{703E0CB7-1D5B-4053-83A3-EDCB778B4A80}"/>
    <cellStyle name="Normal 4 6 3 4 6" xfId="15207" xr:uid="{F8CB644F-FF75-428C-9625-DC725CF07E76}"/>
    <cellStyle name="Normal 4 6 3 5" xfId="3314" xr:uid="{00000000-0005-0000-0000-000095100000}"/>
    <cellStyle name="Normal 4 6 3 5 2" xfId="5238" xr:uid="{00000000-0005-0000-0000-000096100000}"/>
    <cellStyle name="Normal 4 6 3 5 2 2" xfId="27796" xr:uid="{CBE4BD3D-B132-4D78-98A9-196C9AEF3000}"/>
    <cellStyle name="Normal 4 6 3 5 2 3" xfId="16527" xr:uid="{E1941957-EA02-4064-B090-326FFF1029EF}"/>
    <cellStyle name="Normal 4 6 3 5 3" xfId="9187" xr:uid="{9EB64A2D-B7CB-4D8F-B2B4-ED3E358E4FB4}"/>
    <cellStyle name="Normal 4 6 3 5 3 2" xfId="19360" xr:uid="{AA57FEEE-FCDB-49B9-9FF3-73CBF6E480AB}"/>
    <cellStyle name="Normal 4 6 3 5 4" xfId="11869" xr:uid="{AF33A758-1A36-4EB3-A1B8-907798314832}"/>
    <cellStyle name="Normal 4 6 3 5 4 2" xfId="22193" xr:uid="{DCF8ED60-3E25-4B9B-A405-D9A755B9D12E}"/>
    <cellStyle name="Normal 4 6 3 5 5" xfId="25110" xr:uid="{A540E888-0897-45A0-8C30-D8FF3E8ABC95}"/>
    <cellStyle name="Normal 4 6 3 5 6" xfId="14291" xr:uid="{CB8344FA-8653-46FF-8EB1-0DA4BB88C88E}"/>
    <cellStyle name="Normal 4 6 3 6" xfId="4905" xr:uid="{00000000-0005-0000-0000-000097100000}"/>
    <cellStyle name="Normal 4 6 3 6 2" xfId="8980" xr:uid="{11D1A967-E47E-4C2B-B5BC-FFA1DA3FD83D}"/>
    <cellStyle name="Normal 4 6 3 6 2 2" xfId="19145" xr:uid="{67EB1648-FF33-46C2-9168-0DABF74D5DC8}"/>
    <cellStyle name="Normal 4 6 3 6 3" xfId="11654" xr:uid="{14E19E0F-95DC-4134-82B7-A27D93DBE129}"/>
    <cellStyle name="Normal 4 6 3 6 3 2" xfId="21978" xr:uid="{BBF88D66-D6C2-422A-8FC2-DA848D664E65}"/>
    <cellStyle name="Normal 4 6 3 6 4" xfId="26525" xr:uid="{D787278A-4473-4A06-81E0-37F081FE633A}"/>
    <cellStyle name="Normal 4 6 3 6 5" xfId="16312" xr:uid="{A58336BC-A3EA-4D8A-BA6E-CC794CE158EB}"/>
    <cellStyle name="Normal 4 6 3 7" xfId="7349" xr:uid="{131BCA5F-2D09-443D-87E8-1F634A5F09DC}"/>
    <cellStyle name="Normal 4 6 3 7 2" xfId="10219" xr:uid="{EF8BBAFB-4D2E-4719-9DFF-A8A7B50DF745}"/>
    <cellStyle name="Normal 4 6 3 7 2 2" xfId="20401" xr:uid="{83431EE5-6D41-45D7-86DD-D7B5596C6227}"/>
    <cellStyle name="Normal 4 6 3 7 3" xfId="12910" xr:uid="{FD30F5C1-B601-45D8-B177-1235E4E1662E}"/>
    <cellStyle name="Normal 4 6 3 7 3 2" xfId="23234" xr:uid="{7A35D32B-EB55-40D9-BDCD-2E6FDCEDB715}"/>
    <cellStyle name="Normal 4 6 3 7 4" xfId="17568" xr:uid="{3B7C1055-A03D-47F6-94FA-6D364A83133B}"/>
    <cellStyle name="Normal 4 6 3 8" xfId="7884" xr:uid="{C7AE5AB3-843C-494A-9AE8-E4E1F25D481C}"/>
    <cellStyle name="Normal 4 6 3 8 2" xfId="15892" xr:uid="{D7493088-9E69-465B-870C-ED80BCA43D68}"/>
    <cellStyle name="Normal 4 6 3 9" xfId="8611" xr:uid="{5869DAF1-B4BB-4936-8E2E-10A990F88316}"/>
    <cellStyle name="Normal 4 6 3 9 2" xfId="18725" xr:uid="{557CBE59-DBF3-4138-8BC0-B44334F33F80}"/>
    <cellStyle name="Normal 4 6 4" xfId="1316" xr:uid="{00000000-0005-0000-0000-000024050000}"/>
    <cellStyle name="Normal 4 6 4 2" xfId="2374" xr:uid="{00000000-0005-0000-0000-0000C4030000}"/>
    <cellStyle name="Normal 4 6 4 2 2" xfId="6201" xr:uid="{00000000-0005-0000-0000-00009A100000}"/>
    <cellStyle name="Normal 4 6 4 2 2 2" xfId="27974" xr:uid="{18BAE197-5173-44FA-A80E-BCFA210D862C}"/>
    <cellStyle name="Normal 4 6 4 2 2 3" xfId="17270" xr:uid="{FA44A73E-7C28-4BAE-88D1-C1E88BAE333E}"/>
    <cellStyle name="Normal 4 6 4 2 3" xfId="9927" xr:uid="{F629DCF8-04E2-4185-90F0-CB2EED12208F}"/>
    <cellStyle name="Normal 4 6 4 2 3 2" xfId="20103" xr:uid="{8F7FE807-B5C6-414F-9EE2-4E3CA5439577}"/>
    <cellStyle name="Normal 4 6 4 2 4" xfId="12612" xr:uid="{5EEC3E75-9281-46AB-8EFD-7C56CE340A6F}"/>
    <cellStyle name="Normal 4 6 4 2 4 2" xfId="22936" xr:uid="{CD893976-EE01-4C61-AFFA-B59315B81651}"/>
    <cellStyle name="Normal 4 6 4 2 5" xfId="24949" xr:uid="{8E79BBF1-2586-4A69-99C4-8046517FCBBD}"/>
    <cellStyle name="Normal 4 6 4 2 6" xfId="15210" xr:uid="{7BBD8CDD-407F-4673-B99E-FB864F928F22}"/>
    <cellStyle name="Normal 4 6 4 3" xfId="3712" xr:uid="{00000000-0005-0000-0000-00009B100000}"/>
    <cellStyle name="Normal 4 6 4 3 2" xfId="5517" xr:uid="{00000000-0005-0000-0000-00009C100000}"/>
    <cellStyle name="Normal 4 6 4 3 2 2" xfId="28491" xr:uid="{40791B9C-ED19-4AF9-BE68-3C357611E402}"/>
    <cellStyle name="Normal 4 6 4 3 2 3" xfId="16731" xr:uid="{526ED6FF-68D5-40E2-AB1F-845AE6426E8F}"/>
    <cellStyle name="Normal 4 6 4 3 3" xfId="9391" xr:uid="{CC439056-EA32-4F3A-9882-ED07780C6F4C}"/>
    <cellStyle name="Normal 4 6 4 3 3 2" xfId="19564" xr:uid="{DE7AC6D6-E9ED-4B71-A339-BE2910C3C5A7}"/>
    <cellStyle name="Normal 4 6 4 3 4" xfId="12073" xr:uid="{5D3EA930-BB98-4A60-8149-828E8B773BE4}"/>
    <cellStyle name="Normal 4 6 4 3 4 2" xfId="22397" xr:uid="{3982DDB2-FB8F-48A1-9BC8-81D91472C0F7}"/>
    <cellStyle name="Normal 4 6 4 3 5" xfId="26000" xr:uid="{4FEF9752-BB19-4638-9E75-4BD0D8A54B56}"/>
    <cellStyle name="Normal 4 6 4 3 6" xfId="14564" xr:uid="{8E6B86D3-9687-461F-BD48-C6473995C37E}"/>
    <cellStyle name="Normal 4 6 4 4" xfId="4656" xr:uid="{00000000-0005-0000-0000-00009D100000}"/>
    <cellStyle name="Normal 4 6 4 4 2" xfId="10434" xr:uid="{80B252A2-DEF5-42B5-9EB4-9F031AEB6A23}"/>
    <cellStyle name="Normal 4 6 4 4 2 2" xfId="20616" xr:uid="{DAD15CB2-0C93-4425-A4E7-3AAAD8B3BE6B}"/>
    <cellStyle name="Normal 4 6 4 4 3" xfId="13125" xr:uid="{FC0636F3-853A-43A6-AA19-3D1619856347}"/>
    <cellStyle name="Normal 4 6 4 4 3 2" xfId="23449" xr:uid="{43D728A2-74DF-4397-9C66-5832672CE4EE}"/>
    <cellStyle name="Normal 4 6 4 4 4" xfId="24313" xr:uid="{F0BEF42F-BFD9-4B59-9421-F9D0EFC88AAA}"/>
    <cellStyle name="Normal 4 6 4 4 5" xfId="17783" xr:uid="{808999BA-1410-434C-923F-A688DEA85E4B}"/>
    <cellStyle name="Normal 4 6 4 5" xfId="7885" xr:uid="{6AF62FED-040E-4485-924C-EBACAE10EA70}"/>
    <cellStyle name="Normal 4 6 4 5 2" xfId="15893" xr:uid="{A6CEF386-528B-47F4-89FE-BA7EE30054A8}"/>
    <cellStyle name="Normal 4 6 4 6" xfId="8612" xr:uid="{97181D7B-E105-4AB8-9F51-09CA1B69B744}"/>
    <cellStyle name="Normal 4 6 4 6 2" xfId="18726" xr:uid="{41F1EAA7-41ED-4D0C-A5CC-1DC17D43233C}"/>
    <cellStyle name="Normal 4 6 4 7" xfId="11238" xr:uid="{66EE76E6-16E6-4851-BFE1-8587FA9E3F10}"/>
    <cellStyle name="Normal 4 6 4 7 2" xfId="21559" xr:uid="{49546706-A51F-4542-8AC9-11CE3F044926}"/>
    <cellStyle name="Normal 4 6 4 8" xfId="26054" xr:uid="{DCC000AE-F4C4-46F8-9838-69482D14C8FE}"/>
    <cellStyle name="Normal 4 6 4 9" xfId="14086" xr:uid="{6FB6ABA2-A46E-4FDB-8F7A-4CD8DC6C9183}"/>
    <cellStyle name="Normal 4 6 5" xfId="2239" xr:uid="{00000000-0005-0000-0000-0000C0030000}"/>
    <cellStyle name="Normal 4 6 5 2" xfId="6202" xr:uid="{00000000-0005-0000-0000-00009F100000}"/>
    <cellStyle name="Normal 4 6 5 2 2" xfId="10693" xr:uid="{A22179E3-F601-496D-AED9-562F747C415C}"/>
    <cellStyle name="Normal 4 6 5 2 2 2" xfId="30260" xr:uid="{82C72E62-D5A2-4DD7-9327-C4594D61511C}"/>
    <cellStyle name="Normal 4 6 5 2 2 3" xfId="20964" xr:uid="{BBA6E983-CEA4-4B30-9057-3DE4D49555F2}"/>
    <cellStyle name="Normal 4 6 5 2 3" xfId="13473" xr:uid="{068D9DE0-96DA-4264-B814-0FABD2E6062E}"/>
    <cellStyle name="Normal 4 6 5 2 3 2" xfId="23797" xr:uid="{9459ED69-A44D-4595-8F88-B8B9EC5E255D}"/>
    <cellStyle name="Normal 4 6 5 2 4" xfId="24528" xr:uid="{461ED4E6-F209-4548-B076-5F80F1F05A74}"/>
    <cellStyle name="Normal 4 6 5 2 5" xfId="18131" xr:uid="{0415EA7B-43B9-434B-87FB-5D7DCC819C92}"/>
    <cellStyle name="Normal 4 6 5 3" xfId="8258" xr:uid="{B885CD14-82D3-42C3-9841-6B601F0789B4}"/>
    <cellStyle name="Normal 4 6 5 3 2" xfId="27265" xr:uid="{946FDDB2-16C4-4066-9C42-8A4B4D2EA764}"/>
    <cellStyle name="Normal 4 6 5 3 3" xfId="17271" xr:uid="{D8B3E043-2F56-4688-9F79-3B00BD54A784}"/>
    <cellStyle name="Normal 4 6 5 4" xfId="9928" xr:uid="{227E3335-6DAC-481B-ACD0-B61F7625643E}"/>
    <cellStyle name="Normal 4 6 5 4 2" xfId="20104" xr:uid="{F51880CD-29FD-4574-AE94-6BF0286BE7F1}"/>
    <cellStyle name="Normal 4 6 5 5" xfId="12613" xr:uid="{F502B53E-9209-4C1E-8920-2F4542EC8959}"/>
    <cellStyle name="Normal 4 6 5 5 2" xfId="22937" xr:uid="{5849A863-0829-4FF7-8B25-D92B2D3A04B1}"/>
    <cellStyle name="Normal 4 6 5 6" xfId="26208" xr:uid="{3D30E55F-0EE4-439B-A9F2-C2686162AAF0}"/>
    <cellStyle name="Normal 4 6 5 7" xfId="15211" xr:uid="{729550B2-D7DD-429C-8423-3290B67B904B}"/>
    <cellStyle name="Normal 4 6 6" xfId="3831" xr:uid="{00000000-0005-0000-0000-0000A0100000}"/>
    <cellStyle name="Normal 4 6 6 2" xfId="5720" xr:uid="{00000000-0005-0000-0000-0000A1100000}"/>
    <cellStyle name="Normal 4 6 6 2 2" xfId="27525" xr:uid="{830EABA1-C499-417A-BB2D-8053C3AE5B14}"/>
    <cellStyle name="Normal 4 6 6 2 3" xfId="16865" xr:uid="{193CDB02-5D89-4591-AAF4-7D59EBB960FF}"/>
    <cellStyle name="Normal 4 6 6 3" xfId="9522" xr:uid="{2872BD9E-665D-498D-8928-A4501CE70AC0}"/>
    <cellStyle name="Normal 4 6 6 3 2" xfId="19698" xr:uid="{C04FA5D3-518A-4E9D-96A1-88114FCEB905}"/>
    <cellStyle name="Normal 4 6 6 4" xfId="12207" xr:uid="{9F9B7823-4094-4BD2-9C63-A92C80233E0A}"/>
    <cellStyle name="Normal 4 6 6 4 2" xfId="22531" xr:uid="{6FBC2DD1-6478-430F-B75B-C12AAE3CE020}"/>
    <cellStyle name="Normal 4 6 6 5" xfId="25207" xr:uid="{6C9D261C-9EC3-4D6D-9AA0-5D27651D01A9}"/>
    <cellStyle name="Normal 4 6 6 6" xfId="14757" xr:uid="{3C5E4C73-8B47-4F92-ABC4-FE1E6520ED29}"/>
    <cellStyle name="Normal 4 6 7" xfId="3202" xr:uid="{00000000-0005-0000-0000-0000A2100000}"/>
    <cellStyle name="Normal 4 6 7 2" xfId="5135" xr:uid="{00000000-0005-0000-0000-0000A3100000}"/>
    <cellStyle name="Normal 4 6 7 2 2" xfId="27184" xr:uid="{97B33E6B-2BC3-4C52-A134-EEB71315193E}"/>
    <cellStyle name="Normal 4 6 7 2 3" xfId="16424" xr:uid="{A4D140D9-55BE-4193-82BE-D4BBA8F3C756}"/>
    <cellStyle name="Normal 4 6 7 3" xfId="9084" xr:uid="{5567BE40-7C0F-4870-A752-20C4247FAA9E}"/>
    <cellStyle name="Normal 4 6 7 3 2" xfId="19257" xr:uid="{4EE46FB3-7E8E-4DDF-8F8B-1B88E3705157}"/>
    <cellStyle name="Normal 4 6 7 4" xfId="11766" xr:uid="{88023279-1E79-4F3E-B020-2ED38F2D1758}"/>
    <cellStyle name="Normal 4 6 7 4 2" xfId="22090" xr:uid="{996691F1-CC35-4240-8016-8A86C8E4CF55}"/>
    <cellStyle name="Normal 4 6 7 5" xfId="24543" xr:uid="{77F68CA9-DD4E-4A67-9834-4649D4C48961}"/>
    <cellStyle name="Normal 4 6 7 6" xfId="14193" xr:uid="{BCFD3A8E-7A54-45FB-B04A-CA0E35515E7C}"/>
    <cellStyle name="Normal 4 6 8" xfId="4496" xr:uid="{00000000-0005-0000-0000-0000A4100000}"/>
    <cellStyle name="Normal 4 6 8 2" xfId="8805" xr:uid="{0EE7F989-56DE-4DF5-B4C6-0FBA0AF10AAE}"/>
    <cellStyle name="Normal 4 6 8 2 2" xfId="18953" xr:uid="{A0890097-3A88-40B0-A168-EC6DD1F4F8CE}"/>
    <cellStyle name="Normal 4 6 8 3" xfId="11462" xr:uid="{E2A1CD3F-DB53-4AB0-B156-CD0F0B359B6A}"/>
    <cellStyle name="Normal 4 6 8 3 2" xfId="21786" xr:uid="{8D6E6D04-C081-4C0A-A854-BED55D06E524}"/>
    <cellStyle name="Normal 4 6 8 4" xfId="25425" xr:uid="{BD73B107-64B7-4E3B-84BA-5A1152CC37F3}"/>
    <cellStyle name="Normal 4 6 8 5" xfId="16120" xr:uid="{94E8F2C5-80B6-4B8C-A892-087D7676F1C2}"/>
    <cellStyle name="Normal 4 6 9" xfId="7409" xr:uid="{B383618E-D120-47C9-99C7-A9356FEB9870}"/>
    <cellStyle name="Normal 4 6 9 2" xfId="10281" xr:uid="{8F71D597-7D14-459D-AAF3-0E509E15C5EE}"/>
    <cellStyle name="Normal 4 6 9 2 2" xfId="20463" xr:uid="{2CA6850E-1D08-4129-A28E-D268C15D80E8}"/>
    <cellStyle name="Normal 4 6 9 3" xfId="12972" xr:uid="{AA1801A1-630C-46C3-A8F1-7A1C7B6FA91D}"/>
    <cellStyle name="Normal 4 6 9 3 2" xfId="23296" xr:uid="{41A11B3E-FEDE-440B-BD0C-A802C32D9BB7}"/>
    <cellStyle name="Normal 4 6 9 4" xfId="17630" xr:uid="{17602344-2C00-4750-A88A-FFA815F708FD}"/>
    <cellStyle name="Normal 4 7" xfId="1317" xr:uid="{00000000-0005-0000-0000-000025050000}"/>
    <cellStyle name="Normal 4 7 10" xfId="7886" xr:uid="{FBDAFD35-6316-429A-BD7E-86A17441ECD0}"/>
    <cellStyle name="Normal 4 7 10 2" xfId="15894" xr:uid="{E5029097-5702-4B9C-BB6D-0D38DB56B62D}"/>
    <cellStyle name="Normal 4 7 11" xfId="8613" xr:uid="{1F868890-3225-457D-9622-560A5CCB03DA}"/>
    <cellStyle name="Normal 4 7 11 2" xfId="18727" xr:uid="{AE44D53E-30AB-4D3F-B906-631F080C77B1}"/>
    <cellStyle name="Normal 4 7 12" xfId="11239" xr:uid="{89EEE433-C302-429C-9C2C-B20FB6678409}"/>
    <cellStyle name="Normal 4 7 12 2" xfId="21560" xr:uid="{A2BECADC-EC25-4BE6-BC2A-B79E08B9B0B1}"/>
    <cellStyle name="Normal 4 7 13" xfId="25041" xr:uid="{B86A85D0-69DD-4900-A396-F619AD260FDB}"/>
    <cellStyle name="Normal 4 7 14" xfId="13768" xr:uid="{F22A6790-1BDF-42B1-B77A-ADB722F7E29A}"/>
    <cellStyle name="Normal 4 7 2" xfId="1318" xr:uid="{00000000-0005-0000-0000-000026050000}"/>
    <cellStyle name="Normal 4 7 2 10" xfId="11240" xr:uid="{FEEF7512-65FB-4646-A8E8-608DE130F30E}"/>
    <cellStyle name="Normal 4 7 2 10 2" xfId="21561" xr:uid="{10A50C2B-BB28-42B1-9B6E-41BE453A2677}"/>
    <cellStyle name="Normal 4 7 2 11" xfId="24296" xr:uid="{7C7E231E-90AD-4051-B18A-8A7C756044CC}"/>
    <cellStyle name="Normal 4 7 2 12" xfId="13929" xr:uid="{9EC72CF7-DB16-4EED-A571-12A4D1666EE7}"/>
    <cellStyle name="Normal 4 7 2 2" xfId="1319" xr:uid="{00000000-0005-0000-0000-000027050000}"/>
    <cellStyle name="Normal 4 7 2 2 2" xfId="2684" xr:uid="{00000000-0005-0000-0000-0000C7030000}"/>
    <cellStyle name="Normal 4 7 2 2 2 2" xfId="6204" xr:uid="{00000000-0005-0000-0000-0000A9100000}"/>
    <cellStyle name="Normal 4 7 2 2 2 2 2" xfId="29043" xr:uid="{E2AD2BE1-4788-46D7-A30F-F58D94414C47}"/>
    <cellStyle name="Normal 4 7 2 2 2 2 3" xfId="29174" xr:uid="{7B06AB08-5395-43A1-9329-F5CD92508C49}"/>
    <cellStyle name="Normal 4 7 2 2 2 2 4" xfId="17273" xr:uid="{ED3C1EA6-8D86-4491-9A6D-1D15A002A685}"/>
    <cellStyle name="Normal 4 7 2 2 2 3" xfId="9930" xr:uid="{B66D2B5A-812C-422F-8B39-B34860BAF1E5}"/>
    <cellStyle name="Normal 4 7 2 2 2 3 2" xfId="29884" xr:uid="{B6140D15-5DB1-4115-ABAE-D1C090842E40}"/>
    <cellStyle name="Normal 4 7 2 2 2 3 3" xfId="20106" xr:uid="{85915DAD-2EB1-4AEA-9BEE-9204C1648DF4}"/>
    <cellStyle name="Normal 4 7 2 2 2 4" xfId="12615" xr:uid="{6A6A4860-8F66-4357-9E6B-20B19C75C73A}"/>
    <cellStyle name="Normal 4 7 2 2 2 4 2" xfId="22939" xr:uid="{0A349499-7F2B-4F21-A413-9F1ECD0A2EA0}"/>
    <cellStyle name="Normal 4 7 2 2 2 5" xfId="26413" xr:uid="{965D23D5-7D94-4EC4-811C-27E18CDD8321}"/>
    <cellStyle name="Normal 4 7 2 2 2 6" xfId="15213" xr:uid="{DC3F6B2C-A25A-4635-8F5D-6AB78CD44CC1}"/>
    <cellStyle name="Normal 4 7 2 2 3" xfId="3714" xr:uid="{00000000-0005-0000-0000-0000AA100000}"/>
    <cellStyle name="Normal 4 7 2 2 3 2" xfId="5522" xr:uid="{00000000-0005-0000-0000-0000AB100000}"/>
    <cellStyle name="Normal 4 7 2 2 3 2 2" xfId="30131" xr:uid="{1062FDAB-A664-46D9-A575-DED30AB888B2}"/>
    <cellStyle name="Normal 4 7 2 2 3 2 3" xfId="20767" xr:uid="{198CF6DF-E842-4A0B-88BB-20F5F0745AB4}"/>
    <cellStyle name="Normal 4 7 2 2 3 3" xfId="13276" xr:uid="{A3401A27-D687-4CAD-A8DA-940436ED98E9}"/>
    <cellStyle name="Normal 4 7 2 2 3 3 2" xfId="23600" xr:uid="{D02D7564-F916-482F-8425-09D9C4E0AF4E}"/>
    <cellStyle name="Normal 4 7 2 2 3 4" xfId="25821" xr:uid="{36BA1FA7-6BF5-4067-9E5A-1F5EC4F0B24A}"/>
    <cellStyle name="Normal 4 7 2 2 3 5" xfId="17934" xr:uid="{5587E88E-2AD5-4116-97A7-982A0E199CD2}"/>
    <cellStyle name="Normal 4 7 2 2 4" xfId="5036" xr:uid="{00000000-0005-0000-0000-0000AC100000}"/>
    <cellStyle name="Normal 4 7 2 2 4 2" xfId="29165" xr:uid="{A97CA57E-B4F8-4619-8D09-BBEC6B9E9175}"/>
    <cellStyle name="Normal 4 7 2 2 4 3" xfId="15896" xr:uid="{C206154E-EB71-450A-9719-21E3E510C06E}"/>
    <cellStyle name="Normal 4 7 2 2 5" xfId="8615" xr:uid="{0A007871-4099-4BCE-A26C-1193E9885B30}"/>
    <cellStyle name="Normal 4 7 2 2 5 2" xfId="18729" xr:uid="{517AFF23-896D-46A1-BFAA-FAB5E884E805}"/>
    <cellStyle name="Normal 4 7 2 2 6" xfId="11241" xr:uid="{4BBDEF75-0F1E-43DB-B74A-0F1F1D9BD2EF}"/>
    <cellStyle name="Normal 4 7 2 2 6 2" xfId="21562" xr:uid="{44DC77A5-74BC-4A86-BBF6-A8B124A07BAC}"/>
    <cellStyle name="Normal 4 7 2 2 7" xfId="26514" xr:uid="{86281540-05EE-4EB6-9F3E-0966F81D8418}"/>
    <cellStyle name="Normal 4 7 2 2 8" xfId="14569" xr:uid="{79152DCE-3262-4526-9DF9-EC708420B11D}"/>
    <cellStyle name="Normal 4 7 2 3" xfId="2474" xr:uid="{00000000-0005-0000-0000-0000C6030000}"/>
    <cellStyle name="Normal 4 7 2 3 2" xfId="6205" xr:uid="{00000000-0005-0000-0000-0000AE100000}"/>
    <cellStyle name="Normal 4 7 2 3 2 2" xfId="10694" xr:uid="{CE0F6545-85D9-4D02-8F28-71B93A8E0BF7}"/>
    <cellStyle name="Normal 4 7 2 3 2 2 2" xfId="30261" xr:uid="{62EFD6FF-DEEB-4160-B375-77025897E1F4}"/>
    <cellStyle name="Normal 4 7 2 3 2 2 3" xfId="20965" xr:uid="{3ACF6407-C992-46B7-9530-0D88D0DDA004}"/>
    <cellStyle name="Normal 4 7 2 3 2 3" xfId="13474" xr:uid="{E3005E26-80FF-4AA7-9B27-16BA0328A2D6}"/>
    <cellStyle name="Normal 4 7 2 3 2 3 2" xfId="23798" xr:uid="{A0D2F90B-07A9-412E-93CC-D3C31EBD6252}"/>
    <cellStyle name="Normal 4 7 2 3 2 4" xfId="24699" xr:uid="{DA32592A-E5C1-4570-A2F0-16306F2703C0}"/>
    <cellStyle name="Normal 4 7 2 3 2 5" xfId="18132" xr:uid="{658C5D5D-7CEC-4594-9FE7-9C9F4C763F31}"/>
    <cellStyle name="Normal 4 7 2 3 3" xfId="8259" xr:uid="{E638F0C9-B143-4F57-A5E6-ACD0C83209A0}"/>
    <cellStyle name="Normal 4 7 2 3 3 2" xfId="28025" xr:uid="{52A20C7C-FC0D-46EB-8E43-BB2426377C43}"/>
    <cellStyle name="Normal 4 7 2 3 3 3" xfId="17274" xr:uid="{2FA88492-512B-4302-92E9-B1237F09A61F}"/>
    <cellStyle name="Normal 4 7 2 3 4" xfId="9931" xr:uid="{7BFE0DBC-8356-4B13-9976-667E3BD5B259}"/>
    <cellStyle name="Normal 4 7 2 3 4 2" xfId="20107" xr:uid="{66468B26-ABC2-411C-82D1-313D86766C7D}"/>
    <cellStyle name="Normal 4 7 2 3 5" xfId="12616" xr:uid="{454691C0-D755-48E0-85FD-5B44503F64E3}"/>
    <cellStyle name="Normal 4 7 2 3 5 2" xfId="22940" xr:uid="{51B30F3B-5A49-46E5-BADB-C83199D89658}"/>
    <cellStyle name="Normal 4 7 2 3 6" xfId="26126" xr:uid="{7AAE9A8C-B017-4608-8E73-766D7DDB3582}"/>
    <cellStyle name="Normal 4 7 2 3 7" xfId="15214" xr:uid="{AE5C5789-7C78-4D64-A386-BB8E22A013C9}"/>
    <cellStyle name="Normal 4 7 2 4" xfId="4152" xr:uid="{00000000-0005-0000-0000-0000AF100000}"/>
    <cellStyle name="Normal 4 7 2 4 2" xfId="6203" xr:uid="{00000000-0005-0000-0000-0000B0100000}"/>
    <cellStyle name="Normal 4 7 2 4 2 2" xfId="29396" xr:uid="{77567B3D-932F-49DB-9EA0-1D4E559AEB70}"/>
    <cellStyle name="Normal 4 7 2 4 2 3" xfId="17272" xr:uid="{102C3DEF-F7D4-419D-89B3-7738ECEE0B1F}"/>
    <cellStyle name="Normal 4 7 2 4 3" xfId="9929" xr:uid="{3C967463-9C16-400E-BDD8-C4944DE0F1A1}"/>
    <cellStyle name="Normal 4 7 2 4 3 2" xfId="20105" xr:uid="{DD4A6D22-28A0-4E4C-8894-FD224131C3B8}"/>
    <cellStyle name="Normal 4 7 2 4 4" xfId="12614" xr:uid="{1833F3D0-DE2C-48DA-B647-5CF9B08909F8}"/>
    <cellStyle name="Normal 4 7 2 4 4 2" xfId="22938" xr:uid="{DE7AE0CD-5494-4E6B-BE31-53955F726A6C}"/>
    <cellStyle name="Normal 4 7 2 4 5" xfId="25490" xr:uid="{890C4901-DBC3-4FB2-9909-0ECB06015CFE}"/>
    <cellStyle name="Normal 4 7 2 4 6" xfId="15212" xr:uid="{5B0E4236-1C25-4E32-A484-A1F4310A56F6}"/>
    <cellStyle name="Normal 4 7 2 5" xfId="3238" xr:uid="{00000000-0005-0000-0000-0000B1100000}"/>
    <cellStyle name="Normal 4 7 2 5 2" xfId="5169" xr:uid="{00000000-0005-0000-0000-0000B2100000}"/>
    <cellStyle name="Normal 4 7 2 5 2 2" xfId="27485" xr:uid="{443DDCC0-87FD-40B3-A286-DD63C759A89F}"/>
    <cellStyle name="Normal 4 7 2 5 2 3" xfId="16458" xr:uid="{9A3231F7-1638-485C-A5BE-8B3D8532CA76}"/>
    <cellStyle name="Normal 4 7 2 5 3" xfId="9118" xr:uid="{AF2343EB-0D03-4AA4-805C-BE0234EBDF03}"/>
    <cellStyle name="Normal 4 7 2 5 3 2" xfId="19291" xr:uid="{FF4940FE-3E32-4EC4-9173-2AAA2619C372}"/>
    <cellStyle name="Normal 4 7 2 5 4" xfId="11800" xr:uid="{0E5409B5-8B69-4AB8-B5D5-571F51CD7E0A}"/>
    <cellStyle name="Normal 4 7 2 5 4 2" xfId="22124" xr:uid="{2E344B8B-F616-4793-8B07-6A2F6208610A}"/>
    <cellStyle name="Normal 4 7 2 5 5" xfId="24317" xr:uid="{CF347A5B-B01C-4A9A-A16D-67AC6D139814}"/>
    <cellStyle name="Normal 4 7 2 5 6" xfId="14225" xr:uid="{07C8E40F-0AC5-4D2F-BE06-A60D2BE6E36D}"/>
    <cellStyle name="Normal 4 7 2 6" xfId="4770" xr:uid="{00000000-0005-0000-0000-0000B3100000}"/>
    <cellStyle name="Normal 4 7 2 6 2" xfId="8981" xr:uid="{A1C6A2CD-124F-4C15-93C0-FB3D78AE998A}"/>
    <cellStyle name="Normal 4 7 2 6 2 2" xfId="19146" xr:uid="{87A5B5AF-1EE1-4BE9-98C8-5683EF130CF0}"/>
    <cellStyle name="Normal 4 7 2 6 3" xfId="11655" xr:uid="{BC2152FE-10DC-4D39-91F0-0A83B712A3D3}"/>
    <cellStyle name="Normal 4 7 2 6 3 2" xfId="21979" xr:uid="{BAE2A141-4532-466E-AD65-379C7EF05F1B}"/>
    <cellStyle name="Normal 4 7 2 6 4" xfId="25642" xr:uid="{B2520D09-F02C-43A0-AD7A-77E17368D70A}"/>
    <cellStyle name="Normal 4 7 2 6 5" xfId="16313" xr:uid="{4491CA10-F880-4E1F-896C-496C7AA3C278}"/>
    <cellStyle name="Normal 4 7 2 7" xfId="7362" xr:uid="{DC281512-B212-413B-9C55-F5FD4747E729}"/>
    <cellStyle name="Normal 4 7 2 7 2" xfId="10234" xr:uid="{09566EC3-2CD8-4607-BE3B-6AE99402FFC3}"/>
    <cellStyle name="Normal 4 7 2 7 2 2" xfId="20416" xr:uid="{7C677AF7-5222-4B7F-BA9E-82757E8C19EB}"/>
    <cellStyle name="Normal 4 7 2 7 3" xfId="12925" xr:uid="{C7E83B06-AA5D-4B56-8CAA-D8A5F095C16B}"/>
    <cellStyle name="Normal 4 7 2 7 3 2" xfId="23249" xr:uid="{1A258167-6738-44C2-B3C4-5EE1B5B66FD6}"/>
    <cellStyle name="Normal 4 7 2 7 4" xfId="17583" xr:uid="{CB93789C-AD79-43E0-BE97-7FD957439DA5}"/>
    <cellStyle name="Normal 4 7 2 8" xfId="7887" xr:uid="{AF93C90B-1EEE-453E-A491-4D922FBE4E31}"/>
    <cellStyle name="Normal 4 7 2 8 2" xfId="15895" xr:uid="{D121C8BD-D0CE-40A4-8478-154F3F49CD2A}"/>
    <cellStyle name="Normal 4 7 2 9" xfId="8614" xr:uid="{185A8AAA-ADA0-4C55-975E-A9BA6C798506}"/>
    <cellStyle name="Normal 4 7 2 9 2" xfId="18728" xr:uid="{CF334C1D-215C-4791-B006-EF9F59ACA54D}"/>
    <cellStyle name="Normal 4 7 3" xfId="1320" xr:uid="{00000000-0005-0000-0000-000028050000}"/>
    <cellStyle name="Normal 4 7 3 10" xfId="24446" xr:uid="{96C645E1-72C1-45BD-A14B-13E4E85C0317}"/>
    <cellStyle name="Normal 4 7 3 11" xfId="14087" xr:uid="{8C8E0F30-C6D0-4AA9-898D-478CE078981B}"/>
    <cellStyle name="Normal 4 7 3 2" xfId="2575" xr:uid="{00000000-0005-0000-0000-0000C8030000}"/>
    <cellStyle name="Normal 4 7 3 2 2" xfId="4154" xr:uid="{00000000-0005-0000-0000-0000B6100000}"/>
    <cellStyle name="Normal 4 7 3 2 2 2" xfId="6207" xr:uid="{00000000-0005-0000-0000-0000B7100000}"/>
    <cellStyle name="Normal 4 7 3 2 2 2 2" xfId="28841" xr:uid="{420AADD0-2BCF-4DC6-95A1-E05A7DF7F1DE}"/>
    <cellStyle name="Normal 4 7 3 2 2 2 3" xfId="17276" xr:uid="{057C7464-0834-41D0-B161-9E84373F2DCA}"/>
    <cellStyle name="Normal 4 7 3 2 2 3" xfId="9933" xr:uid="{C54EF2B5-86A8-49F4-BF6F-7F034899DF11}"/>
    <cellStyle name="Normal 4 7 3 2 2 3 2" xfId="20109" xr:uid="{7A8CE539-B7F2-444A-A7BC-A083783CF79E}"/>
    <cellStyle name="Normal 4 7 3 2 2 4" xfId="12618" xr:uid="{7CB2AE85-511F-4C9B-9857-1E24BC8CD3F6}"/>
    <cellStyle name="Normal 4 7 3 2 2 4 2" xfId="22942" xr:uid="{91DDB4B3-966C-41D1-9B37-FD19B0E4E996}"/>
    <cellStyle name="Normal 4 7 3 2 2 5" xfId="25395" xr:uid="{E5FD6491-4D0E-43BA-BB09-4382507E788E}"/>
    <cellStyle name="Normal 4 7 3 2 2 6" xfId="15216" xr:uid="{EC06C383-5691-4D25-9EBB-7EC51BC342F2}"/>
    <cellStyle name="Normal 4 7 3 2 3" xfId="5523" xr:uid="{00000000-0005-0000-0000-0000B8100000}"/>
    <cellStyle name="Normal 4 7 3 2 3 2" xfId="10543" xr:uid="{6A9242B5-0011-4842-9AE1-FD4A318F4A4C}"/>
    <cellStyle name="Normal 4 7 3 2 3 2 2" xfId="30132" xr:uid="{34DFC7B5-BC1E-4660-B0D7-177B6E3B0445}"/>
    <cellStyle name="Normal 4 7 3 2 3 2 3" xfId="20768" xr:uid="{1B3A84EF-21C5-48F4-8072-11069C50B8FF}"/>
    <cellStyle name="Normal 4 7 3 2 3 3" xfId="13277" xr:uid="{C5735BA3-F19C-4975-A675-2A85058937A0}"/>
    <cellStyle name="Normal 4 7 3 2 3 3 2" xfId="23601" xr:uid="{2A949CA1-7D03-4067-B22A-86B1F1AD833D}"/>
    <cellStyle name="Normal 4 7 3 2 3 4" xfId="26607" xr:uid="{0D9D5D94-293E-4A61-84C9-D17FC91798A9}"/>
    <cellStyle name="Normal 4 7 3 2 3 5" xfId="17935" xr:uid="{BB387030-3FD4-4922-A23C-66076BBD3ACB}"/>
    <cellStyle name="Normal 4 7 3 2 4" xfId="8150" xr:uid="{636FFEB0-7C10-4443-B7B8-90A2BF1DE97F}"/>
    <cellStyle name="Normal 4 7 3 2 4 2" xfId="29601" xr:uid="{1C2EDD2B-D0AE-4043-A2EF-4EF76D09C203}"/>
    <cellStyle name="Normal 4 7 3 2 4 3" xfId="16735" xr:uid="{A0C83ABA-E77B-4545-B17A-13BB15D922D2}"/>
    <cellStyle name="Normal 4 7 3 2 5" xfId="9395" xr:uid="{63B59F19-F375-4DC4-AEE0-A74F7D35848B}"/>
    <cellStyle name="Normal 4 7 3 2 5 2" xfId="19568" xr:uid="{10F314E3-71B0-46DD-BED3-B185F4BB7A0E}"/>
    <cellStyle name="Normal 4 7 3 2 6" xfId="12077" xr:uid="{644F7FB2-084B-42BF-942A-D166E4C3EFCE}"/>
    <cellStyle name="Normal 4 7 3 2 6 2" xfId="22401" xr:uid="{D3044CD4-EF62-4653-8BB9-16C1D1D9461F}"/>
    <cellStyle name="Normal 4 7 3 2 7" xfId="24177" xr:uid="{C441743C-6F42-4383-94BC-98BA88B27407}"/>
    <cellStyle name="Normal 4 7 3 2 8" xfId="14570" xr:uid="{22D4865A-98C3-4D40-84A8-F141A533AAB9}"/>
    <cellStyle name="Normal 4 7 3 3" xfId="4155" xr:uid="{00000000-0005-0000-0000-0000B9100000}"/>
    <cellStyle name="Normal 4 7 3 3 2" xfId="6208" xr:uid="{00000000-0005-0000-0000-0000BA100000}"/>
    <cellStyle name="Normal 4 7 3 3 2 2" xfId="10695" xr:uid="{B7C98F26-7A04-4FD2-B34C-7D32C9F86429}"/>
    <cellStyle name="Normal 4 7 3 3 2 2 2" xfId="30262" xr:uid="{77433B38-858D-4C4A-BA1C-5C0C79C2E393}"/>
    <cellStyle name="Normal 4 7 3 3 2 2 3" xfId="20966" xr:uid="{DC277E78-D54E-44CB-9DE9-30CFE692A11D}"/>
    <cellStyle name="Normal 4 7 3 3 2 3" xfId="13475" xr:uid="{01AEDAD9-A738-4800-9240-088291B21EE9}"/>
    <cellStyle name="Normal 4 7 3 3 2 3 2" xfId="23799" xr:uid="{2E3AD94D-0220-41C6-83FA-47B116FFDDF8}"/>
    <cellStyle name="Normal 4 7 3 3 2 4" xfId="26681" xr:uid="{35E13A5E-54ED-493D-AAD0-AFAEE5639F96}"/>
    <cellStyle name="Normal 4 7 3 3 2 5" xfId="18133" xr:uid="{FC670B63-086F-4C89-8674-0EED2861C9BD}"/>
    <cellStyle name="Normal 4 7 3 3 3" xfId="8260" xr:uid="{B54307F6-D4C8-439B-B200-6ED9BD42F533}"/>
    <cellStyle name="Normal 4 7 3 3 3 2" xfId="29097" xr:uid="{629783DF-DD89-4EAC-BE7B-6BAB4A8F5CB5}"/>
    <cellStyle name="Normal 4 7 3 3 3 3" xfId="17277" xr:uid="{07A9CA2C-CB2F-4243-B93F-C68E511ED890}"/>
    <cellStyle name="Normal 4 7 3 3 4" xfId="9934" xr:uid="{7BE8CC59-2EE6-407D-98C4-00C37F539A71}"/>
    <cellStyle name="Normal 4 7 3 3 4 2" xfId="20110" xr:uid="{DCB5BEA9-49C3-46C0-8E43-1337D31C3812}"/>
    <cellStyle name="Normal 4 7 3 3 5" xfId="12619" xr:uid="{88909C93-F9F7-4225-8A5C-E1C2576CF3CD}"/>
    <cellStyle name="Normal 4 7 3 3 5 2" xfId="22943" xr:uid="{C0CE95C3-88EF-433C-8000-AE9BAB34C0E4}"/>
    <cellStyle name="Normal 4 7 3 3 6" xfId="26107" xr:uid="{8EA207B9-D295-4937-A616-99E156ECE868}"/>
    <cellStyle name="Normal 4 7 3 3 7" xfId="15217" xr:uid="{674C4CD5-F2EC-4FCD-ABC0-A5E5395E2FA8}"/>
    <cellStyle name="Normal 4 7 3 4" xfId="4153" xr:uid="{00000000-0005-0000-0000-0000BB100000}"/>
    <cellStyle name="Normal 4 7 3 4 2" xfId="6206" xr:uid="{00000000-0005-0000-0000-0000BC100000}"/>
    <cellStyle name="Normal 4 7 3 4 2 2" xfId="28703" xr:uid="{6DEDCFCB-6D75-44BE-AF11-574F23B03CBB}"/>
    <cellStyle name="Normal 4 7 3 4 2 3" xfId="17275" xr:uid="{54380ABA-66E1-488F-87AD-F8E713F8B75A}"/>
    <cellStyle name="Normal 4 7 3 4 3" xfId="9932" xr:uid="{28396C30-34EE-4E44-BD2B-871CE4837CC6}"/>
    <cellStyle name="Normal 4 7 3 4 3 2" xfId="20108" xr:uid="{F5124E85-958E-4E6C-8386-7CE8D9C99AB3}"/>
    <cellStyle name="Normal 4 7 3 4 4" xfId="12617" xr:uid="{97F3399C-DAE0-4981-AD2F-4B482236DC46}"/>
    <cellStyle name="Normal 4 7 3 4 4 2" xfId="22941" xr:uid="{4B83D392-BDB1-4DC8-AD6A-EF7A07B31AFF}"/>
    <cellStyle name="Normal 4 7 3 4 5" xfId="25587" xr:uid="{FA2B7E6C-407A-4312-9CF2-45538ED5B658}"/>
    <cellStyle name="Normal 4 7 3 4 6" xfId="15215" xr:uid="{05063904-5955-4CD6-BA3B-D20FD112EBB6}"/>
    <cellStyle name="Normal 4 7 3 5" xfId="3360" xr:uid="{00000000-0005-0000-0000-0000BD100000}"/>
    <cellStyle name="Normal 4 7 3 5 2" xfId="5272" xr:uid="{00000000-0005-0000-0000-0000BE100000}"/>
    <cellStyle name="Normal 4 7 3 5 2 2" xfId="27547" xr:uid="{E10F4FA4-3076-41F3-918F-41E073B4465A}"/>
    <cellStyle name="Normal 4 7 3 5 2 3" xfId="16561" xr:uid="{265BBE9E-021B-4395-8CE5-BCB83C29A25E}"/>
    <cellStyle name="Normal 4 7 3 5 3" xfId="9221" xr:uid="{3FFB1F06-4983-461C-ABD9-FB79279CE17F}"/>
    <cellStyle name="Normal 4 7 3 5 3 2" xfId="19394" xr:uid="{240C2355-13BC-40A4-98DE-B8FBCB9B8C91}"/>
    <cellStyle name="Normal 4 7 3 5 4" xfId="11903" xr:uid="{AC9F42AC-C4CF-455E-8EF9-8F2A66BC49C3}"/>
    <cellStyle name="Normal 4 7 3 5 4 2" xfId="22227" xr:uid="{440B250C-458E-4B40-BF31-1A6B47E85B01}"/>
    <cellStyle name="Normal 4 7 3 5 5" xfId="25439" xr:uid="{39449A97-FACE-40AD-B59D-E3B58DE40CBE}"/>
    <cellStyle name="Normal 4 7 3 5 6" xfId="14325" xr:uid="{8DD4A843-05DE-40DB-B42D-C3C37F22C852}"/>
    <cellStyle name="Normal 4 7 3 6" xfId="4906" xr:uid="{00000000-0005-0000-0000-0000BF100000}"/>
    <cellStyle name="Normal 4 7 3 6 2" xfId="10435" xr:uid="{A83BE043-3805-4EB6-8D28-FAC749CB1320}"/>
    <cellStyle name="Normal 4 7 3 6 2 2" xfId="20617" xr:uid="{BF7FD62D-E3BE-42B1-8AB8-029CD13640FD}"/>
    <cellStyle name="Normal 4 7 3 6 3" xfId="13126" xr:uid="{7C099255-F049-478A-8143-753E15F84BEF}"/>
    <cellStyle name="Normal 4 7 3 6 3 2" xfId="23450" xr:uid="{E711700B-0C92-4E51-B0D4-84B7237A835A}"/>
    <cellStyle name="Normal 4 7 3 6 4" xfId="25421" xr:uid="{0579E3DD-BF7C-41A9-B5DA-0B5ED05A4460}"/>
    <cellStyle name="Normal 4 7 3 6 5" xfId="17784" xr:uid="{8DBF0B1E-6224-4769-B2DB-D54477402119}"/>
    <cellStyle name="Normal 4 7 3 7" xfId="7888" xr:uid="{FADEEAD0-36E7-4574-82E1-3311EE712BBE}"/>
    <cellStyle name="Normal 4 7 3 7 2" xfId="15897" xr:uid="{1B19D13A-0957-4727-9B08-85F43D8504C5}"/>
    <cellStyle name="Normal 4 7 3 8" xfId="8616" xr:uid="{5EBECDD5-8EED-448D-984F-211695F0B358}"/>
    <cellStyle name="Normal 4 7 3 8 2" xfId="18730" xr:uid="{04349379-B6FC-42CA-B1FF-E9BEFA311DD9}"/>
    <cellStyle name="Normal 4 7 3 9" xfId="11242" xr:uid="{16C6C5FA-C817-4623-8527-9E5827736A58}"/>
    <cellStyle name="Normal 4 7 3 9 2" xfId="21563" xr:uid="{6E459D66-7BA4-499D-97D9-1C54C5823464}"/>
    <cellStyle name="Normal 4 7 4" xfId="1321" xr:uid="{00000000-0005-0000-0000-000029050000}"/>
    <cellStyle name="Normal 4 7 4 2" xfId="2375" xr:uid="{00000000-0005-0000-0000-0000C9030000}"/>
    <cellStyle name="Normal 4 7 4 2 2" xfId="6209" xr:uid="{00000000-0005-0000-0000-0000C2100000}"/>
    <cellStyle name="Normal 4 7 4 2 2 2" xfId="28163" xr:uid="{A0B6EEDB-F6D4-47FA-93F9-5E574E895222}"/>
    <cellStyle name="Normal 4 7 4 2 2 3" xfId="17278" xr:uid="{87417611-7B2E-4EA7-9903-460E01133C11}"/>
    <cellStyle name="Normal 4 7 4 2 3" xfId="9935" xr:uid="{FEAB3002-6D6D-463A-91C9-01E3C1CBF9D8}"/>
    <cellStyle name="Normal 4 7 4 2 3 2" xfId="20111" xr:uid="{1D656419-0CE8-40D5-A471-D5044B70BFA7}"/>
    <cellStyle name="Normal 4 7 4 2 4" xfId="12620" xr:uid="{C9780D48-69C5-4E37-8056-5DFC5CA4D0F0}"/>
    <cellStyle name="Normal 4 7 4 2 4 2" xfId="22944" xr:uid="{FFA11D73-8AF5-4373-B26F-62593F197522}"/>
    <cellStyle name="Normal 4 7 4 2 5" xfId="26587" xr:uid="{5BF0B6DF-9ADE-4E53-A8B3-FAF5A52E8ADF}"/>
    <cellStyle name="Normal 4 7 4 2 6" xfId="15218" xr:uid="{4CC35E8C-F496-4441-AA27-25DE0653471E}"/>
    <cellStyle name="Normal 4 7 4 3" xfId="3713" xr:uid="{00000000-0005-0000-0000-0000C3100000}"/>
    <cellStyle name="Normal 4 7 4 3 2" xfId="5521" xr:uid="{00000000-0005-0000-0000-0000C4100000}"/>
    <cellStyle name="Normal 4 7 4 3 2 2" xfId="30130" xr:uid="{9CAD86EA-C5EE-46E8-A6E3-738955855C54}"/>
    <cellStyle name="Normal 4 7 4 3 2 3" xfId="20766" xr:uid="{C1EA73F1-1ECF-4960-A9F0-62B3531D62E2}"/>
    <cellStyle name="Normal 4 7 4 3 3" xfId="13275" xr:uid="{461DBAC5-F024-45EE-8253-F2489823EB47}"/>
    <cellStyle name="Normal 4 7 4 3 3 2" xfId="23599" xr:uid="{4E33E023-2F93-409E-8A59-1380C5F7B9FC}"/>
    <cellStyle name="Normal 4 7 4 3 4" xfId="25789" xr:uid="{9355FDD1-CC67-4AB9-82C0-1F017C86880C}"/>
    <cellStyle name="Normal 4 7 4 3 5" xfId="17933" xr:uid="{5B534206-37E9-4840-80CD-153C578488A4}"/>
    <cellStyle name="Normal 4 7 4 4" xfId="4657" xr:uid="{00000000-0005-0000-0000-0000C5100000}"/>
    <cellStyle name="Normal 4 7 4 4 2" xfId="28129" xr:uid="{D948E117-4963-4BA4-ABC1-7618C22BE090}"/>
    <cellStyle name="Normal 4 7 4 4 3" xfId="15898" xr:uid="{DCCF75E4-452A-4C49-83FC-5701D7D39321}"/>
    <cellStyle name="Normal 4 7 4 5" xfId="8617" xr:uid="{A0D12757-782C-4B3D-92ED-3DE7D804D47C}"/>
    <cellStyle name="Normal 4 7 4 5 2" xfId="18731" xr:uid="{24EE246B-D754-41FF-BCB5-31F2D37597F8}"/>
    <cellStyle name="Normal 4 7 4 6" xfId="11243" xr:uid="{B722D802-1E55-425F-916C-6F25E5804634}"/>
    <cellStyle name="Normal 4 7 4 6 2" xfId="21564" xr:uid="{CAE40F3B-1884-41C8-93AF-1E1D605B0E58}"/>
    <cellStyle name="Normal 4 7 4 7" xfId="24840" xr:uid="{395569F2-36CE-430A-A288-2DBFB20C7E38}"/>
    <cellStyle name="Normal 4 7 4 8" xfId="14568" xr:uid="{696F8438-4237-4D82-A3B0-E206F2F2B581}"/>
    <cellStyle name="Normal 4 7 5" xfId="2240" xr:uid="{00000000-0005-0000-0000-0000C5030000}"/>
    <cellStyle name="Normal 4 7 5 2" xfId="6210" xr:uid="{00000000-0005-0000-0000-0000C7100000}"/>
    <cellStyle name="Normal 4 7 5 2 2" xfId="10696" xr:uid="{8AFE6A3D-F9A8-4968-ADFC-8DB0A8FF8E36}"/>
    <cellStyle name="Normal 4 7 5 2 2 2" xfId="30263" xr:uid="{691AC1B0-7C21-45DD-8160-1025D215E8D9}"/>
    <cellStyle name="Normal 4 7 5 2 2 3" xfId="20967" xr:uid="{07981170-9C1A-4AF1-9D4E-0F72C89D57AB}"/>
    <cellStyle name="Normal 4 7 5 2 3" xfId="13476" xr:uid="{56F0BB18-ED45-4E74-8FC9-BBC4843674C6}"/>
    <cellStyle name="Normal 4 7 5 2 3 2" xfId="23800" xr:uid="{5582E1D8-C546-45BD-B9B0-68A116ADB3BA}"/>
    <cellStyle name="Normal 4 7 5 2 4" xfId="24717" xr:uid="{89D614BA-F228-48D5-84E9-D110AFC0090E}"/>
    <cellStyle name="Normal 4 7 5 2 5" xfId="18134" xr:uid="{784BEEF4-4EA2-4F07-A686-966D9B323F10}"/>
    <cellStyle name="Normal 4 7 5 3" xfId="8261" xr:uid="{D905C792-31F9-45BE-B0F3-46506761C0E4}"/>
    <cellStyle name="Normal 4 7 5 3 2" xfId="29382" xr:uid="{D20BCFF0-6CD1-4C7E-AC8F-BB9D9612D118}"/>
    <cellStyle name="Normal 4 7 5 3 3" xfId="17279" xr:uid="{DA25CF48-D179-420D-8EFB-FC76B1255A60}"/>
    <cellStyle name="Normal 4 7 5 4" xfId="9936" xr:uid="{BB1F0684-8C24-4119-A6F9-638644C191BD}"/>
    <cellStyle name="Normal 4 7 5 4 2" xfId="20112" xr:uid="{2CFF8CD1-E25F-4905-A1CD-B586BD07738A}"/>
    <cellStyle name="Normal 4 7 5 5" xfId="12621" xr:uid="{4EC0B46F-1A2F-496D-8B54-591FE4261C9D}"/>
    <cellStyle name="Normal 4 7 5 5 2" xfId="22945" xr:uid="{60888B44-3AB2-4377-87A2-D5BC9B761F8F}"/>
    <cellStyle name="Normal 4 7 5 6" xfId="25272" xr:uid="{5B82D06B-070E-4BAA-8054-C6834CBDB06E}"/>
    <cellStyle name="Normal 4 7 5 7" xfId="15219" xr:uid="{AD6190BD-42A0-4035-9921-484CF923312E}"/>
    <cellStyle name="Normal 4 7 6" xfId="3832" xr:uid="{00000000-0005-0000-0000-0000C8100000}"/>
    <cellStyle name="Normal 4 7 6 2" xfId="5721" xr:uid="{00000000-0005-0000-0000-0000C9100000}"/>
    <cellStyle name="Normal 4 7 6 2 2" xfId="27047" xr:uid="{458EE9ED-3135-4BC3-B531-F5CFFB86629F}"/>
    <cellStyle name="Normal 4 7 6 2 3" xfId="16866" xr:uid="{85E17316-05FB-4385-A49B-D79F4B5BEF5A}"/>
    <cellStyle name="Normal 4 7 6 3" xfId="9523" xr:uid="{852742E4-1317-4217-B036-950BFE147969}"/>
    <cellStyle name="Normal 4 7 6 3 2" xfId="19699" xr:uid="{86FE6FBA-EEFD-45D5-91AA-3522CD9EDF89}"/>
    <cellStyle name="Normal 4 7 6 4" xfId="12208" xr:uid="{30BA09C9-E101-4B99-93A7-2C406478C397}"/>
    <cellStyle name="Normal 4 7 6 4 2" xfId="22532" xr:uid="{D47D9E01-0C87-4800-9059-64CC82E0D365}"/>
    <cellStyle name="Normal 4 7 6 5" xfId="24893" xr:uid="{8FF600A8-0CE5-4104-8B56-B572E51CA885}"/>
    <cellStyle name="Normal 4 7 6 6" xfId="14758" xr:uid="{D24442CE-FF70-496B-995A-3FFAF00325D6}"/>
    <cellStyle name="Normal 4 7 7" xfId="3168" xr:uid="{00000000-0005-0000-0000-0000CA100000}"/>
    <cellStyle name="Normal 4 7 7 2" xfId="5109" xr:uid="{00000000-0005-0000-0000-0000CB100000}"/>
    <cellStyle name="Normal 4 7 7 2 2" xfId="27658" xr:uid="{18341119-AA80-48D6-98A6-4AD8257C0713}"/>
    <cellStyle name="Normal 4 7 7 2 3" xfId="16398" xr:uid="{BF50E614-C798-49B1-AB66-02F738E6361D}"/>
    <cellStyle name="Normal 4 7 7 3" xfId="9058" xr:uid="{398EFA1D-8E95-425F-A09C-B90A391D6363}"/>
    <cellStyle name="Normal 4 7 7 3 2" xfId="19231" xr:uid="{DE31A0B5-32E8-4C0D-B110-4C583E21FE32}"/>
    <cellStyle name="Normal 4 7 7 4" xfId="11740" xr:uid="{9AD12F52-3C4D-4F97-9393-738E2A7E2B27}"/>
    <cellStyle name="Normal 4 7 7 4 2" xfId="22064" xr:uid="{BCC442A8-5F56-42BC-988F-915A36877E16}"/>
    <cellStyle name="Normal 4 7 7 5" xfId="26480" xr:uid="{D07E9EB6-0FB5-4F4C-B194-9B9DAB3825A2}"/>
    <cellStyle name="Normal 4 7 7 6" xfId="14167" xr:uid="{59BA301A-A171-4239-A95B-DA0875519CD8}"/>
    <cellStyle name="Normal 4 7 8" xfId="4497" xr:uid="{00000000-0005-0000-0000-0000CC100000}"/>
    <cellStyle name="Normal 4 7 8 2" xfId="8837" xr:uid="{56A4BFE5-6858-4841-84FA-7830C4269805}"/>
    <cellStyle name="Normal 4 7 8 2 2" xfId="18987" xr:uid="{535AE9A1-C823-435C-91F1-77BFBFEC3FC8}"/>
    <cellStyle name="Normal 4 7 8 3" xfId="11496" xr:uid="{0A61C875-6A20-4752-ACD1-351826C8D52E}"/>
    <cellStyle name="Normal 4 7 8 3 2" xfId="21820" xr:uid="{2F542B02-6608-4F5D-B2FA-116DB00A3517}"/>
    <cellStyle name="Normal 4 7 8 4" xfId="26357" xr:uid="{4D7B8080-7E83-4C52-B9EB-58937FF4F3B1}"/>
    <cellStyle name="Normal 4 7 8 5" xfId="16154" xr:uid="{39443B00-C463-40A0-8F84-705D5856C752}"/>
    <cellStyle name="Normal 4 7 9" xfId="7410" xr:uid="{F38899B4-9336-4E2C-ADFC-4481B5D01B5E}"/>
    <cellStyle name="Normal 4 7 9 2" xfId="10282" xr:uid="{91F4E3F5-5AC8-476D-A794-1F6B6FB868C8}"/>
    <cellStyle name="Normal 4 7 9 2 2" xfId="20464" xr:uid="{F556BFFA-43D9-4D2F-BA91-7EB6E770B54F}"/>
    <cellStyle name="Normal 4 7 9 3" xfId="12973" xr:uid="{D564AF40-8382-47E1-A31A-5A18134B7862}"/>
    <cellStyle name="Normal 4 7 9 3 2" xfId="23297" xr:uid="{7D01DF14-32E4-4730-8BAD-7089CF8351DA}"/>
    <cellStyle name="Normal 4 7 9 4" xfId="17631" xr:uid="{73A44081-B461-4214-B169-C09F213FAA65}"/>
    <cellStyle name="Normal 4 8" xfId="1322" xr:uid="{00000000-0005-0000-0000-00002A050000}"/>
    <cellStyle name="Normal 4 8 10" xfId="8618" xr:uid="{C099AB51-82C2-4375-8379-B1A7CB9985BE}"/>
    <cellStyle name="Normal 4 8 10 2" xfId="18732" xr:uid="{93FBB885-E108-42A0-BF77-D5DBBDD8404D}"/>
    <cellStyle name="Normal 4 8 11" xfId="11244" xr:uid="{05843D83-22BF-4029-BD3F-BF1B9E1AF0DC}"/>
    <cellStyle name="Normal 4 8 11 2" xfId="21565" xr:uid="{21F23EB6-4C68-425B-8358-AAD5937256D5}"/>
    <cellStyle name="Normal 4 8 12" xfId="26096" xr:uid="{9609759D-FD8D-4BA9-A32E-897713A3C0E0}"/>
    <cellStyle name="Normal 4 8 13" xfId="13751" xr:uid="{B5B8B10B-6E39-4B0F-B74C-000E7590BE7A}"/>
    <cellStyle name="Normal 4 8 2" xfId="1323" xr:uid="{00000000-0005-0000-0000-00002B050000}"/>
    <cellStyle name="Normal 4 8 2 10" xfId="11245" xr:uid="{E9365A1D-3F0C-4AA5-94F7-AB903BED7EEF}"/>
    <cellStyle name="Normal 4 8 2 10 2" xfId="21566" xr:uid="{ADF3E8ED-21DE-449B-8DFC-6CC40F9C98B5}"/>
    <cellStyle name="Normal 4 8 2 11" xfId="24739" xr:uid="{7E8924DC-AFCC-481F-BF33-0725D4E7A495}"/>
    <cellStyle name="Normal 4 8 2 12" xfId="13930" xr:uid="{C2A9D55B-D890-4E42-B128-6E32F4AFEA48}"/>
    <cellStyle name="Normal 4 8 2 2" xfId="1324" xr:uid="{00000000-0005-0000-0000-00002C050000}"/>
    <cellStyle name="Normal 4 8 2 2 2" xfId="2685" xr:uid="{00000000-0005-0000-0000-0000CC030000}"/>
    <cellStyle name="Normal 4 8 2 2 2 2" xfId="6212" xr:uid="{00000000-0005-0000-0000-0000D1100000}"/>
    <cellStyle name="Normal 4 8 2 2 2 2 2" xfId="27362" xr:uid="{AFB468AD-5232-4F49-B2E9-2BF28CFD7FD9}"/>
    <cellStyle name="Normal 4 8 2 2 2 2 3" xfId="28296" xr:uid="{218CDC01-C301-4CD4-8EF1-2F022E7A1083}"/>
    <cellStyle name="Normal 4 8 2 2 2 2 4" xfId="17281" xr:uid="{E7A491B3-A42B-4A61-A3B8-E7D1BCB3584C}"/>
    <cellStyle name="Normal 4 8 2 2 2 3" xfId="9938" xr:uid="{77E242F8-2C91-4170-80BA-F112ACC0EC8B}"/>
    <cellStyle name="Normal 4 8 2 2 2 3 2" xfId="29885" xr:uid="{6913C5B7-FD0F-4FC0-9556-CB2B517C3E6A}"/>
    <cellStyle name="Normal 4 8 2 2 2 3 3" xfId="20114" xr:uid="{8CC28DFB-E585-4901-8B0B-3D3D59D63063}"/>
    <cellStyle name="Normal 4 8 2 2 2 4" xfId="12623" xr:uid="{0E803623-9E68-4FBE-A9F8-1AE1754E79E6}"/>
    <cellStyle name="Normal 4 8 2 2 2 4 2" xfId="22947" xr:uid="{7ED2054A-1C1D-4FDF-B4D3-3EF5A49C52BB}"/>
    <cellStyle name="Normal 4 8 2 2 2 5" xfId="24899" xr:uid="{3F64E87E-C686-43BF-AA49-AF1F0785F998}"/>
    <cellStyle name="Normal 4 8 2 2 2 6" xfId="15221" xr:uid="{9B44E203-D2ED-4C39-8DA7-6AA69C54E811}"/>
    <cellStyle name="Normal 4 8 2 2 3" xfId="3716" xr:uid="{00000000-0005-0000-0000-0000D2100000}"/>
    <cellStyle name="Normal 4 8 2 2 3 2" xfId="5525" xr:uid="{00000000-0005-0000-0000-0000D3100000}"/>
    <cellStyle name="Normal 4 8 2 2 3 2 2" xfId="30133" xr:uid="{5ECAF5D1-0FC1-46E5-AE7A-50975C278887}"/>
    <cellStyle name="Normal 4 8 2 2 3 2 3" xfId="20769" xr:uid="{9B2A70CD-FAEE-4A07-B538-0040EDFC36EA}"/>
    <cellStyle name="Normal 4 8 2 2 3 3" xfId="13278" xr:uid="{C1F13DC9-D5D1-4E6B-9822-64D47B6915ED}"/>
    <cellStyle name="Normal 4 8 2 2 3 3 2" xfId="23602" xr:uid="{93C7726C-8A9D-4B8E-BFBF-4D1F5A3F08AB}"/>
    <cellStyle name="Normal 4 8 2 2 3 4" xfId="24040" xr:uid="{B633E3A1-9FE6-4505-B83A-819C20B2DEA8}"/>
    <cellStyle name="Normal 4 8 2 2 3 5" xfId="17936" xr:uid="{699801AB-C926-423E-B88B-941476A393CE}"/>
    <cellStyle name="Normal 4 8 2 2 4" xfId="5037" xr:uid="{00000000-0005-0000-0000-0000D4100000}"/>
    <cellStyle name="Normal 4 8 2 2 4 2" xfId="26983" xr:uid="{5166C41C-26C9-4235-AE64-2F030FF299EC}"/>
    <cellStyle name="Normal 4 8 2 2 4 3" xfId="15901" xr:uid="{CBF61767-CDC4-4654-B0F0-E8D7A10C6779}"/>
    <cellStyle name="Normal 4 8 2 2 5" xfId="8620" xr:uid="{B7E21698-D756-4FD1-B691-4050F20E2F9A}"/>
    <cellStyle name="Normal 4 8 2 2 5 2" xfId="18734" xr:uid="{DE604F26-28CD-4212-9FFC-91DB1548F7CA}"/>
    <cellStyle name="Normal 4 8 2 2 6" xfId="11246" xr:uid="{42BA0C07-DFC5-44BD-9709-C9470631FFA7}"/>
    <cellStyle name="Normal 4 8 2 2 6 2" xfId="21567" xr:uid="{69132099-33C3-4EDC-951E-45BFB6062DFF}"/>
    <cellStyle name="Normal 4 8 2 2 7" xfId="25471" xr:uid="{321B4CE8-A567-472D-9B1F-F7FDAA2ADB7F}"/>
    <cellStyle name="Normal 4 8 2 2 8" xfId="14572" xr:uid="{2F92CB18-42B0-4511-8091-2C6ED0224771}"/>
    <cellStyle name="Normal 4 8 2 3" xfId="2460" xr:uid="{00000000-0005-0000-0000-0000CB030000}"/>
    <cellStyle name="Normal 4 8 2 3 2" xfId="6213" xr:uid="{00000000-0005-0000-0000-0000D6100000}"/>
    <cellStyle name="Normal 4 8 2 3 2 2" xfId="10697" xr:uid="{0F5BC93A-A12C-44B8-B75E-CDF0BE22D434}"/>
    <cellStyle name="Normal 4 8 2 3 2 2 2" xfId="30264" xr:uid="{9C1010F3-F26B-4232-9338-8CAAA8EF36B1}"/>
    <cellStyle name="Normal 4 8 2 3 2 2 3" xfId="20968" xr:uid="{2E4D0652-B312-4394-AC4C-515D33478BF6}"/>
    <cellStyle name="Normal 4 8 2 3 2 3" xfId="13477" xr:uid="{2A6FD9C6-DFEC-4060-AC00-188A8F4DB94E}"/>
    <cellStyle name="Normal 4 8 2 3 2 3 2" xfId="23801" xr:uid="{B33272A7-7FE6-436B-9192-4D61DA7EE33B}"/>
    <cellStyle name="Normal 4 8 2 3 2 4" xfId="26399" xr:uid="{DBCADED6-0D16-48B1-8BFF-DFE5BBBEAF8A}"/>
    <cellStyle name="Normal 4 8 2 3 2 5" xfId="18135" xr:uid="{BA9715C9-2075-4D5E-A3D7-CE36E3DE1EE0}"/>
    <cellStyle name="Normal 4 8 2 3 3" xfId="8262" xr:uid="{4E8F0F16-E5E5-4794-A864-9BC29C13C1CB}"/>
    <cellStyle name="Normal 4 8 2 3 3 2" xfId="29085" xr:uid="{73FFD6C8-E374-4435-8004-236FD1E6A4A9}"/>
    <cellStyle name="Normal 4 8 2 3 3 3" xfId="17282" xr:uid="{7B3F4017-F5D6-4DA3-8C64-300ED2EE4B86}"/>
    <cellStyle name="Normal 4 8 2 3 4" xfId="9939" xr:uid="{6C50E98D-FFEC-4BDE-AA92-E7681D5130BD}"/>
    <cellStyle name="Normal 4 8 2 3 4 2" xfId="20115" xr:uid="{ADEE4C5F-3F71-4829-9C70-A31398923FB8}"/>
    <cellStyle name="Normal 4 8 2 3 5" xfId="12624" xr:uid="{9AA0FE9E-0F42-478B-966C-E0330E6C4313}"/>
    <cellStyle name="Normal 4 8 2 3 5 2" xfId="22948" xr:uid="{D75C9788-BC64-4F0B-9911-55A4004F13C8}"/>
    <cellStyle name="Normal 4 8 2 3 6" xfId="25907" xr:uid="{E1D748FB-6E7F-4898-8234-BCD8D59BCF13}"/>
    <cellStyle name="Normal 4 8 2 3 7" xfId="15222" xr:uid="{7CE39443-CA2B-44B3-80FC-FCD2F726AE05}"/>
    <cellStyle name="Normal 4 8 2 4" xfId="4156" xr:uid="{00000000-0005-0000-0000-0000D7100000}"/>
    <cellStyle name="Normal 4 8 2 4 2" xfId="6211" xr:uid="{00000000-0005-0000-0000-0000D8100000}"/>
    <cellStyle name="Normal 4 8 2 4 2 2" xfId="27025" xr:uid="{89E23F71-6642-41D4-A33F-66AB2CB6D276}"/>
    <cellStyle name="Normal 4 8 2 4 2 3" xfId="17280" xr:uid="{10C80526-29FC-4396-88B2-94C399B9BB0F}"/>
    <cellStyle name="Normal 4 8 2 4 3" xfId="9937" xr:uid="{49D69EA6-1210-4D0C-AACF-2BB8BFC2E258}"/>
    <cellStyle name="Normal 4 8 2 4 3 2" xfId="20113" xr:uid="{49798606-4716-49F1-8744-DB96E5CC5AED}"/>
    <cellStyle name="Normal 4 8 2 4 4" xfId="12622" xr:uid="{FDB3B252-F2F9-44A3-B941-20337FD46251}"/>
    <cellStyle name="Normal 4 8 2 4 4 2" xfId="22946" xr:uid="{3B3DD4CD-5934-423D-84C8-6A9AFB137B81}"/>
    <cellStyle name="Normal 4 8 2 4 5" xfId="26166" xr:uid="{988E510E-6C13-4662-8076-C60CCC761F4A}"/>
    <cellStyle name="Normal 4 8 2 4 6" xfId="15220" xr:uid="{252A75FD-AB6C-495B-B191-DD4BE7E6B6B3}"/>
    <cellStyle name="Normal 4 8 2 5" xfId="3336" xr:uid="{00000000-0005-0000-0000-0000D9100000}"/>
    <cellStyle name="Normal 4 8 2 5 2" xfId="5255" xr:uid="{00000000-0005-0000-0000-0000DA100000}"/>
    <cellStyle name="Normal 4 8 2 5 2 2" xfId="29538" xr:uid="{8F8593F9-124C-4F85-9ECD-BC0A985008BA}"/>
    <cellStyle name="Normal 4 8 2 5 2 3" xfId="16544" xr:uid="{0B56BDE5-3A17-49B6-8246-B4D82E93646E}"/>
    <cellStyle name="Normal 4 8 2 5 3" xfId="9204" xr:uid="{CFAB45C9-7383-4199-8F14-33FFC82BE57B}"/>
    <cellStyle name="Normal 4 8 2 5 3 2" xfId="19377" xr:uid="{ED620C5C-1804-4057-A625-97D0E115239E}"/>
    <cellStyle name="Normal 4 8 2 5 4" xfId="11886" xr:uid="{11704B69-5944-4917-B870-A83AF1D55FC8}"/>
    <cellStyle name="Normal 4 8 2 5 4 2" xfId="22210" xr:uid="{00322AD4-ABCA-438D-B7C4-62D890B84273}"/>
    <cellStyle name="Normal 4 8 2 5 5" xfId="25298" xr:uid="{4377B6E8-14EB-4859-AE9F-51B69D29145D}"/>
    <cellStyle name="Normal 4 8 2 5 6" xfId="14308" xr:uid="{7D26C0EF-B35E-4C13-9F5B-CB5AE861588E}"/>
    <cellStyle name="Normal 4 8 2 6" xfId="4753" xr:uid="{00000000-0005-0000-0000-0000DB100000}"/>
    <cellStyle name="Normal 4 8 2 6 2" xfId="8982" xr:uid="{18896D64-FD2C-4B4D-B9F6-47CC5A24E85F}"/>
    <cellStyle name="Normal 4 8 2 6 2 2" xfId="19147" xr:uid="{0B3C1650-4C57-4BEE-9690-B2A3FFC7074E}"/>
    <cellStyle name="Normal 4 8 2 6 3" xfId="11656" xr:uid="{C5C44CE7-490D-47E7-8368-7BE3FCDC24F0}"/>
    <cellStyle name="Normal 4 8 2 6 3 2" xfId="21980" xr:uid="{4688AD1A-C3C7-4E81-856D-8C5C453931DB}"/>
    <cellStyle name="Normal 4 8 2 6 4" xfId="25765" xr:uid="{2EC8001E-2C17-4623-9280-EE7F8C96C769}"/>
    <cellStyle name="Normal 4 8 2 6 5" xfId="16314" xr:uid="{7600C34E-4DB6-4047-8BE4-EC7C8D6B00FE}"/>
    <cellStyle name="Normal 4 8 2 7" xfId="7363" xr:uid="{A98468F7-C69F-440A-9A99-189C2735A728}"/>
    <cellStyle name="Normal 4 8 2 7 2" xfId="10235" xr:uid="{FC3F8465-7125-40E6-A67F-2F895AC745CC}"/>
    <cellStyle name="Normal 4 8 2 7 2 2" xfId="20417" xr:uid="{F9EEEA63-F75F-426B-B204-C3CB80A1672F}"/>
    <cellStyle name="Normal 4 8 2 7 3" xfId="12926" xr:uid="{67E0830A-5A42-4CCF-935E-D04DAAEE1A8D}"/>
    <cellStyle name="Normal 4 8 2 7 3 2" xfId="23250" xr:uid="{9DE837B6-5D6C-4DD3-AAF2-AF4545BE8D1C}"/>
    <cellStyle name="Normal 4 8 2 7 4" xfId="17584" xr:uid="{28BD6E0A-7A1E-442F-BDE1-A29818A0E8AF}"/>
    <cellStyle name="Normal 4 8 2 8" xfId="7890" xr:uid="{BD49A5DE-1D16-4F75-8C64-678A68396D28}"/>
    <cellStyle name="Normal 4 8 2 8 2" xfId="15900" xr:uid="{A77B4D6B-E362-4A74-8FC5-4CD3072DF7F0}"/>
    <cellStyle name="Normal 4 8 2 9" xfId="8619" xr:uid="{AF7230F6-3302-4256-B1FF-6CF07990B5B2}"/>
    <cellStyle name="Normal 4 8 2 9 2" xfId="18733" xr:uid="{65FA0D36-5E51-45B6-9A9B-2636DF8B1F48}"/>
    <cellStyle name="Normal 4 8 3" xfId="1325" xr:uid="{00000000-0005-0000-0000-00002D050000}"/>
    <cellStyle name="Normal 4 8 3 2" xfId="2576" xr:uid="{00000000-0005-0000-0000-0000CD030000}"/>
    <cellStyle name="Normal 4 8 3 2 2" xfId="6214" xr:uid="{00000000-0005-0000-0000-0000DE100000}"/>
    <cellStyle name="Normal 4 8 3 2 2 2" xfId="26830" xr:uid="{5EFEC3EC-1E39-4FD5-AA51-DA47A45328D7}"/>
    <cellStyle name="Normal 4 8 3 2 2 3" xfId="28936" xr:uid="{7FD7E7E2-4F67-42B3-955A-D7D39E5A1834}"/>
    <cellStyle name="Normal 4 8 3 2 2 4" xfId="17283" xr:uid="{E9100ADA-163F-49B2-9466-E42FA1FE9C09}"/>
    <cellStyle name="Normal 4 8 3 2 3" xfId="9940" xr:uid="{C711B0EE-5791-4DFC-BFDE-C234727DDADE}"/>
    <cellStyle name="Normal 4 8 3 2 3 2" xfId="29886" xr:uid="{B10C8CD8-8816-48F9-8FEB-5431D6373604}"/>
    <cellStyle name="Normal 4 8 3 2 3 3" xfId="20116" xr:uid="{683D0DCD-93EE-4120-992A-00BF5D95637E}"/>
    <cellStyle name="Normal 4 8 3 2 4" xfId="12625" xr:uid="{54ED5A7B-DCD0-4E44-848A-832D751060EA}"/>
    <cellStyle name="Normal 4 8 3 2 4 2" xfId="22949" xr:uid="{BC7AA8C0-97D0-4512-8502-DB07F8D2ACC5}"/>
    <cellStyle name="Normal 4 8 3 2 5" xfId="24076" xr:uid="{9E99F663-FD85-4BB7-A7FC-90BCE8C55C3D}"/>
    <cellStyle name="Normal 4 8 3 2 6" xfId="15223" xr:uid="{DDF1075D-4B9C-4B72-9953-96DDD934E577}"/>
    <cellStyle name="Normal 4 8 3 3" xfId="3715" xr:uid="{00000000-0005-0000-0000-0000DF100000}"/>
    <cellStyle name="Normal 4 8 3 3 2" xfId="5524" xr:uid="{00000000-0005-0000-0000-0000E0100000}"/>
    <cellStyle name="Normal 4 8 3 3 2 2" xfId="27579" xr:uid="{5B9C8A69-1570-4573-AD35-17E4B9760C81}"/>
    <cellStyle name="Normal 4 8 3 3 2 3" xfId="16736" xr:uid="{87E4970C-46ED-48C3-9EF1-A2BF0F9AB14F}"/>
    <cellStyle name="Normal 4 8 3 3 3" xfId="9396" xr:uid="{15C04C9F-01AB-4018-9B73-F3C21ECC618E}"/>
    <cellStyle name="Normal 4 8 3 3 3 2" xfId="19569" xr:uid="{277287FE-A9E1-4FD3-8E0A-2D26FF782E3D}"/>
    <cellStyle name="Normal 4 8 3 3 4" xfId="12078" xr:uid="{81A2F444-0AB7-44A1-88BB-89B2D1131E7D}"/>
    <cellStyle name="Normal 4 8 3 3 4 2" xfId="22402" xr:uid="{CC12886F-55AD-4475-BFE8-6AF6340B78D6}"/>
    <cellStyle name="Normal 4 8 3 3 5" xfId="24812" xr:uid="{B4CA9FA3-D7CD-44DF-AE9B-77D2003BD2DF}"/>
    <cellStyle name="Normal 4 8 3 3 6" xfId="14571" xr:uid="{57FCBBAE-3F50-4D9A-A5CC-14012B3E1FB8}"/>
    <cellStyle name="Normal 4 8 3 4" xfId="4907" xr:uid="{00000000-0005-0000-0000-0000E1100000}"/>
    <cellStyle name="Normal 4 8 3 4 2" xfId="10436" xr:uid="{6E516BF0-5499-4627-B9E1-1F7540298197}"/>
    <cellStyle name="Normal 4 8 3 4 2 2" xfId="30021" xr:uid="{ACEF8A7A-3B04-4D0F-8E38-BC5ECA5B7AF7}"/>
    <cellStyle name="Normal 4 8 3 4 2 3" xfId="20618" xr:uid="{23DD84F1-7C3A-482B-A8AC-ABA9533275FF}"/>
    <cellStyle name="Normal 4 8 3 4 3" xfId="13127" xr:uid="{DB22D3E3-6A70-428F-BEFF-AE22BE440204}"/>
    <cellStyle name="Normal 4 8 3 4 3 2" xfId="23451" xr:uid="{9D3D445C-E3D8-441F-8BD8-396F3A37FC29}"/>
    <cellStyle name="Normal 4 8 3 4 4" xfId="25508" xr:uid="{4A8C7F36-80EF-43F8-B54A-A8FDC48262DF}"/>
    <cellStyle name="Normal 4 8 3 4 5" xfId="17785" xr:uid="{C0D51115-BA4D-4C39-BD7C-69FA1DC401F7}"/>
    <cellStyle name="Normal 4 8 3 5" xfId="7891" xr:uid="{C3F6C15D-9E81-4F0E-9FC9-7012E8357F8C}"/>
    <cellStyle name="Normal 4 8 3 5 2" xfId="28571" xr:uid="{F0C46A45-D6DD-4AA3-A334-1462412951A6}"/>
    <cellStyle name="Normal 4 8 3 5 3" xfId="15902" xr:uid="{912CCFDF-8C6B-4B5B-AB9A-363B1CF4C414}"/>
    <cellStyle name="Normal 4 8 3 6" xfId="8621" xr:uid="{88BF3698-488F-4C5F-AC2F-150BB78C3DA0}"/>
    <cellStyle name="Normal 4 8 3 6 2" xfId="18735" xr:uid="{78369C63-B7B1-4F32-9640-40B1F78CAD87}"/>
    <cellStyle name="Normal 4 8 3 7" xfId="11247" xr:uid="{0B936A84-4AF2-4F7F-9F0B-24ED7DDD9FDD}"/>
    <cellStyle name="Normal 4 8 3 7 2" xfId="21568" xr:uid="{4551A57B-1AC3-4339-9D69-C7297C05BBAD}"/>
    <cellStyle name="Normal 4 8 3 8" xfId="24583" xr:uid="{E3D5B329-D8E9-4A33-96C5-F4C18A45F1CA}"/>
    <cellStyle name="Normal 4 8 3 9" xfId="14088" xr:uid="{4065D9B1-B92D-4ADF-9044-E16885AC0102}"/>
    <cellStyle name="Normal 4 8 4" xfId="1326" xr:uid="{00000000-0005-0000-0000-00002E050000}"/>
    <cellStyle name="Normal 4 8 4 2" xfId="2376" xr:uid="{00000000-0005-0000-0000-0000CE030000}"/>
    <cellStyle name="Normal 4 8 4 2 2" xfId="6215" xr:uid="{00000000-0005-0000-0000-0000E4100000}"/>
    <cellStyle name="Normal 4 8 4 2 2 2" xfId="30265" xr:uid="{4B6242BC-8700-460C-84D9-6045E08E5008}"/>
    <cellStyle name="Normal 4 8 4 2 2 3" xfId="20969" xr:uid="{993AC82C-390D-41D3-B309-45047C8CA137}"/>
    <cellStyle name="Normal 4 8 4 2 3" xfId="13478" xr:uid="{D271CF51-53A5-4261-A88D-B7E51649137F}"/>
    <cellStyle name="Normal 4 8 4 2 3 2" xfId="23802" xr:uid="{6FD70FAB-E8FE-45DC-98B0-737EB1E3EB42}"/>
    <cellStyle name="Normal 4 8 4 2 4" xfId="26770" xr:uid="{B3F6FC9D-5652-4E0A-853D-98CFE78FB0EF}"/>
    <cellStyle name="Normal 4 8 4 2 5" xfId="18136" xr:uid="{C61587EF-674B-46AA-A4EE-6E5DE1451F07}"/>
    <cellStyle name="Normal 4 8 4 3" xfId="4658" xr:uid="{00000000-0005-0000-0000-0000E5100000}"/>
    <cellStyle name="Normal 4 8 4 3 2" xfId="28501" xr:uid="{26ED103E-0898-4FF7-8849-416D84CE7D2D}"/>
    <cellStyle name="Normal 4 8 4 3 3" xfId="15903" xr:uid="{F109F77D-7999-488B-A4E9-463F8EAB7BE1}"/>
    <cellStyle name="Normal 4 8 4 4" xfId="8622" xr:uid="{2061322A-9E1B-4CE7-99E2-ED7393E6EDA5}"/>
    <cellStyle name="Normal 4 8 4 4 2" xfId="18736" xr:uid="{0B4D09FC-E4AD-4F67-A364-BCB49EEEE2AD}"/>
    <cellStyle name="Normal 4 8 4 5" xfId="11248" xr:uid="{DE10D4A7-ACB0-40C1-BF62-8EC9D32D9AFB}"/>
    <cellStyle name="Normal 4 8 4 5 2" xfId="21569" xr:uid="{580069C8-2287-4F86-AABD-E8404DF9F0BD}"/>
    <cellStyle name="Normal 4 8 4 6" xfId="25732" xr:uid="{815F9A4A-B5E9-4F7D-91FA-C058A62BE144}"/>
    <cellStyle name="Normal 4 8 4 7" xfId="15224" xr:uid="{7BBCDB99-CA2C-4303-8916-FD91CD9A6450}"/>
    <cellStyle name="Normal 4 8 5" xfId="2241" xr:uid="{00000000-0005-0000-0000-0000CA030000}"/>
    <cellStyle name="Normal 4 8 5 2" xfId="5722" xr:uid="{00000000-0005-0000-0000-0000E7100000}"/>
    <cellStyle name="Normal 4 8 5 2 2" xfId="24133" xr:uid="{ACAB9EEE-3682-4906-8CFE-E380A4A9510F}"/>
    <cellStyle name="Normal 4 8 5 2 3" xfId="28019" xr:uid="{C5599D30-5E04-4385-ADA3-C63BCED68BCB}"/>
    <cellStyle name="Normal 4 8 5 2 4" xfId="16867" xr:uid="{BAD6F5D4-7D6E-466B-98B0-5FE9C6F5AE75}"/>
    <cellStyle name="Normal 4 8 5 3" xfId="9524" xr:uid="{86DE3B53-C32E-4E81-8FA2-65C70D6482F1}"/>
    <cellStyle name="Normal 4 8 5 3 2" xfId="29723" xr:uid="{8BD9B429-A708-48DB-82A8-821384B87C26}"/>
    <cellStyle name="Normal 4 8 5 3 3" xfId="19700" xr:uid="{B6F584A9-DFB8-47B7-AA11-3C701955409E}"/>
    <cellStyle name="Normal 4 8 5 4" xfId="12209" xr:uid="{193E247C-ADF4-452E-B9D6-5024930E1EEE}"/>
    <cellStyle name="Normal 4 8 5 4 2" xfId="22533" xr:uid="{7FE06A87-DDBE-4203-88D9-C567D4157065}"/>
    <cellStyle name="Normal 4 8 5 5" xfId="25288" xr:uid="{9D6D1952-8020-47CC-9DDD-246547A7FEF1}"/>
    <cellStyle name="Normal 4 8 5 6" xfId="14759" xr:uid="{B968543E-277E-4138-8FE7-BD402FED3C64}"/>
    <cellStyle name="Normal 4 8 6" xfId="3145" xr:uid="{00000000-0005-0000-0000-0000E8100000}"/>
    <cellStyle name="Normal 4 8 6 2" xfId="5092" xr:uid="{00000000-0005-0000-0000-0000E9100000}"/>
    <cellStyle name="Normal 4 8 6 2 2" xfId="28098" xr:uid="{3105F0FB-17EC-446B-BC20-D733A899408E}"/>
    <cellStyle name="Normal 4 8 6 2 3" xfId="16381" xr:uid="{EEC13A17-13B6-4E61-B340-22E0CFBB4CE0}"/>
    <cellStyle name="Normal 4 8 6 3" xfId="9041" xr:uid="{F85D00A8-36DE-4483-9BCA-5B51620DADE9}"/>
    <cellStyle name="Normal 4 8 6 3 2" xfId="19214" xr:uid="{8AA46AAB-BCDB-40F9-B8E6-6F3FA485D713}"/>
    <cellStyle name="Normal 4 8 6 4" xfId="11723" xr:uid="{6853A6DF-8394-43D9-ABC2-71706CC215B1}"/>
    <cellStyle name="Normal 4 8 6 4 2" xfId="22047" xr:uid="{CC376703-0F14-4ABE-A591-327A1A9AAC4C}"/>
    <cellStyle name="Normal 4 8 6 5" xfId="23955" xr:uid="{C9470B0E-4E76-4BFE-86CC-5A4266C993F2}"/>
    <cellStyle name="Normal 4 8 6 6" xfId="14150" xr:uid="{BEC43BEA-A05F-47CF-ABB3-A6BFC74B13FF}"/>
    <cellStyle name="Normal 4 8 7" xfId="4498" xr:uid="{00000000-0005-0000-0000-0000EA100000}"/>
    <cellStyle name="Normal 4 8 7 2" xfId="8820" xr:uid="{1A5A5DDD-1D7D-4B13-A150-B1F94811A63E}"/>
    <cellStyle name="Normal 4 8 7 2 2" xfId="18970" xr:uid="{169465E1-3FFA-4958-A5B9-898732F12BA0}"/>
    <cellStyle name="Normal 4 8 7 3" xfId="11479" xr:uid="{0C2312DE-22F0-4FBC-B33F-1F7669E96AFE}"/>
    <cellStyle name="Normal 4 8 7 3 2" xfId="21803" xr:uid="{D235E25F-BC85-44D1-BFFA-11F01685289E}"/>
    <cellStyle name="Normal 4 8 7 4" xfId="26152" xr:uid="{AC27CC73-0947-41BD-9FA6-6B34FB7B74DE}"/>
    <cellStyle name="Normal 4 8 7 5" xfId="16137" xr:uid="{232E1156-45A6-4BDF-8FF7-15F3DB0DEF00}"/>
    <cellStyle name="Normal 4 8 8" xfId="7411" xr:uid="{7EBE07D2-A748-4492-99C6-3090B2CBDF34}"/>
    <cellStyle name="Normal 4 8 8 2" xfId="10283" xr:uid="{DE6BB3D4-5BA0-4197-9075-BF908E17EC97}"/>
    <cellStyle name="Normal 4 8 8 2 2" xfId="20465" xr:uid="{1FFF213C-C4BF-48EE-BDB3-A34EAB5E0BCD}"/>
    <cellStyle name="Normal 4 8 8 3" xfId="12974" xr:uid="{47F83A37-B8E3-4979-9D76-F6B1191A1D54}"/>
    <cellStyle name="Normal 4 8 8 3 2" xfId="23298" xr:uid="{6F482609-F44F-479D-A075-82955041BDC6}"/>
    <cellStyle name="Normal 4 8 8 4" xfId="17632" xr:uid="{607B41FF-D17B-4182-A96A-32D983100395}"/>
    <cellStyle name="Normal 4 8 9" xfId="7889" xr:uid="{FE7B4250-6B4A-4CCB-AAF5-7B83FC9ABE8F}"/>
    <cellStyle name="Normal 4 8 9 2" xfId="15899" xr:uid="{331ED994-FEB1-4870-B3ED-8221254EA297}"/>
    <cellStyle name="Normal 4 9" xfId="1327" xr:uid="{00000000-0005-0000-0000-00002F050000}"/>
    <cellStyle name="Normal 4 9 10" xfId="8623" xr:uid="{1786707F-C5F8-4AFC-AACE-8BA2F7E91EFF}"/>
    <cellStyle name="Normal 4 9 10 2" xfId="18737" xr:uid="{C6095D6C-1C23-4104-A375-4D2F8DDC2777}"/>
    <cellStyle name="Normal 4 9 11" xfId="11249" xr:uid="{1B0310CD-00DB-455B-B4EE-9E694B5F4DCE}"/>
    <cellStyle name="Normal 4 9 11 2" xfId="21570" xr:uid="{39ABADCD-B8C4-4A29-B788-01A328DA181A}"/>
    <cellStyle name="Normal 4 9 12" xfId="24927" xr:uid="{B6C543B5-B6FF-452F-AB98-DB11E51DCA6B}"/>
    <cellStyle name="Normal 4 9 13" xfId="13813" xr:uid="{E97D55AB-0D14-40E1-90B4-99E64AA35CAF}"/>
    <cellStyle name="Normal 4 9 2" xfId="1328" xr:uid="{00000000-0005-0000-0000-000030050000}"/>
    <cellStyle name="Normal 4 9 2 10" xfId="11250" xr:uid="{94D83780-A38E-4A5D-A656-B3054503B002}"/>
    <cellStyle name="Normal 4 9 2 10 2" xfId="21571" xr:uid="{0C228B31-4D9A-487A-8393-E96D89CE3BA8}"/>
    <cellStyle name="Normal 4 9 2 11" xfId="24015" xr:uid="{0A4B8793-96D9-437A-AD45-BA8B62373C76}"/>
    <cellStyle name="Normal 4 9 2 12" xfId="13931" xr:uid="{646A1D2B-A5A0-4E54-B4AB-40A83A1DCB6B}"/>
    <cellStyle name="Normal 4 9 2 2" xfId="1329" xr:uid="{00000000-0005-0000-0000-000031050000}"/>
    <cellStyle name="Normal 4 9 2 2 2" xfId="2686" xr:uid="{00000000-0005-0000-0000-0000D1030000}"/>
    <cellStyle name="Normal 4 9 2 2 2 2" xfId="6217" xr:uid="{00000000-0005-0000-0000-0000EF100000}"/>
    <cellStyle name="Normal 4 9 2 2 2 2 2" xfId="29658" xr:uid="{D8BCF811-B382-482B-B953-2A188CF7B18F}"/>
    <cellStyle name="Normal 4 9 2 2 2 2 3" xfId="29175" xr:uid="{073483C3-6C5E-45E8-A804-CE98A23D7C19}"/>
    <cellStyle name="Normal 4 9 2 2 2 2 4" xfId="17285" xr:uid="{5AE2EE30-EB0F-47D6-8D96-C491DD9DC4E1}"/>
    <cellStyle name="Normal 4 9 2 2 2 3" xfId="9942" xr:uid="{C0E13293-C5BA-4694-AAF5-6BE22612F52C}"/>
    <cellStyle name="Normal 4 9 2 2 2 3 2" xfId="29887" xr:uid="{36514E6E-5050-4620-967A-7F75A63A11B8}"/>
    <cellStyle name="Normal 4 9 2 2 2 3 3" xfId="20118" xr:uid="{10CE989B-3185-4320-A340-D0BB9A706FDA}"/>
    <cellStyle name="Normal 4 9 2 2 2 4" xfId="12627" xr:uid="{0332EDAC-2027-4728-A557-9400B9F51FD6}"/>
    <cellStyle name="Normal 4 9 2 2 2 4 2" xfId="22951" xr:uid="{31C8C7B6-F13C-4D29-8628-D4F0F2326D8D}"/>
    <cellStyle name="Normal 4 9 2 2 2 5" xfId="25531" xr:uid="{C0A09287-A910-4DAF-BA31-886BE1058A2C}"/>
    <cellStyle name="Normal 4 9 2 2 2 6" xfId="15226" xr:uid="{04B3EE60-AD67-4D7F-BC8A-96603B6921DD}"/>
    <cellStyle name="Normal 4 9 2 2 3" xfId="3718" xr:uid="{00000000-0005-0000-0000-0000F0100000}"/>
    <cellStyle name="Normal 4 9 2 2 3 2" xfId="5527" xr:uid="{00000000-0005-0000-0000-0000F1100000}"/>
    <cellStyle name="Normal 4 9 2 2 3 2 2" xfId="30134" xr:uid="{3A15D04B-066E-4A3A-BB03-BEB10705691A}"/>
    <cellStyle name="Normal 4 9 2 2 3 2 3" xfId="20770" xr:uid="{972EA373-7B8C-4700-B83C-2C80525992DA}"/>
    <cellStyle name="Normal 4 9 2 2 3 3" xfId="13279" xr:uid="{3224ACD6-CB63-49E2-94FF-B51ED1370786}"/>
    <cellStyle name="Normal 4 9 2 2 3 3 2" xfId="23603" xr:uid="{94150D61-2449-4FE9-B896-835CE0A42A08}"/>
    <cellStyle name="Normal 4 9 2 2 3 4" xfId="25869" xr:uid="{45AD05EB-FEA0-4A23-AC84-76FA16CC211F}"/>
    <cellStyle name="Normal 4 9 2 2 3 5" xfId="17937" xr:uid="{71EA444D-531F-476C-9C6D-86B958EDCBD5}"/>
    <cellStyle name="Normal 4 9 2 2 4" xfId="5038" xr:uid="{00000000-0005-0000-0000-0000F2100000}"/>
    <cellStyle name="Normal 4 9 2 2 4 2" xfId="28024" xr:uid="{C6D6A30B-67FA-4C30-949A-BC55BAB84354}"/>
    <cellStyle name="Normal 4 9 2 2 4 3" xfId="15906" xr:uid="{4F98E829-AAD4-4E15-AD91-ADEE349EA5E5}"/>
    <cellStyle name="Normal 4 9 2 2 5" xfId="8625" xr:uid="{3C4DBE38-B374-44C8-8106-17B376DD78BE}"/>
    <cellStyle name="Normal 4 9 2 2 5 2" xfId="18739" xr:uid="{BB9B3B4E-4D1C-4953-B620-7671E6FAA17C}"/>
    <cellStyle name="Normal 4 9 2 2 6" xfId="11251" xr:uid="{B8FB4AA2-89F6-4515-BFE7-F7083B1F26EF}"/>
    <cellStyle name="Normal 4 9 2 2 6 2" xfId="21572" xr:uid="{49B6E9E6-73ED-43DA-8D01-D27DDB98F7C0}"/>
    <cellStyle name="Normal 4 9 2 2 7" xfId="24358" xr:uid="{C2DEE5E0-9CE1-4031-BA16-2A1A30B6A3B6}"/>
    <cellStyle name="Normal 4 9 2 2 8" xfId="14574" xr:uid="{CD5FF9BF-449E-484A-8A7E-0A0322CFDAD5}"/>
    <cellStyle name="Normal 4 9 2 3" xfId="2445" xr:uid="{00000000-0005-0000-0000-0000D0030000}"/>
    <cellStyle name="Normal 4 9 2 3 2" xfId="6218" xr:uid="{00000000-0005-0000-0000-0000F4100000}"/>
    <cellStyle name="Normal 4 9 2 3 2 2" xfId="10698" xr:uid="{DE169F80-7741-4DDE-A45B-3202D05F1A1B}"/>
    <cellStyle name="Normal 4 9 2 3 2 2 2" xfId="30266" xr:uid="{6093124F-E9C7-40CB-9FA6-16EBC12D2CA7}"/>
    <cellStyle name="Normal 4 9 2 3 2 2 3" xfId="20970" xr:uid="{9B27048B-778F-4B5F-9177-9BF26488449A}"/>
    <cellStyle name="Normal 4 9 2 3 2 3" xfId="13479" xr:uid="{FCCE0C7F-699D-4C70-B018-4C82DCFCB790}"/>
    <cellStyle name="Normal 4 9 2 3 2 3 2" xfId="23803" xr:uid="{A112F336-F652-49B1-9909-214DDE9FC318}"/>
    <cellStyle name="Normal 4 9 2 3 2 4" xfId="25454" xr:uid="{FAFF4CFC-536F-406B-8166-F9C58C4E0C13}"/>
    <cellStyle name="Normal 4 9 2 3 2 5" xfId="18137" xr:uid="{BB216048-8224-4D04-A425-5F9EA9274B84}"/>
    <cellStyle name="Normal 4 9 2 3 3" xfId="8263" xr:uid="{E26A8096-EFF0-4682-AAED-190CE2BC96B3}"/>
    <cellStyle name="Normal 4 9 2 3 3 2" xfId="27879" xr:uid="{010B069B-D2DA-47E6-A16A-3AECF5BAE6BC}"/>
    <cellStyle name="Normal 4 9 2 3 3 3" xfId="17286" xr:uid="{9DCD8EB7-513C-4DED-8A2B-BEC50354E2D3}"/>
    <cellStyle name="Normal 4 9 2 3 4" xfId="9943" xr:uid="{211B0A75-F73D-4A53-867B-FBCE0E4855F2}"/>
    <cellStyle name="Normal 4 9 2 3 4 2" xfId="20119" xr:uid="{144E8F49-3486-47D7-8EC4-54703E63DD26}"/>
    <cellStyle name="Normal 4 9 2 3 5" xfId="12628" xr:uid="{11146F7B-23CD-4E3D-957F-D2F6B22347C6}"/>
    <cellStyle name="Normal 4 9 2 3 5 2" xfId="22952" xr:uid="{A17FB8AE-C173-4996-8090-501430EA0451}"/>
    <cellStyle name="Normal 4 9 2 3 6" xfId="25167" xr:uid="{D52909BA-8500-4B9E-A0DA-D8D7A0CCAC6A}"/>
    <cellStyle name="Normal 4 9 2 3 7" xfId="15227" xr:uid="{AD34A3A0-CDFB-493E-A04E-066F3E1B5A70}"/>
    <cellStyle name="Normal 4 9 2 4" xfId="4157" xr:uid="{00000000-0005-0000-0000-0000F5100000}"/>
    <cellStyle name="Normal 4 9 2 4 2" xfId="6216" xr:uid="{00000000-0005-0000-0000-0000F6100000}"/>
    <cellStyle name="Normal 4 9 2 4 2 2" xfId="28621" xr:uid="{F11574B1-49AD-4685-96CE-A044889E981E}"/>
    <cellStyle name="Normal 4 9 2 4 2 3" xfId="17284" xr:uid="{21DDAC9B-831F-4AB4-BEC7-829C701CD785}"/>
    <cellStyle name="Normal 4 9 2 4 3" xfId="9941" xr:uid="{8DEE6F68-D26F-4222-9835-9545E9F2BD8D}"/>
    <cellStyle name="Normal 4 9 2 4 3 2" xfId="20117" xr:uid="{5B8D59FB-1030-45B6-B078-8A9A1207292B}"/>
    <cellStyle name="Normal 4 9 2 4 4" xfId="12626" xr:uid="{E34C97A7-CD1B-4B20-9E56-786D52896FD7}"/>
    <cellStyle name="Normal 4 9 2 4 4 2" xfId="22950" xr:uid="{C258ABBC-51CF-4716-BEAC-0AF0C84EEE58}"/>
    <cellStyle name="Normal 4 9 2 4 5" xfId="26412" xr:uid="{34AAF4EF-8A02-4855-93BF-1939BC174393}"/>
    <cellStyle name="Normal 4 9 2 4 6" xfId="15225" xr:uid="{BD96FE71-3E17-4646-90AF-AF2C2A26BCD1}"/>
    <cellStyle name="Normal 4 9 2 5" xfId="3580" xr:uid="{00000000-0005-0000-0000-0000F7100000}"/>
    <cellStyle name="Normal 4 9 2 5 2" xfId="5317" xr:uid="{00000000-0005-0000-0000-0000F8100000}"/>
    <cellStyle name="Normal 4 9 2 5 2 2" xfId="28653" xr:uid="{5CE8B1B0-1E29-4084-A4CB-4624A59A08F4}"/>
    <cellStyle name="Normal 4 9 2 5 2 3" xfId="16592" xr:uid="{EB8FF510-394B-4D3B-A29F-64F2371DA3B9}"/>
    <cellStyle name="Normal 4 9 2 5 3" xfId="9252" xr:uid="{E0BF9618-AE52-41B9-B1B9-80C63308C13F}"/>
    <cellStyle name="Normal 4 9 2 5 3 2" xfId="19425" xr:uid="{7158B80C-F9D7-4D53-8C90-85B6F041FE23}"/>
    <cellStyle name="Normal 4 9 2 5 4" xfId="11934" xr:uid="{7ABE5F2E-DF73-4DC3-8C2A-FB968A5C7207}"/>
    <cellStyle name="Normal 4 9 2 5 4 2" xfId="22258" xr:uid="{EB58BF45-0622-489A-8378-CBF6861A2F77}"/>
    <cellStyle name="Normal 4 9 2 5 5" xfId="25535" xr:uid="{DD044B93-F729-4D27-943A-D5B56F14DFD6}"/>
    <cellStyle name="Normal 4 9 2 5 6" xfId="14370" xr:uid="{2960D315-D22A-4E1C-8209-426B0158EF38}"/>
    <cellStyle name="Normal 4 9 2 6" xfId="4735" xr:uid="{00000000-0005-0000-0000-0000F9100000}"/>
    <cellStyle name="Normal 4 9 2 6 2" xfId="8983" xr:uid="{6EF7DB04-8D92-426F-89FF-9C696934162B}"/>
    <cellStyle name="Normal 4 9 2 6 2 2" xfId="19148" xr:uid="{18C5D0B3-41F4-48D3-BC9A-21AAC833D83D}"/>
    <cellStyle name="Normal 4 9 2 6 3" xfId="11657" xr:uid="{32868CAF-A229-4C27-9764-C97106CEA2FB}"/>
    <cellStyle name="Normal 4 9 2 6 3 2" xfId="21981" xr:uid="{D393FA72-D700-42A2-AD3D-819EED3A75E6}"/>
    <cellStyle name="Normal 4 9 2 6 4" xfId="25683" xr:uid="{B720F14B-1572-4E71-A43E-410A776EFE0B}"/>
    <cellStyle name="Normal 4 9 2 6 5" xfId="16315" xr:uid="{0BBF9E91-3EAB-4BA8-B796-FCBBE42BB853}"/>
    <cellStyle name="Normal 4 9 2 7" xfId="7374" xr:uid="{519C808D-F62F-45D1-A6C5-9288B448CE74}"/>
    <cellStyle name="Normal 4 9 2 7 2" xfId="10248" xr:uid="{607BC5BB-3E13-41DB-A0BA-DC555F3E6453}"/>
    <cellStyle name="Normal 4 9 2 7 2 2" xfId="20430" xr:uid="{37700F11-5F45-46DC-9DDB-B54656049E0D}"/>
    <cellStyle name="Normal 4 9 2 7 3" xfId="12939" xr:uid="{09E69175-5636-4BED-93E6-D3B65CB7B550}"/>
    <cellStyle name="Normal 4 9 2 7 3 2" xfId="23263" xr:uid="{F6DC3632-0D92-44DA-B436-5209D7BE6CA7}"/>
    <cellStyle name="Normal 4 9 2 7 4" xfId="17597" xr:uid="{9EDE5CDC-56D4-46CE-9F5C-A22F9E540F35}"/>
    <cellStyle name="Normal 4 9 2 8" xfId="7893" xr:uid="{82D442DC-0610-4639-AE54-9EA7322EF46C}"/>
    <cellStyle name="Normal 4 9 2 8 2" xfId="15905" xr:uid="{09A13AD3-22F0-4CB2-B6F9-FF75AFDF3C44}"/>
    <cellStyle name="Normal 4 9 2 9" xfId="8624" xr:uid="{7C5F75DC-F5D7-4747-9214-22BF93C2D079}"/>
    <cellStyle name="Normal 4 9 2 9 2" xfId="18738" xr:uid="{2C71F050-BB44-494A-855F-8809500787C6}"/>
    <cellStyle name="Normal 4 9 3" xfId="1330" xr:uid="{00000000-0005-0000-0000-000032050000}"/>
    <cellStyle name="Normal 4 9 3 2" xfId="2577" xr:uid="{00000000-0005-0000-0000-0000D2030000}"/>
    <cellStyle name="Normal 4 9 3 2 2" xfId="6219" xr:uid="{00000000-0005-0000-0000-0000FC100000}"/>
    <cellStyle name="Normal 4 9 3 2 2 2" xfId="24966" xr:uid="{397F9191-78F4-497D-A78A-DD2F317940FF}"/>
    <cellStyle name="Normal 4 9 3 2 2 3" xfId="28644" xr:uid="{A9336A97-1BC7-47BC-BE96-F04BED7CE6B5}"/>
    <cellStyle name="Normal 4 9 3 2 2 4" xfId="17287" xr:uid="{857C5C91-6274-4BC9-9B5B-2016D6801333}"/>
    <cellStyle name="Normal 4 9 3 2 3" xfId="9944" xr:uid="{68490DF5-6EF1-4E7A-A000-281B0A23DC3E}"/>
    <cellStyle name="Normal 4 9 3 2 3 2" xfId="29888" xr:uid="{CFB104F8-966F-4291-84FF-7B94A40E0698}"/>
    <cellStyle name="Normal 4 9 3 2 3 3" xfId="20120" xr:uid="{8E28A819-4E79-492A-921D-20FB607F5E60}"/>
    <cellStyle name="Normal 4 9 3 2 4" xfId="12629" xr:uid="{06977D1E-20CE-4EFA-BD18-3C96B6EFB309}"/>
    <cellStyle name="Normal 4 9 3 2 4 2" xfId="22953" xr:uid="{1A0E3D8F-16E4-45C8-B231-CE8150D07220}"/>
    <cellStyle name="Normal 4 9 3 2 5" xfId="26018" xr:uid="{52A394E4-2DDE-420A-815F-18299B0CE537}"/>
    <cellStyle name="Normal 4 9 3 2 6" xfId="15228" xr:uid="{602BAB71-4BAD-4AFF-ACFF-7D899268AF55}"/>
    <cellStyle name="Normal 4 9 3 3" xfId="3717" xr:uid="{00000000-0005-0000-0000-0000FD100000}"/>
    <cellStyle name="Normal 4 9 3 3 2" xfId="5526" xr:uid="{00000000-0005-0000-0000-0000FE100000}"/>
    <cellStyle name="Normal 4 9 3 3 2 2" xfId="27511" xr:uid="{914CB696-0CEC-4AA2-AD6F-5BC9EBE0B764}"/>
    <cellStyle name="Normal 4 9 3 3 2 3" xfId="16737" xr:uid="{C21447BE-CF5A-4BB1-8160-D6F5A57CFC11}"/>
    <cellStyle name="Normal 4 9 3 3 3" xfId="9397" xr:uid="{68B34F23-4E2F-4373-AE02-3C0C254BC759}"/>
    <cellStyle name="Normal 4 9 3 3 3 2" xfId="19570" xr:uid="{C690DB6C-7783-4D67-8E8C-7AC1E63B79D8}"/>
    <cellStyle name="Normal 4 9 3 3 4" xfId="12079" xr:uid="{0718F391-D10D-44E1-80BA-A62C504A5448}"/>
    <cellStyle name="Normal 4 9 3 3 4 2" xfId="22403" xr:uid="{DBD33411-DF7A-44A7-B114-294DBC29DF75}"/>
    <cellStyle name="Normal 4 9 3 3 5" xfId="24644" xr:uid="{AD8157A0-24AB-4CB3-AB5E-3ACD6F55F7AC}"/>
    <cellStyle name="Normal 4 9 3 3 6" xfId="14573" xr:uid="{455780FE-AA82-47AF-B0EE-0DC35F930086}"/>
    <cellStyle name="Normal 4 9 3 4" xfId="4908" xr:uid="{00000000-0005-0000-0000-0000FF100000}"/>
    <cellStyle name="Normal 4 9 3 4 2" xfId="10437" xr:uid="{A58E4A5D-42A9-46FA-8B4B-5C92027D8B26}"/>
    <cellStyle name="Normal 4 9 3 4 2 2" xfId="30022" xr:uid="{17643A34-2D9A-4E3C-A71D-BBC1EABAC926}"/>
    <cellStyle name="Normal 4 9 3 4 2 3" xfId="20619" xr:uid="{C299BB72-FA94-49A4-AF7A-7359381C1D10}"/>
    <cellStyle name="Normal 4 9 3 4 3" xfId="13128" xr:uid="{0D3BD8BF-880E-4CA6-9439-4E2256CE962B}"/>
    <cellStyle name="Normal 4 9 3 4 3 2" xfId="23452" xr:uid="{970F113B-FC3F-4046-AED3-F6D5C0D18D2C}"/>
    <cellStyle name="Normal 4 9 3 4 4" xfId="25589" xr:uid="{F65A3B61-02C4-43CB-BD75-B5B94234448A}"/>
    <cellStyle name="Normal 4 9 3 4 5" xfId="17786" xr:uid="{B11A2633-003F-4440-B539-A769A745E6F8}"/>
    <cellStyle name="Normal 4 9 3 5" xfId="7894" xr:uid="{2D52DC2F-F88B-474C-8847-307523B41A11}"/>
    <cellStyle name="Normal 4 9 3 5 2" xfId="27061" xr:uid="{37F5969F-11C2-4CFA-AEDC-9166757141BD}"/>
    <cellStyle name="Normal 4 9 3 5 3" xfId="15907" xr:uid="{0E5DE1FA-8B90-42A3-8A3E-687B494CCC30}"/>
    <cellStyle name="Normal 4 9 3 6" xfId="8626" xr:uid="{41D79332-5423-4764-971E-8C422AC14B59}"/>
    <cellStyle name="Normal 4 9 3 6 2" xfId="18740" xr:uid="{5B5AEA60-0AB6-4713-94C0-C09221CC7088}"/>
    <cellStyle name="Normal 4 9 3 7" xfId="11252" xr:uid="{6890C4AD-5A70-46A8-9654-6D42A855182B}"/>
    <cellStyle name="Normal 4 9 3 7 2" xfId="21573" xr:uid="{327FBB2C-E941-42C9-9075-9ECBED65D89C}"/>
    <cellStyle name="Normal 4 9 3 8" xfId="25928" xr:uid="{C3E85710-E130-4519-9615-6903A1DD1C1D}"/>
    <cellStyle name="Normal 4 9 3 9" xfId="14089" xr:uid="{EBBD3E71-02E0-4404-87B7-25FC92D0539D}"/>
    <cellStyle name="Normal 4 9 4" xfId="1331" xr:uid="{00000000-0005-0000-0000-000033050000}"/>
    <cellStyle name="Normal 4 9 4 2" xfId="2377" xr:uid="{00000000-0005-0000-0000-0000D3030000}"/>
    <cellStyle name="Normal 4 9 4 2 2" xfId="6220" xr:uid="{00000000-0005-0000-0000-000002110000}"/>
    <cellStyle name="Normal 4 9 4 2 2 2" xfId="30267" xr:uid="{9DF91C4C-3A32-4D15-A46A-807F55F02D7D}"/>
    <cellStyle name="Normal 4 9 4 2 2 3" xfId="20971" xr:uid="{BA59A12B-B827-4621-81DB-DD8AD60700A7}"/>
    <cellStyle name="Normal 4 9 4 2 3" xfId="13480" xr:uid="{CCF29336-286B-44E6-922C-A75C2AEA323B}"/>
    <cellStyle name="Normal 4 9 4 2 3 2" xfId="23804" xr:uid="{4E9AB84E-5F03-4937-9DDF-42AFF964763D}"/>
    <cellStyle name="Normal 4 9 4 2 4" xfId="25542" xr:uid="{73F03E46-7593-4FD1-A3C6-DC10F6327C11}"/>
    <cellStyle name="Normal 4 9 4 2 5" xfId="18138" xr:uid="{2B7950E9-11C8-4664-90F7-FD4954578573}"/>
    <cellStyle name="Normal 4 9 4 3" xfId="4659" xr:uid="{00000000-0005-0000-0000-000003110000}"/>
    <cellStyle name="Normal 4 9 4 3 2" xfId="27437" xr:uid="{870CD76E-979B-46DE-9118-778D40DD6ACE}"/>
    <cellStyle name="Normal 4 9 4 3 3" xfId="15908" xr:uid="{C03B0AE3-F319-417E-9312-CA9C700A90AA}"/>
    <cellStyle name="Normal 4 9 4 4" xfId="8627" xr:uid="{464B1841-00C0-4882-A47A-7AA1FD5DB015}"/>
    <cellStyle name="Normal 4 9 4 4 2" xfId="18741" xr:uid="{E202C7C1-5A58-46CE-8C76-B563622B9859}"/>
    <cellStyle name="Normal 4 9 4 5" xfId="11253" xr:uid="{84D645FD-7781-439F-B1CF-67CD4B6099BE}"/>
    <cellStyle name="Normal 4 9 4 5 2" xfId="21574" xr:uid="{6577AFFC-8637-4A9C-B180-E8A2615D0A51}"/>
    <cellStyle name="Normal 4 9 4 6" xfId="26486" xr:uid="{8896F5DA-2C1C-4DF7-9CFF-83E870CB038D}"/>
    <cellStyle name="Normal 4 9 4 7" xfId="15229" xr:uid="{FFF02CD0-08BF-4BB0-B735-11C2ABFE25F0}"/>
    <cellStyle name="Normal 4 9 5" xfId="2242" xr:uid="{00000000-0005-0000-0000-0000CF030000}"/>
    <cellStyle name="Normal 4 9 5 2" xfId="5723" xr:uid="{00000000-0005-0000-0000-000005110000}"/>
    <cellStyle name="Normal 4 9 5 2 2" xfId="25226" xr:uid="{971C0516-1AE1-4BA8-9AB4-6CE1CF94CA2B}"/>
    <cellStyle name="Normal 4 9 5 2 3" xfId="28529" xr:uid="{043B7B4F-8F24-4E3A-9274-D8A9000EADE4}"/>
    <cellStyle name="Normal 4 9 5 2 4" xfId="16868" xr:uid="{868A9E5B-5850-41F7-9626-66BBE3503738}"/>
    <cellStyle name="Normal 4 9 5 3" xfId="9525" xr:uid="{85748641-3F2B-43EC-8A5C-0393556D24DA}"/>
    <cellStyle name="Normal 4 9 5 3 2" xfId="29724" xr:uid="{C1531D94-7D8C-473D-8EB4-0327321E5484}"/>
    <cellStyle name="Normal 4 9 5 3 3" xfId="19701" xr:uid="{F2A51504-442D-4DBF-A9CA-7C1930B436ED}"/>
    <cellStyle name="Normal 4 9 5 4" xfId="12210" xr:uid="{3664FF07-6645-44E8-8764-AA560F563ADD}"/>
    <cellStyle name="Normal 4 9 5 4 2" xfId="22534" xr:uid="{E30098E5-3EB9-40FA-AAC5-15AE410FCF44}"/>
    <cellStyle name="Normal 4 9 5 5" xfId="25151" xr:uid="{C1201929-12A7-4D22-907F-3B916985878B}"/>
    <cellStyle name="Normal 4 9 5 6" xfId="14760" xr:uid="{9F611D9D-278F-4430-BCE1-5DFF40A5BA22}"/>
    <cellStyle name="Normal 4 9 6" xfId="3221" xr:uid="{00000000-0005-0000-0000-000006110000}"/>
    <cellStyle name="Normal 4 9 6 2" xfId="5152" xr:uid="{00000000-0005-0000-0000-000007110000}"/>
    <cellStyle name="Normal 4 9 6 2 2" xfId="28852" xr:uid="{0929EB39-F811-46BB-95F6-D2E070B1DECD}"/>
    <cellStyle name="Normal 4 9 6 2 3" xfId="16441" xr:uid="{B252A75B-C73D-489D-AE32-9AC7A4D956F0}"/>
    <cellStyle name="Normal 4 9 6 3" xfId="9101" xr:uid="{EF7930F5-66DF-4051-A82B-2DA7FE40EC55}"/>
    <cellStyle name="Normal 4 9 6 3 2" xfId="19274" xr:uid="{44A5756D-E2E6-42E5-BFC1-0981DEA63CAC}"/>
    <cellStyle name="Normal 4 9 6 4" xfId="11783" xr:uid="{A3612803-0537-4425-8DCA-CAF6ABC4B6D6}"/>
    <cellStyle name="Normal 4 9 6 4 2" xfId="22107" xr:uid="{DF9FC5FD-C22C-41A6-B103-5BF047AB4721}"/>
    <cellStyle name="Normal 4 9 6 5" xfId="24401" xr:uid="{5ED3E172-4285-4B2E-906A-75A0A1FFEF9E}"/>
    <cellStyle name="Normal 4 9 6 6" xfId="14210" xr:uid="{6EE2B2A4-BCC7-4636-A6E0-52070E59E719}"/>
    <cellStyle name="Normal 4 9 7" xfId="4499" xr:uid="{00000000-0005-0000-0000-000008110000}"/>
    <cellStyle name="Normal 4 9 7 2" xfId="8882" xr:uid="{C982935B-9B58-472A-8D4C-D864A2769505}"/>
    <cellStyle name="Normal 4 9 7 2 2" xfId="19032" xr:uid="{70445245-1AA7-4583-84D6-C0158DDD51F6}"/>
    <cellStyle name="Normal 4 9 7 3" xfId="11541" xr:uid="{3F2574A8-2583-4FC7-B808-ED57417E4317}"/>
    <cellStyle name="Normal 4 9 7 3 2" xfId="21865" xr:uid="{E1ECE1DC-D5A7-41CF-8128-F7B2AF8E05BB}"/>
    <cellStyle name="Normal 4 9 7 4" xfId="25961" xr:uid="{A13F0F33-83E0-4C63-BA5E-E177B99AFFAF}"/>
    <cellStyle name="Normal 4 9 7 5" xfId="16199" xr:uid="{FC8C3570-31BE-4B62-B05F-660C9298FE6C}"/>
    <cellStyle name="Normal 4 9 8" xfId="7412" xr:uid="{59D649BD-4EEE-4545-84A0-324FD001A8C1}"/>
    <cellStyle name="Normal 4 9 8 2" xfId="10284" xr:uid="{0F9646D4-032E-4565-A7DA-42F5BD9B8B5D}"/>
    <cellStyle name="Normal 4 9 8 2 2" xfId="20466" xr:uid="{9FA0B8B7-D534-4C78-B126-B70337F7A14E}"/>
    <cellStyle name="Normal 4 9 8 3" xfId="12975" xr:uid="{DD227291-C7BE-4ADD-BFB9-5CC1087B1B20}"/>
    <cellStyle name="Normal 4 9 8 3 2" xfId="23299" xr:uid="{455A965A-E7C0-40CD-978E-630963252322}"/>
    <cellStyle name="Normal 4 9 8 4" xfId="17633" xr:uid="{29645276-413D-4E01-A9C6-F14CB0EECB8E}"/>
    <cellStyle name="Normal 4 9 9" xfId="7892" xr:uid="{06B4438A-3E4D-4EC8-89F7-C5B15E7DADCD}"/>
    <cellStyle name="Normal 4 9 9 2" xfId="15904" xr:uid="{7C10A946-43E7-4DD8-B9C4-90264AC29097}"/>
    <cellStyle name="Normal 5" xfId="1332" xr:uid="{00000000-0005-0000-0000-000034050000}"/>
    <cellStyle name="Normal 5 2" xfId="1333" xr:uid="{00000000-0005-0000-0000-000035050000}"/>
    <cellStyle name="Normal 5 2 2" xfId="1334" xr:uid="{00000000-0005-0000-0000-000036050000}"/>
    <cellStyle name="Normal 5 2 2 2" xfId="1335" xr:uid="{00000000-0005-0000-0000-000037050000}"/>
    <cellStyle name="Normal 5 2 2 3" xfId="1336" xr:uid="{00000000-0005-0000-0000-000038050000}"/>
    <cellStyle name="Normal 5 2 2 3 2" xfId="1337" xr:uid="{00000000-0005-0000-0000-000039050000}"/>
    <cellStyle name="Normal 5 2 2 3 3" xfId="1338" xr:uid="{00000000-0005-0000-0000-00003A050000}"/>
    <cellStyle name="Normal 5 2 2 3 3 2" xfId="1339" xr:uid="{00000000-0005-0000-0000-00003B050000}"/>
    <cellStyle name="Normal 5 2 2 3 3 2 2" xfId="1340" xr:uid="{00000000-0005-0000-0000-00003C050000}"/>
    <cellStyle name="Normal 5 2 2 3 3 2 3" xfId="1341" xr:uid="{00000000-0005-0000-0000-00003D050000}"/>
    <cellStyle name="Normal 5 2 2 3 3 2 3 2" xfId="1342" xr:uid="{00000000-0005-0000-0000-00003E050000}"/>
    <cellStyle name="Normal 5 2 2 3 3 2 3 2 2" xfId="1343" xr:uid="{00000000-0005-0000-0000-00003F050000}"/>
    <cellStyle name="Normal 5 2 2 3 3 2 3 2 2 2" xfId="26853" xr:uid="{C83642A6-2E3E-4D94-8E4C-C350405ED645}"/>
    <cellStyle name="Normal 5 2 2 3 3 2 3 2 2 3" xfId="24213" xr:uid="{91329368-C8E3-44D2-AD82-6DF5E0D012BA}"/>
    <cellStyle name="Normal 5 2 2 3 3 2 3 2 3" xfId="1344" xr:uid="{00000000-0005-0000-0000-000040050000}"/>
    <cellStyle name="Normal 5 2 2 3 3 2 3 2 3 2" xfId="1345" xr:uid="{00000000-0005-0000-0000-000041050000}"/>
    <cellStyle name="Normal 5 2 2 3 3 2 3 2 3 3" xfId="3482" xr:uid="{00000000-0005-0000-0000-000017110000}"/>
    <cellStyle name="Normal 5 2 2 3 3 2 3 2 3 3 2" xfId="6499" xr:uid="{A3098038-A671-4C7E-85B4-E5F316778BCE}"/>
    <cellStyle name="Normal 5 2 2 3 3 2 3 2 3 3 3" xfId="7528" xr:uid="{5B515FD7-1B55-4957-9E98-BDC7F195F1DE}"/>
    <cellStyle name="Normal 5 2 2 3 3 2 3 2 3 4" xfId="3151" xr:uid="{00000000-0005-0000-0000-000015110000}"/>
    <cellStyle name="Normal 5 2 2 3 3 2 3 2 4" xfId="26821" xr:uid="{0067A0B5-99CC-4D25-9D1D-649265C810AE}"/>
    <cellStyle name="Normal 5 2 2 3 3 2 3 3" xfId="1346" xr:uid="{00000000-0005-0000-0000-000042050000}"/>
    <cellStyle name="Normal 5 2 2 3 3 2 3 4" xfId="3834" xr:uid="{00000000-0005-0000-0000-000019110000}"/>
    <cellStyle name="Normal 5 2 2 3 3 2 3 5" xfId="6874" xr:uid="{5C629305-7C06-45F9-A060-9645EA7020FB}"/>
    <cellStyle name="Normal 5 2 2 3 3 2 3 5 2" xfId="7554" xr:uid="{04968261-0B46-46F7-B98A-1CCD2FB738E6}"/>
    <cellStyle name="Normal 5 2 2 3 3 2 3 5 3" xfId="30683" xr:uid="{8A1DF16C-5B7A-467F-A741-E9FE6858596E}"/>
    <cellStyle name="Normal 5 2 2 3 3 2 3 6" xfId="7414" xr:uid="{98D3B4DA-9444-44DD-9C79-7D258C141E95}"/>
    <cellStyle name="Normal 5 2 2 3 3 2 3 6 2" xfId="7600" xr:uid="{D6E9AA9E-0C88-4A76-9AA4-8C2DDE55FD12}"/>
    <cellStyle name="Normal 5 2 2 3 3 2 3 6 3" xfId="30721" xr:uid="{E50A3878-DA31-441D-9155-B1935BBE6072}"/>
    <cellStyle name="Normal 5 2 2 3 3 2 4" xfId="3833" xr:uid="{00000000-0005-0000-0000-00001A110000}"/>
    <cellStyle name="Normal 5 2 2 3 3 2 4 2" xfId="7067" xr:uid="{1BB4595E-DD63-47FE-A08B-6AD0E9BB305F}"/>
    <cellStyle name="Normal 5 2 2 3 3 2 4 3" xfId="26663" xr:uid="{5C8BCE02-4A8D-4CB4-A6E7-162695F867AE}"/>
    <cellStyle name="Normal 5 2 2 3 3 2 4 3 2" xfId="30575" xr:uid="{F7C2C4E8-3150-4374-8B6C-17EEBCC3AF3C}"/>
    <cellStyle name="Normal 5 2 2 3 3 2 4 3 3" xfId="30551" xr:uid="{970A7C52-4142-498B-83F6-98CC178FC377}"/>
    <cellStyle name="Normal 5 2 2 3 3 2 4 3 3 2" xfId="30641" xr:uid="{FECE91F0-8006-4240-BB37-9E5FACBEA6F4}"/>
    <cellStyle name="Normal 5 2 2 3 3 2 4 3 3 2 2" xfId="30777" xr:uid="{AA09F837-5E21-486A-A20C-EDAE2EB5E004}"/>
    <cellStyle name="Normal 5 2 2 3 3 2 5" xfId="6873" xr:uid="{9E8C4C60-5199-4F87-9EAD-8E23306D2B74}"/>
    <cellStyle name="Normal 5 2 2 3 3 2 5 2" xfId="7573" xr:uid="{97DDB8A4-E287-4A99-AD06-1A291A5ADEDA}"/>
    <cellStyle name="Normal 5 2 2 3 3 2 5 3" xfId="7072" xr:uid="{615151E4-A7A9-4378-856A-E20A38BD343E}"/>
    <cellStyle name="Normal 5 2 2 3 3 2 6" xfId="7413" xr:uid="{5E404BD0-244C-4165-AE52-BDD058175C80}"/>
    <cellStyle name="Normal 5 2 2 3 3 2 6 2" xfId="7678" xr:uid="{507E91E1-1302-40E8-BCAB-AE3302B9199D}"/>
    <cellStyle name="Normal 5 2 2 3 3 2 6 3" xfId="30736" xr:uid="{4E1B989D-C6A0-46B0-A787-98966D80206D}"/>
    <cellStyle name="Normal 5 2 2 3 3 3" xfId="1347" xr:uid="{00000000-0005-0000-0000-000043050000}"/>
    <cellStyle name="Normal 5 2 2 3 3 4" xfId="1348" xr:uid="{00000000-0005-0000-0000-000044050000}"/>
    <cellStyle name="Normal 5 2 2 3 3 4 2" xfId="1349" xr:uid="{00000000-0005-0000-0000-000045050000}"/>
    <cellStyle name="Normal 5 2 2 3 3 4 2 2" xfId="1350" xr:uid="{00000000-0005-0000-0000-000046050000}"/>
    <cellStyle name="Normal 5 2 2 3 3 4 2 2 2" xfId="1351" xr:uid="{00000000-0005-0000-0000-000047050000}"/>
    <cellStyle name="Normal 5 2 2 3 3 4 2 2 2 2" xfId="1352" xr:uid="{00000000-0005-0000-0000-000048050000}"/>
    <cellStyle name="Normal 5 2 2 3 3 4 2 2 2 3" xfId="3483" xr:uid="{00000000-0005-0000-0000-000021110000}"/>
    <cellStyle name="Normal 5 2 2 3 3 4 2 2 2 3 2" xfId="6456" xr:uid="{F9BBCCB0-8739-4483-AD36-F5227F20E9EA}"/>
    <cellStyle name="Normal 5 2 2 3 3 4 2 2 2 3 3" xfId="30685" xr:uid="{B05910E3-6C53-4790-9FF9-05CE54F54E63}"/>
    <cellStyle name="Normal 5 2 2 3 3 4 2 2 2 4" xfId="3157" xr:uid="{00000000-0005-0000-0000-00001F110000}"/>
    <cellStyle name="Normal 5 2 2 3 3 4 2 2 3" xfId="1353" xr:uid="{00000000-0005-0000-0000-000049050000}"/>
    <cellStyle name="Normal 5 2 2 3 3 4 2 2 4" xfId="3156" xr:uid="{00000000-0005-0000-0000-000023110000}"/>
    <cellStyle name="Normal 5 2 2 3 3 4 2 3" xfId="1354" xr:uid="{00000000-0005-0000-0000-00004A050000}"/>
    <cellStyle name="Normal 5 2 2 3 3 4 2 3 2" xfId="1355" xr:uid="{00000000-0005-0000-0000-00004B050000}"/>
    <cellStyle name="Normal 5 2 2 3 3 4 2 3 2 2" xfId="26844" xr:uid="{1B86265C-4F5E-461C-A765-6F23A7690BCC}"/>
    <cellStyle name="Normal 5 2 2 3 3 4 2 3 2 3" xfId="24425" xr:uid="{6F099672-8BD0-4F6B-B0A9-36BA4F455FE0}"/>
    <cellStyle name="Normal 5 2 2 3 3 4 2 3 3" xfId="1356" xr:uid="{00000000-0005-0000-0000-00004C050000}"/>
    <cellStyle name="Normal 5 2 2 3 3 4 2 3 3 2" xfId="3159" xr:uid="{00000000-0005-0000-0000-000026110000}"/>
    <cellStyle name="Normal 5 2 2 3 3 4 2 3 3 3" xfId="2037" xr:uid="{00000000-0005-0000-0000-000021050000}"/>
    <cellStyle name="Normal 5 2 2 3 3 4 2 3 3 3 2" xfId="25813" xr:uid="{F2A8C19B-A5E2-4312-83F8-7DA04596FE33}"/>
    <cellStyle name="Normal 5 2 2 3 3 4 2 3 3 3 3" xfId="30760" xr:uid="{8D411E16-D6E3-4051-9C42-516BC0F0BDDD}"/>
    <cellStyle name="Normal 5 2 2 3 3 4 2 3 3 4" xfId="30750" xr:uid="{A8283DA3-2F95-491D-A888-8BA7A27D4905}"/>
    <cellStyle name="Normal 5 2 2 3 3 4 2 3 4" xfId="3484" xr:uid="{00000000-0005-0000-0000-000027110000}"/>
    <cellStyle name="Normal 5 2 2 3 3 4 2 3 4 2" xfId="6677" xr:uid="{F181141F-2BD7-420E-80A4-F485BEB9E5A8}"/>
    <cellStyle name="Normal 5 2 2 3 3 4 2 3 4 3" xfId="30628" xr:uid="{704C4000-F11D-400A-9A70-E6B3040FCF61}"/>
    <cellStyle name="Normal 5 2 2 3 3 4 2 3 5" xfId="26825" xr:uid="{72DC5593-B8F8-485E-A11E-3874E47B69AA}"/>
    <cellStyle name="Normal 5 2 2 3 3 4 2 4" xfId="25354" xr:uid="{288E0C4F-A72B-4D99-87EF-EC3FB701D04C}"/>
    <cellStyle name="Normal 5 2 2 3 3 4 3" xfId="1357" xr:uid="{00000000-0005-0000-0000-00004D050000}"/>
    <cellStyle name="Normal 5 2 2 3 3 4 4" xfId="3835" xr:uid="{00000000-0005-0000-0000-000029110000}"/>
    <cellStyle name="Normal 5 2 2 3 3 4 5" xfId="6875" xr:uid="{6D078323-4F46-482F-B2A7-4BAF691539DA}"/>
    <cellStyle name="Normal 5 2 2 3 3 4 5 2" xfId="7275" xr:uid="{CBFAAC34-2931-49DA-9371-32D9D1369BF9}"/>
    <cellStyle name="Normal 5 2 2 3 3 4 5 3" xfId="30676" xr:uid="{53CE5734-57BE-4056-B3E7-ADED1E1E631C}"/>
    <cellStyle name="Normal 5 2 2 3 3 4 6" xfId="7415" xr:uid="{2D5352AF-4DC4-4CD5-AA6E-7E4676ED440C}"/>
    <cellStyle name="Normal 5 2 2 3 3 4 6 2" xfId="7599" xr:uid="{26F67C0E-2FFB-4C24-AA04-E640C2293703}"/>
    <cellStyle name="Normal 5 2 2 3 3 4 6 3" xfId="30665" xr:uid="{C51D94DC-66D5-495C-BF38-6500B121BD12}"/>
    <cellStyle name="Normal 5 2 2 3 3 5" xfId="1358" xr:uid="{00000000-0005-0000-0000-00004E050000}"/>
    <cellStyle name="Normal 5 2 2 3 3 5 2" xfId="1359" xr:uid="{00000000-0005-0000-0000-00004F050000}"/>
    <cellStyle name="Normal 5 2 2 3 3 5 3" xfId="3161" xr:uid="{00000000-0005-0000-0000-00002C110000}"/>
    <cellStyle name="Normal 5 2 2 3 3 5 3 2" xfId="7662" xr:uid="{B7137EBF-F34C-442A-B263-7015F6E3635D}"/>
    <cellStyle name="Normal 5 2 2 3 3 5 3 2 2" xfId="28316" xr:uid="{1936CE2F-833B-4001-B45D-CA8F5C622567}"/>
    <cellStyle name="Normal 5 2 2 3 3 5 3 3" xfId="24097" xr:uid="{6FCE91BF-F027-4CF9-A25A-3BB6EDDEB275}"/>
    <cellStyle name="Normal 5 2 2 3 3 5 3 4" xfId="30681" xr:uid="{681F041E-D5DA-485F-835C-3AEAD13D6E21}"/>
    <cellStyle name="Normal 5 2 2 3 3 5 4" xfId="26435" xr:uid="{CFEB5733-FB90-491D-9D52-EEB919D621A8}"/>
    <cellStyle name="Normal 5 2 2 3 4" xfId="1360" xr:uid="{00000000-0005-0000-0000-000050050000}"/>
    <cellStyle name="Normal 5 2 2 3 4 2" xfId="1361" xr:uid="{00000000-0005-0000-0000-000051050000}"/>
    <cellStyle name="Normal 5 2 2 3 4 3" xfId="1362" xr:uid="{00000000-0005-0000-0000-000052050000}"/>
    <cellStyle name="Normal 5 2 2 3 4 3 2" xfId="1363" xr:uid="{00000000-0005-0000-0000-000053050000}"/>
    <cellStyle name="Normal 5 2 2 3 4 3 2 2" xfId="1364" xr:uid="{00000000-0005-0000-0000-000054050000}"/>
    <cellStyle name="Normal 5 2 2 3 4 3 2 2 2" xfId="25565" xr:uid="{C2C590E5-4559-40F6-9D84-2674825AF7FC}"/>
    <cellStyle name="Normal 5 2 2 3 4 3 2 2 3" xfId="26732" xr:uid="{6062487B-8963-4C23-AECC-0E5E208CC0F2}"/>
    <cellStyle name="Normal 5 2 2 3 4 3 2 3" xfId="1365" xr:uid="{00000000-0005-0000-0000-000055050000}"/>
    <cellStyle name="Normal 5 2 2 3 4 3 2 3 2" xfId="1366" xr:uid="{00000000-0005-0000-0000-000056050000}"/>
    <cellStyle name="Normal 5 2 2 3 4 3 2 3 3" xfId="3485" xr:uid="{00000000-0005-0000-0000-000034110000}"/>
    <cellStyle name="Normal 5 2 2 3 4 3 2 3 3 2" xfId="6679" xr:uid="{5208E181-5C91-460A-9643-F615A92C1A4B}"/>
    <cellStyle name="Normal 5 2 2 3 4 3 2 3 3 3" xfId="30613" xr:uid="{08FA5BF6-0088-49BB-9864-FD90B44F253D}"/>
    <cellStyle name="Normal 5 2 2 3 4 3 2 3 4" xfId="3167" xr:uid="{00000000-0005-0000-0000-000032110000}"/>
    <cellStyle name="Normal 5 2 2 3 4 3 2 4" xfId="26733" xr:uid="{58206BB6-7B5F-4EB6-BE4C-3E1B7931A7D2}"/>
    <cellStyle name="Normal 5 2 2 3 4 3 3" xfId="1367" xr:uid="{00000000-0005-0000-0000-000057050000}"/>
    <cellStyle name="Normal 5 2 2 3 4 3 4" xfId="3836" xr:uid="{00000000-0005-0000-0000-000036110000}"/>
    <cellStyle name="Normal 5 2 2 3 4 3 5" xfId="6876" xr:uid="{B32069AC-5B7A-4714-9C69-C5C3664305DF}"/>
    <cellStyle name="Normal 5 2 2 3 4 3 5 2" xfId="7463" xr:uid="{8609913C-E840-452A-AF2B-1183F52A634C}"/>
    <cellStyle name="Normal 5 2 2 3 4 3 5 3" xfId="30657" xr:uid="{07C8C5D8-94A0-40CB-B91B-2A236F7DC7FE}"/>
    <cellStyle name="Normal 5 2 2 3 4 3 6" xfId="7417" xr:uid="{2BEA796A-88EE-4C89-93AC-5971D0501FD8}"/>
    <cellStyle name="Normal 5 2 2 3 4 3 6 2" xfId="7671" xr:uid="{2A343E96-D568-48A8-A2BE-105052F5A022}"/>
    <cellStyle name="Normal 5 2 2 3 4 3 6 3" xfId="30690" xr:uid="{F98B6E28-189C-45F9-AA6D-A08A122673E4}"/>
    <cellStyle name="Normal 5 2 2 3 4 4" xfId="1368" xr:uid="{00000000-0005-0000-0000-000058050000}"/>
    <cellStyle name="Normal 5 2 2 3 4 4 2" xfId="1369" xr:uid="{00000000-0005-0000-0000-000059050000}"/>
    <cellStyle name="Normal 5 2 2 3 4 4 3" xfId="3486" xr:uid="{00000000-0005-0000-0000-000039110000}"/>
    <cellStyle name="Normal 5 2 2 3 4 4 3 2" xfId="6522" xr:uid="{55E43784-DDE4-4F2C-916B-B872D64F60FE}"/>
    <cellStyle name="Normal 5 2 2 3 4 4 3 3" xfId="30672" xr:uid="{4EC3865C-4E9C-4B95-BC34-AE87E835C2A6}"/>
    <cellStyle name="Normal 5 2 2 3 4 4 4" xfId="3169" xr:uid="{00000000-0005-0000-0000-000037110000}"/>
    <cellStyle name="Normal 5 2 2 3 4 5" xfId="6694" xr:uid="{0D9B4641-01B4-40A0-AA50-3FEDECDF8EFC}"/>
    <cellStyle name="Normal 5 2 2 3 4 5 2" xfId="7567" xr:uid="{D94A2300-B177-4B4C-A42D-F8F6F5E31632}"/>
    <cellStyle name="Normal 5 2 2 3 4 5 3" xfId="30667" xr:uid="{2F7F7EE4-9D6C-496E-9983-3C04A0ACF795}"/>
    <cellStyle name="Normal 5 2 2 3 4 6" xfId="7416" xr:uid="{DAC528A7-EE4E-452D-87FD-1738942CBF25}"/>
    <cellStyle name="Normal 5 2 2 3 4 6 2" xfId="7615" xr:uid="{24144BE7-99F3-496D-9ECA-7D1280115552}"/>
    <cellStyle name="Normal 5 2 2 3 4 6 3" xfId="30728" xr:uid="{867D9C8A-3AF7-4087-84A0-6B45D09E1348}"/>
    <cellStyle name="Normal 5 2 2 3 5" xfId="6848" xr:uid="{B7495C3F-3334-496D-972A-D0F988E4FDFF}"/>
    <cellStyle name="Normal 5 2 2 3 5 2" xfId="7629" xr:uid="{BA5CAB54-7E86-45DB-9853-657737201F13}"/>
    <cellStyle name="Normal 5 2 2 3 5 3" xfId="8102" xr:uid="{CFEDBAB4-56C5-4AF1-94C2-9022A0BA48A9}"/>
    <cellStyle name="Normal 5 2 2 4" xfId="1370" xr:uid="{00000000-0005-0000-0000-00005A050000}"/>
    <cellStyle name="Normal 5 2 2 4 2" xfId="1371" xr:uid="{00000000-0005-0000-0000-00005B050000}"/>
    <cellStyle name="Normal 5 2 2 4 3" xfId="1372" xr:uid="{00000000-0005-0000-0000-00005C050000}"/>
    <cellStyle name="Normal 5 2 2 4 3 2" xfId="1373" xr:uid="{00000000-0005-0000-0000-00005D050000}"/>
    <cellStyle name="Normal 5 2 2 4 3 2 2" xfId="1374" xr:uid="{00000000-0005-0000-0000-00005E050000}"/>
    <cellStyle name="Normal 5 2 2 4 3 2 2 2" xfId="24870" xr:uid="{1A892CAB-8EB4-4157-9C42-86E52773B8ED}"/>
    <cellStyle name="Normal 5 2 2 4 3 2 2 3" xfId="26807" xr:uid="{8BEE54CE-E3D6-43B5-B021-39F6547B33E8}"/>
    <cellStyle name="Normal 5 2 2 4 3 2 3" xfId="1375" xr:uid="{00000000-0005-0000-0000-00005F050000}"/>
    <cellStyle name="Normal 5 2 2 4 3 2 3 2" xfId="1376" xr:uid="{00000000-0005-0000-0000-000060050000}"/>
    <cellStyle name="Normal 5 2 2 4 3 2 3 3" xfId="3487" xr:uid="{00000000-0005-0000-0000-000041110000}"/>
    <cellStyle name="Normal 5 2 2 4 3 2 3 3 2" xfId="6545" xr:uid="{81826EBB-BE31-4FC0-8BC7-C92A093027E2}"/>
    <cellStyle name="Normal 5 2 2 4 3 2 3 3 3" xfId="30615" xr:uid="{854E7B26-50FD-4DE4-B0F0-BBD1AF9BB451}"/>
    <cellStyle name="Normal 5 2 2 4 3 2 3 4" xfId="3175" xr:uid="{00000000-0005-0000-0000-00003F110000}"/>
    <cellStyle name="Normal 5 2 2 4 3 2 4" xfId="25709" xr:uid="{5AA2C37B-EB0B-459D-A6B6-63E54B4468E9}"/>
    <cellStyle name="Normal 5 2 2 4 3 3" xfId="1377" xr:uid="{00000000-0005-0000-0000-000061050000}"/>
    <cellStyle name="Normal 5 2 2 4 3 4" xfId="3837" xr:uid="{00000000-0005-0000-0000-000043110000}"/>
    <cellStyle name="Normal 5 2 2 4 3 5" xfId="6878" xr:uid="{F33DEC47-7BAE-4968-9E88-EB17C5430B68}"/>
    <cellStyle name="Normal 5 2 2 4 3 5 2" xfId="7538" xr:uid="{5A4C8C45-FC02-423C-B9C1-421842869752}"/>
    <cellStyle name="Normal 5 2 2 4 3 5 3" xfId="30735" xr:uid="{1024299B-A2E9-4C0F-9A5C-D4F383CBF2B7}"/>
    <cellStyle name="Normal 5 2 2 4 3 6" xfId="7419" xr:uid="{AFF203BE-11DA-4CA1-A7A8-DC4F54907DF8}"/>
    <cellStyle name="Normal 5 2 2 4 3 6 2" xfId="7612" xr:uid="{F95F4278-83CC-4419-82B3-420008A4D88C}"/>
    <cellStyle name="Normal 5 2 2 4 3 6 3" xfId="30695" xr:uid="{F95E569B-5ADB-48FA-8C71-4C44FB4F0CB5}"/>
    <cellStyle name="Normal 5 2 2 4 4" xfId="1378" xr:uid="{00000000-0005-0000-0000-000062050000}"/>
    <cellStyle name="Normal 5 2 2 4 4 2" xfId="1379" xr:uid="{00000000-0005-0000-0000-000063050000}"/>
    <cellStyle name="Normal 5 2 2 4 4 3" xfId="3177" xr:uid="{00000000-0005-0000-0000-000046110000}"/>
    <cellStyle name="Normal 5 2 2 4 4 3 2" xfId="7627" xr:uid="{72463ED6-788A-4C6E-946E-D76EDD54DBF9}"/>
    <cellStyle name="Normal 5 2 2 4 4 3 3" xfId="30680" xr:uid="{9EC10B98-21B3-4704-93F8-945A19A95358}"/>
    <cellStyle name="Normal 5 2 2 4 5" xfId="6877" xr:uid="{BF59813C-80B3-44AA-BBF0-C45B22F11156}"/>
    <cellStyle name="Normal 5 2 2 4 5 2" xfId="7587" xr:uid="{ADC73FC6-D334-445E-BED3-EAA90F87D306}"/>
    <cellStyle name="Normal 5 2 2 4 5 3" xfId="30660" xr:uid="{028D79E2-052B-4CFD-B5BF-D52B6197850B}"/>
    <cellStyle name="Normal 5 2 2 4 6" xfId="7418" xr:uid="{F4EA9083-FF29-4A78-A45B-CC4F26BC605B}"/>
    <cellStyle name="Normal 5 2 2 4 6 2" xfId="7650" xr:uid="{4CBF6DE9-D257-44F9-9875-B026DF74AA2D}"/>
    <cellStyle name="Normal 5 2 2 4 6 3" xfId="30723" xr:uid="{2092A756-6118-4B18-AFBE-F3156FC8E89B}"/>
    <cellStyle name="Normal 5 2 2 5" xfId="30552" xr:uid="{7E48D33C-3B22-4DA5-AB1B-991F370A6925}"/>
    <cellStyle name="Normal 5 2 2 5 2" xfId="30583" xr:uid="{C43755F6-6943-4102-9278-6543CC4DE205}"/>
    <cellStyle name="Normal 5 2 2 5 3" xfId="30642" xr:uid="{70375B2A-1805-484A-B0C7-42824B9E74C0}"/>
    <cellStyle name="Normal 5 2 3" xfId="1380" xr:uid="{00000000-0005-0000-0000-000064050000}"/>
    <cellStyle name="Normal 5 2 3 2" xfId="1381" xr:uid="{00000000-0005-0000-0000-000065050000}"/>
    <cellStyle name="Normal 5 2 3 3" xfId="1382" xr:uid="{00000000-0005-0000-0000-000066050000}"/>
    <cellStyle name="Normal 5 2 3 4" xfId="1383" xr:uid="{00000000-0005-0000-0000-000067050000}"/>
    <cellStyle name="Normal 5 2 4" xfId="1384" xr:uid="{00000000-0005-0000-0000-000068050000}"/>
    <cellStyle name="Normal 5 2 4 2" xfId="1385" xr:uid="{00000000-0005-0000-0000-000069050000}"/>
    <cellStyle name="Normal 5 2 4 3" xfId="1386" xr:uid="{00000000-0005-0000-0000-00006A050000}"/>
    <cellStyle name="Normal 5 2 4 3 2" xfId="1387" xr:uid="{00000000-0005-0000-0000-00006B050000}"/>
    <cellStyle name="Normal 5 2 4 3 2 2" xfId="1388" xr:uid="{00000000-0005-0000-0000-00006C050000}"/>
    <cellStyle name="Normal 5 2 4 3 2 3" xfId="1389" xr:uid="{00000000-0005-0000-0000-00006D050000}"/>
    <cellStyle name="Normal 5 2 4 3 2 3 2" xfId="1390" xr:uid="{00000000-0005-0000-0000-00006E050000}"/>
    <cellStyle name="Normal 5 2 4 3 2 3 2 2" xfId="1391" xr:uid="{00000000-0005-0000-0000-00006F050000}"/>
    <cellStyle name="Normal 5 2 4 3 2 3 2 2 2" xfId="25218" xr:uid="{1772937B-3789-413E-BA34-EA5531274F47}"/>
    <cellStyle name="Normal 5 2 4 3 2 3 2 2 3" xfId="26662" xr:uid="{0CE32959-7BE6-455D-93CB-E1D038F5B16D}"/>
    <cellStyle name="Normal 5 2 4 3 2 3 2 3" xfId="1392" xr:uid="{00000000-0005-0000-0000-000070050000}"/>
    <cellStyle name="Normal 5 2 4 3 2 3 2 3 2" xfId="1393" xr:uid="{00000000-0005-0000-0000-000071050000}"/>
    <cellStyle name="Normal 5 2 4 3 2 3 2 3 3" xfId="3488" xr:uid="{00000000-0005-0000-0000-000055110000}"/>
    <cellStyle name="Normal 5 2 4 3 2 3 2 3 3 2" xfId="6460" xr:uid="{421CABD6-D39F-49F9-B24B-4028EE28B57B}"/>
    <cellStyle name="Normal 5 2 4 3 2 3 2 3 3 3" xfId="30678" xr:uid="{2DCADB9B-F9CF-49B8-920C-A7A8F4305AF6}"/>
    <cellStyle name="Normal 5 2 4 3 2 3 2 3 4" xfId="3190" xr:uid="{00000000-0005-0000-0000-000053110000}"/>
    <cellStyle name="Normal 5 2 4 3 2 3 2 4" xfId="24377" xr:uid="{9AACA2AF-F042-4CFB-B548-35F3FC58F894}"/>
    <cellStyle name="Normal 5 2 4 3 2 3 3" xfId="1394" xr:uid="{00000000-0005-0000-0000-000072050000}"/>
    <cellStyle name="Normal 5 2 4 3 2 3 4" xfId="3839" xr:uid="{00000000-0005-0000-0000-000057110000}"/>
    <cellStyle name="Normal 5 2 4 3 2 3 5" xfId="6880" xr:uid="{9169B44F-C751-4735-B1CF-EE1716AB794B}"/>
    <cellStyle name="Normal 5 2 4 3 2 3 5 2" xfId="7537" xr:uid="{0682154B-6945-4708-BB66-8C9969D97ED8}"/>
    <cellStyle name="Normal 5 2 4 3 2 3 5 3" xfId="8182" xr:uid="{AFC8FCB0-3234-4BDF-84E7-4BEB638752DD}"/>
    <cellStyle name="Normal 5 2 4 3 2 3 6" xfId="7421" xr:uid="{105FC90E-70E2-45F3-9438-5E65D97A4BB8}"/>
    <cellStyle name="Normal 5 2 4 3 2 3 6 2" xfId="7598" xr:uid="{CAD15F34-6E5E-4ED1-BF43-A53CBA526E5D}"/>
    <cellStyle name="Normal 5 2 4 3 2 3 6 3" xfId="30648" xr:uid="{32191F89-D88E-47FB-BCE8-05C6524C3294}"/>
    <cellStyle name="Normal 5 2 4 3 2 4" xfId="3838" xr:uid="{00000000-0005-0000-0000-000058110000}"/>
    <cellStyle name="Normal 5 2 4 3 2 4 2" xfId="7068" xr:uid="{392164AD-4B70-4A05-B1CE-CDA4B3E0C620}"/>
    <cellStyle name="Normal 5 2 4 3 2 4 3" xfId="25820" xr:uid="{AEBB20D7-161A-4EB9-B71F-B9D200D5DE35}"/>
    <cellStyle name="Normal 5 2 4 3 2 4 3 2" xfId="30572" xr:uid="{245A3146-FE24-43E1-AD88-ABFF72BD7AE3}"/>
    <cellStyle name="Normal 5 2 4 3 2 4 3 3" xfId="30553" xr:uid="{535C87FF-D133-452C-94F3-26FF114427F0}"/>
    <cellStyle name="Normal 5 2 4 3 2 4 3 3 2" xfId="30643" xr:uid="{A8679803-A3F9-4AB1-824C-E3FE72DAB327}"/>
    <cellStyle name="Normal 5 2 4 3 2 4 3 3 2 2" xfId="30778" xr:uid="{0890A0C2-DB11-4FA3-A64A-17719DBCAA82}"/>
    <cellStyle name="Normal 5 2 4 3 2 5" xfId="6879" xr:uid="{1B6B7E2D-E16D-488D-8E44-4F222D3D5038}"/>
    <cellStyle name="Normal 5 2 4 3 2 5 2" xfId="7542" xr:uid="{4A619A7F-4C47-4A40-82BE-F6F577209F24}"/>
    <cellStyle name="Normal 5 2 4 3 2 5 3" xfId="30644" xr:uid="{3048A4A9-57A4-4808-A707-B8CC7E2830DC}"/>
    <cellStyle name="Normal 5 2 4 3 2 6" xfId="7420" xr:uid="{28150167-7527-48BE-8BDA-9533211B86EC}"/>
    <cellStyle name="Normal 5 2 4 3 2 6 2" xfId="7675" xr:uid="{0F9ACD90-A867-4CAF-BB74-04B042CA828D}"/>
    <cellStyle name="Normal 5 2 4 3 2 6 3" xfId="8367" xr:uid="{3B7877E4-29C3-4C85-8536-8E7E43408001}"/>
    <cellStyle name="Normal 5 2 4 3 3" xfId="1395" xr:uid="{00000000-0005-0000-0000-000073050000}"/>
    <cellStyle name="Normal 5 2 4 3 4" xfId="1396" xr:uid="{00000000-0005-0000-0000-000074050000}"/>
    <cellStyle name="Normal 5 2 4 3 4 2" xfId="1397" xr:uid="{00000000-0005-0000-0000-000075050000}"/>
    <cellStyle name="Normal 5 2 4 3 4 2 2" xfId="1398" xr:uid="{00000000-0005-0000-0000-000076050000}"/>
    <cellStyle name="Normal 5 2 4 3 4 2 2 2" xfId="1399" xr:uid="{00000000-0005-0000-0000-000077050000}"/>
    <cellStyle name="Normal 5 2 4 3 4 2 2 2 2" xfId="1400" xr:uid="{00000000-0005-0000-0000-000078050000}"/>
    <cellStyle name="Normal 5 2 4 3 4 2 2 2 3" xfId="3489" xr:uid="{00000000-0005-0000-0000-00005F110000}"/>
    <cellStyle name="Normal 5 2 4 3 4 2 2 2 3 2" xfId="6457" xr:uid="{323983EE-35A0-4571-828C-0157B404FB4F}"/>
    <cellStyle name="Normal 5 2 4 3 4 2 2 2 3 3" xfId="30719" xr:uid="{3C6381F5-5816-4739-8FC6-B9031E922BCE}"/>
    <cellStyle name="Normal 5 2 4 3 4 2 2 2 4" xfId="3196" xr:uid="{00000000-0005-0000-0000-00005D110000}"/>
    <cellStyle name="Normal 5 2 4 3 4 2 2 3" xfId="1401" xr:uid="{00000000-0005-0000-0000-000079050000}"/>
    <cellStyle name="Normal 5 2 4 3 4 2 2 4" xfId="3195" xr:uid="{00000000-0005-0000-0000-000061110000}"/>
    <cellStyle name="Normal 5 2 4 3 4 2 3" xfId="1402" xr:uid="{00000000-0005-0000-0000-00007A050000}"/>
    <cellStyle name="Normal 5 2 4 3 4 2 3 2" xfId="1403" xr:uid="{00000000-0005-0000-0000-00007B050000}"/>
    <cellStyle name="Normal 5 2 4 3 4 2 3 2 2" xfId="26814" xr:uid="{F25A7B7E-BB11-4834-9A88-CC6F4772C14B}"/>
    <cellStyle name="Normal 5 2 4 3 4 2 3 2 3" xfId="25823" xr:uid="{69E9DDD6-4C67-4191-9D40-5CC1CF84619E}"/>
    <cellStyle name="Normal 5 2 4 3 4 2 3 3" xfId="1404" xr:uid="{00000000-0005-0000-0000-00007C050000}"/>
    <cellStyle name="Normal 5 2 4 3 4 2 3 3 2" xfId="3198" xr:uid="{00000000-0005-0000-0000-000064110000}"/>
    <cellStyle name="Normal 5 2 4 3 4 2 3 3 3" xfId="2038" xr:uid="{00000000-0005-0000-0000-00004C050000}"/>
    <cellStyle name="Normal 5 2 4 3 4 2 3 3 3 2" xfId="26800" xr:uid="{0BC9E79B-3330-49AB-8922-FE3883D4B855}"/>
    <cellStyle name="Normal 5 2 4 3 4 2 3 3 3 3" xfId="30761" xr:uid="{D7D61E09-1201-4F4D-B37F-CC5B99CB96FB}"/>
    <cellStyle name="Normal 5 2 4 3 4 2 3 3 4" xfId="30751" xr:uid="{06475FB2-AE52-41D2-9E68-A504B0989368}"/>
    <cellStyle name="Normal 5 2 4 3 4 2 3 4" xfId="3490" xr:uid="{00000000-0005-0000-0000-000065110000}"/>
    <cellStyle name="Normal 5 2 4 3 4 2 3 4 2" xfId="6645" xr:uid="{D9BE3945-EDB8-4865-9577-E5ACE40EE660}"/>
    <cellStyle name="Normal 5 2 4 3 4 2 3 4 3" xfId="7526" xr:uid="{359F0DFB-3D7A-47ED-9906-D63530C814C1}"/>
    <cellStyle name="Normal 5 2 4 3 4 2 3 5" xfId="26365" xr:uid="{1C21F73A-93E5-452B-8263-BE8FAB1DA3CC}"/>
    <cellStyle name="Normal 5 2 4 3 4 2 4" xfId="24295" xr:uid="{9092AA89-33E8-46EA-8ED2-983896F30AF5}"/>
    <cellStyle name="Normal 5 2 4 3 4 3" xfId="1405" xr:uid="{00000000-0005-0000-0000-00007D050000}"/>
    <cellStyle name="Normal 5 2 4 3 4 4" xfId="3840" xr:uid="{00000000-0005-0000-0000-000067110000}"/>
    <cellStyle name="Normal 5 2 4 3 4 5" xfId="6881" xr:uid="{D5E6C789-6897-4E08-92B3-5AC5771643E0}"/>
    <cellStyle name="Normal 5 2 4 3 4 5 2" xfId="7548" xr:uid="{C0969AE5-023B-4480-8908-80878F4D3A92}"/>
    <cellStyle name="Normal 5 2 4 3 4 5 3" xfId="30605" xr:uid="{664AC01D-43C5-4CE6-92BA-D1A01AE59FB7}"/>
    <cellStyle name="Normal 5 2 4 3 4 6" xfId="7422" xr:uid="{B5E4D4E4-CB3F-4707-9FB4-0703DBF91283}"/>
    <cellStyle name="Normal 5 2 4 3 4 6 2" xfId="7682" xr:uid="{EC2E0273-3849-400C-A1BB-8128AEC15634}"/>
    <cellStyle name="Normal 5 2 4 3 4 6 3" xfId="30608" xr:uid="{529A0005-E9E3-40F0-971D-1E240692B2CB}"/>
    <cellStyle name="Normal 5 2 4 3 5" xfId="1406" xr:uid="{00000000-0005-0000-0000-00007E050000}"/>
    <cellStyle name="Normal 5 2 4 3 5 2" xfId="1407" xr:uid="{00000000-0005-0000-0000-00007F050000}"/>
    <cellStyle name="Normal 5 2 4 3 5 3" xfId="3200" xr:uid="{00000000-0005-0000-0000-00006A110000}"/>
    <cellStyle name="Normal 5 2 4 3 5 3 2" xfId="7646" xr:uid="{75159604-93FA-44E2-BFB9-FE3A60B09A32}"/>
    <cellStyle name="Normal 5 2 4 3 5 3 2 2" xfId="28317" xr:uid="{BD5034A9-CEF6-4F76-BB9C-08C1612D9711}"/>
    <cellStyle name="Normal 5 2 4 3 5 3 3" xfId="26699" xr:uid="{C1C4DC07-7511-406C-A745-9A3D34AB9ED4}"/>
    <cellStyle name="Normal 5 2 4 3 5 3 4" xfId="8189" xr:uid="{A1B65973-E9E0-435A-9F79-BF3269C6C142}"/>
    <cellStyle name="Normal 5 2 4 3 5 4" xfId="25573" xr:uid="{2681ED25-5D6E-4133-9B3C-520BEFEF6F3C}"/>
    <cellStyle name="Normal 5 2 4 4" xfId="1408" xr:uid="{00000000-0005-0000-0000-000080050000}"/>
    <cellStyle name="Normal 5 2 4 4 2" xfId="1409" xr:uid="{00000000-0005-0000-0000-000081050000}"/>
    <cellStyle name="Normal 5 2 4 4 3" xfId="1410" xr:uid="{00000000-0005-0000-0000-000082050000}"/>
    <cellStyle name="Normal 5 2 4 4 3 2" xfId="1411" xr:uid="{00000000-0005-0000-0000-000083050000}"/>
    <cellStyle name="Normal 5 2 4 4 3 2 2" xfId="1412" xr:uid="{00000000-0005-0000-0000-000084050000}"/>
    <cellStyle name="Normal 5 2 4 4 3 2 2 2" xfId="24887" xr:uid="{2F09B4AF-C280-4F2E-8AB0-A5B5BD24EC80}"/>
    <cellStyle name="Normal 5 2 4 4 3 2 2 3" xfId="26375" xr:uid="{CC4108AC-2057-4496-8849-CD1ABC354412}"/>
    <cellStyle name="Normal 5 2 4 4 3 2 3" xfId="1413" xr:uid="{00000000-0005-0000-0000-000085050000}"/>
    <cellStyle name="Normal 5 2 4 4 3 2 3 2" xfId="1414" xr:uid="{00000000-0005-0000-0000-000086050000}"/>
    <cellStyle name="Normal 5 2 4 4 3 2 3 3" xfId="3491" xr:uid="{00000000-0005-0000-0000-000072110000}"/>
    <cellStyle name="Normal 5 2 4 4 3 2 3 3 2" xfId="6732" xr:uid="{ADEE9DA4-900B-4322-AED0-68816940BAB5}"/>
    <cellStyle name="Normal 5 2 4 4 3 2 3 3 3" xfId="30649" xr:uid="{8CDF1FF0-39FD-4305-A7F9-A72F9514394B}"/>
    <cellStyle name="Normal 5 2 4 4 3 2 3 4" xfId="3206" xr:uid="{00000000-0005-0000-0000-000070110000}"/>
    <cellStyle name="Normal 5 2 4 4 3 2 4" xfId="25919" xr:uid="{CE3A5541-9766-4CA6-BA20-6287790D5470}"/>
    <cellStyle name="Normal 5 2 4 4 3 3" xfId="1415" xr:uid="{00000000-0005-0000-0000-000087050000}"/>
    <cellStyle name="Normal 5 2 4 4 3 4" xfId="3841" xr:uid="{00000000-0005-0000-0000-000074110000}"/>
    <cellStyle name="Normal 5 2 4 4 3 5" xfId="6883" xr:uid="{162A0725-982A-4C4C-B70A-43AA1EB0761E}"/>
    <cellStyle name="Normal 5 2 4 4 3 5 2" xfId="7267" xr:uid="{4199358E-CDE1-4C88-906A-73781343A040}"/>
    <cellStyle name="Normal 5 2 4 4 3 5 3" xfId="6831" xr:uid="{FD290136-D75A-4D6B-98EA-9211F51B36CE}"/>
    <cellStyle name="Normal 5 2 4 4 3 6" xfId="7424" xr:uid="{EAA08D00-1FA7-4CA4-8C1E-737D3F023167}"/>
    <cellStyle name="Normal 5 2 4 4 3 6 2" xfId="7609" xr:uid="{D9C30905-150A-4597-A584-F159AA342FA8}"/>
    <cellStyle name="Normal 5 2 4 4 3 6 3" xfId="30709" xr:uid="{BD02BB17-63D2-4986-85AB-9B9300A27A48}"/>
    <cellStyle name="Normal 5 2 4 4 4" xfId="1416" xr:uid="{00000000-0005-0000-0000-000088050000}"/>
    <cellStyle name="Normal 5 2 4 4 4 2" xfId="1417" xr:uid="{00000000-0005-0000-0000-000089050000}"/>
    <cellStyle name="Normal 5 2 4 4 4 3" xfId="3208" xr:uid="{00000000-0005-0000-0000-000077110000}"/>
    <cellStyle name="Normal 5 2 4 4 4 3 2" xfId="7606" xr:uid="{86AD4826-930D-49B9-8DE3-C1CD061C29BE}"/>
    <cellStyle name="Normal 5 2 4 4 4 3 3" xfId="30733" xr:uid="{BC53E166-B832-4B1A-80F2-E96913AF2C18}"/>
    <cellStyle name="Normal 5 2 4 4 5" xfId="6826" xr:uid="{EFEB0F5E-2AAF-47D7-A866-586350B2DC1C}"/>
    <cellStyle name="Normal 5 2 4 4 5 2" xfId="7593" xr:uid="{97614A4E-8D48-4D5B-AFC9-E9A4CDD8B48F}"/>
    <cellStyle name="Normal 5 2 4 4 5 2 2" xfId="7686" xr:uid="{7EDB3B4C-764C-49F1-8A84-9C16EC8BF2D7}"/>
    <cellStyle name="Normal 5 2 4 4 5 2 3" xfId="30647" xr:uid="{D4799B42-8BF4-4E07-95B9-230FC4A59CB7}"/>
    <cellStyle name="Normal 5 2 4 4 5 3" xfId="7568" xr:uid="{3591EA6B-6F2E-414B-A68A-CCEDAC90ECE6}"/>
    <cellStyle name="Normal 5 2 4 4 5 4" xfId="25775" xr:uid="{D5051E88-5500-4556-9080-6BCE7AC89193}"/>
    <cellStyle name="Normal 5 2 4 4 6" xfId="6882" xr:uid="{958AE769-F633-4710-B518-6AADAF5EF2D4}"/>
    <cellStyle name="Normal 5 2 4 4 6 2" xfId="7601" xr:uid="{AC2F0911-0A48-4E19-8ECE-0A40C4E3E3AE}"/>
    <cellStyle name="Normal 5 2 4 4 6 3" xfId="8280" xr:uid="{20DBB43D-A226-4087-B59B-957328C3E7DB}"/>
    <cellStyle name="Normal 5 2 4 4 7" xfId="7423" xr:uid="{4D72FAA6-509A-4B90-AD5A-D4BE8C859447}"/>
    <cellStyle name="Normal 5 2 4 4 7 2" xfId="7657" xr:uid="{48E7B472-B368-4DE4-89AA-673010335AD1}"/>
    <cellStyle name="Normal 5 2 4 4 7 3" xfId="30696" xr:uid="{76E816DC-0855-4D20-AD83-E71762497B26}"/>
    <cellStyle name="Normal 5 2 4 5" xfId="1418" xr:uid="{00000000-0005-0000-0000-00008A050000}"/>
    <cellStyle name="Normal 5 2 4 5 2" xfId="1419" xr:uid="{00000000-0005-0000-0000-00008B050000}"/>
    <cellStyle name="Normal 5 2 4 5 3" xfId="3209" xr:uid="{00000000-0005-0000-0000-00007A110000}"/>
    <cellStyle name="Normal 5 2 4 5 3 2" xfId="7661" xr:uid="{92464425-1D99-452E-92A0-5F6D2EFDB191}"/>
    <cellStyle name="Normal 5 2 4 5 3 3" xfId="30606" xr:uid="{3BAA37F3-1CAA-4908-B025-9B1162E78B41}"/>
    <cellStyle name="Normal 5 2 4 5 4" xfId="2931" xr:uid="{00000000-0005-0000-0000-000078110000}"/>
    <cellStyle name="Normal 5 2 4 5 4 2" xfId="30758" xr:uid="{6C53432E-A397-45D8-A3F4-D1307B7C1649}"/>
    <cellStyle name="Normal 5 2 4 6" xfId="6849" xr:uid="{E5986F2A-F47D-4783-8A9E-921D64371605}"/>
    <cellStyle name="Normal 5 2 4 6 2" xfId="7639" xr:uid="{390BFB23-BB24-447B-957C-89F517E04B86}"/>
    <cellStyle name="Normal 5 2 4 6 3" xfId="30622" xr:uid="{0EE39ACF-2C4C-40F4-B4EF-FDBE411238CB}"/>
    <cellStyle name="Normal 5 2 5" xfId="1420" xr:uid="{00000000-0005-0000-0000-00008C050000}"/>
    <cellStyle name="Normal 5 2 6" xfId="1421" xr:uid="{00000000-0005-0000-0000-00008D050000}"/>
    <cellStyle name="Normal 5 2 6 2" xfId="1422" xr:uid="{00000000-0005-0000-0000-00008E050000}"/>
    <cellStyle name="Normal 5 2 6 3" xfId="1423" xr:uid="{00000000-0005-0000-0000-00008F050000}"/>
    <cellStyle name="Normal 5 2 6 3 2" xfId="1424" xr:uid="{00000000-0005-0000-0000-000090050000}"/>
    <cellStyle name="Normal 5 2 6 3 2 2" xfId="1425" xr:uid="{00000000-0005-0000-0000-000091050000}"/>
    <cellStyle name="Normal 5 2 6 3 2 2 2" xfId="26728" xr:uid="{9C505AB5-E78C-4F1B-A644-A9CA0FCD0693}"/>
    <cellStyle name="Normal 5 2 6 3 2 2 3" xfId="24394" xr:uid="{96C77908-02C1-4D8B-ACD9-22F8C193189E}"/>
    <cellStyle name="Normal 5 2 6 3 2 3" xfId="1426" xr:uid="{00000000-0005-0000-0000-000092050000}"/>
    <cellStyle name="Normal 5 2 6 3 2 3 2" xfId="1427" xr:uid="{00000000-0005-0000-0000-000093050000}"/>
    <cellStyle name="Normal 5 2 6 3 2 3 3" xfId="3492" xr:uid="{00000000-0005-0000-0000-000083110000}"/>
    <cellStyle name="Normal 5 2 6 3 2 3 3 2" xfId="6459" xr:uid="{1103C54C-EC13-4E07-AA3D-A0296B04F3D8}"/>
    <cellStyle name="Normal 5 2 6 3 2 3 3 3" xfId="30616" xr:uid="{EDFC4184-0380-4F5A-A321-8EB953AED0EC}"/>
    <cellStyle name="Normal 5 2 6 3 2 3 4" xfId="3215" xr:uid="{00000000-0005-0000-0000-000081110000}"/>
    <cellStyle name="Normal 5 2 6 3 2 4" xfId="24331" xr:uid="{19ACDF7C-BC06-4499-9102-56CC408394E8}"/>
    <cellStyle name="Normal 5 2 6 3 3" xfId="1428" xr:uid="{00000000-0005-0000-0000-000094050000}"/>
    <cellStyle name="Normal 5 2 6 3 4" xfId="3843" xr:uid="{00000000-0005-0000-0000-000085110000}"/>
    <cellStyle name="Normal 5 2 6 3 5" xfId="6885" xr:uid="{CE7382B8-FE84-4655-BE71-6CE18DA89B79}"/>
    <cellStyle name="Normal 5 2 6 3 5 2" xfId="7551" xr:uid="{579474FD-026C-46BA-AC12-46125010BD9C}"/>
    <cellStyle name="Normal 5 2 6 3 5 3" xfId="6997" xr:uid="{0B5B7047-0642-48AA-B71A-0ECC16B211CF}"/>
    <cellStyle name="Normal 5 2 6 3 6" xfId="7426" xr:uid="{988BB4AE-0810-4D10-B4E5-879878E0CB63}"/>
    <cellStyle name="Normal 5 2 6 3 6 2" xfId="7603" xr:uid="{995B6886-DD4F-4F81-86AF-2AE2545DEF48}"/>
    <cellStyle name="Normal 5 2 6 3 6 3" xfId="30703" xr:uid="{E3098771-00D8-41E2-9A54-7B270BEF8866}"/>
    <cellStyle name="Normal 5 2 6 4" xfId="3842" xr:uid="{00000000-0005-0000-0000-000086110000}"/>
    <cellStyle name="Normal 5 2 6 4 2" xfId="25543" xr:uid="{0A1E3D72-41A5-4E18-94F4-3F996703A4C6}"/>
    <cellStyle name="Normal 5 2 6 4 2 2" xfId="30570" xr:uid="{88F14C34-7518-4CA0-926F-5FDA6117DB5C}"/>
    <cellStyle name="Normal 5 2 6 4 2 3" xfId="30554" xr:uid="{F0FA29F5-901C-432C-AB09-5944865501B4}"/>
    <cellStyle name="Normal 5 2 6 4 2 3 2" xfId="30663" xr:uid="{B15A1EE9-9283-4897-9129-DB84E2F1CD98}"/>
    <cellStyle name="Normal 5 2 6 4 2 3 2 2" xfId="30779" xr:uid="{C543689B-A2F1-4DCC-8C09-1E66C7A86E49}"/>
    <cellStyle name="Normal 5 2 6 4 3" xfId="26776" xr:uid="{9DC4C217-4789-412C-A7DC-C4735BB870D7}"/>
    <cellStyle name="Normal 5 2 6 5" xfId="6884" xr:uid="{6384D36A-6C48-4EAB-8548-A2CEB34A2A3A}"/>
    <cellStyle name="Normal 5 2 6 5 2" xfId="7380" xr:uid="{A00B9BE3-25CB-475F-A9D7-9013B5ECFD4D}"/>
    <cellStyle name="Normal 5 2 6 5 3" xfId="30673" xr:uid="{58CB5A1C-5E66-42D0-BD4B-2DB775668FED}"/>
    <cellStyle name="Normal 5 2 6 6" xfId="7425" xr:uid="{66C510F6-1926-44C0-9B28-7D896D0A4A54}"/>
    <cellStyle name="Normal 5 2 6 6 2" xfId="7645" xr:uid="{8710D201-F612-400E-B001-A404FE1E18B6}"/>
    <cellStyle name="Normal 5 2 6 6 3" xfId="30652" xr:uid="{A0928053-6279-43E4-816A-6B2EB571061B}"/>
    <cellStyle name="Normal 5 2 7" xfId="1429" xr:uid="{00000000-0005-0000-0000-000095050000}"/>
    <cellStyle name="Normal 5 2 7 2" xfId="1430" xr:uid="{00000000-0005-0000-0000-000096050000}"/>
    <cellStyle name="Normal 5 2 7 3" xfId="3216" xr:uid="{00000000-0005-0000-0000-000089110000}"/>
    <cellStyle name="Normal 5 2 7 4" xfId="7252" xr:uid="{0330D665-CEF5-4C5D-9CD1-27FAF427F299}"/>
    <cellStyle name="Normal 5 2 7 4 2" xfId="7647" xr:uid="{2BC98619-DCAB-42B3-8A98-2C627F13CEF4}"/>
    <cellStyle name="Normal 5 2 7 4 3" xfId="30682" xr:uid="{F6173825-7074-42C1-9039-0656C8C7CB39}"/>
    <cellStyle name="Normal 5 2 7 5" xfId="30555" xr:uid="{2150A10F-2BB2-4CA2-949F-0372DAC55E63}"/>
    <cellStyle name="Normal 5 2 7 5 2" xfId="30586" xr:uid="{8F6E50DA-8D0B-450F-BD8A-8AE9FF1470E2}"/>
    <cellStyle name="Normal 5 2 7 5 3" xfId="8101" xr:uid="{27F861D1-A645-41AE-BC64-4811395F5C12}"/>
    <cellStyle name="Normal 5 3" xfId="1431" xr:uid="{00000000-0005-0000-0000-000097050000}"/>
    <cellStyle name="Normal 5 3 2" xfId="1432" xr:uid="{00000000-0005-0000-0000-000098050000}"/>
    <cellStyle name="Normal 5 3 3" xfId="1433" xr:uid="{00000000-0005-0000-0000-000099050000}"/>
    <cellStyle name="Normal 5 3 3 2" xfId="1434" xr:uid="{00000000-0005-0000-0000-00009A050000}"/>
    <cellStyle name="Normal 5 3 3 2 2" xfId="1435" xr:uid="{00000000-0005-0000-0000-00009B050000}"/>
    <cellStyle name="Normal 5 3 3 2 3" xfId="1436" xr:uid="{00000000-0005-0000-0000-00009C050000}"/>
    <cellStyle name="Normal 5 3 3 2 3 2" xfId="1437" xr:uid="{00000000-0005-0000-0000-00009D050000}"/>
    <cellStyle name="Normal 5 3 3 2 3 2 2" xfId="1438" xr:uid="{00000000-0005-0000-0000-00009E050000}"/>
    <cellStyle name="Normal 5 3 3 2 3 2 2 2" xfId="23968" xr:uid="{AF33DF81-E682-41A2-939D-35AAF1E7A851}"/>
    <cellStyle name="Normal 5 3 3 2 3 2 2 3" xfId="24430" xr:uid="{1EC79377-1DE1-4BE6-8BCD-7DCABDAA3B01}"/>
    <cellStyle name="Normal 5 3 3 2 3 2 3" xfId="1439" xr:uid="{00000000-0005-0000-0000-00009F050000}"/>
    <cellStyle name="Normal 5 3 3 2 3 2 3 2" xfId="1440" xr:uid="{00000000-0005-0000-0000-0000A0050000}"/>
    <cellStyle name="Normal 5 3 3 2 3 2 3 3" xfId="3493" xr:uid="{00000000-0005-0000-0000-000094110000}"/>
    <cellStyle name="Normal 5 3 3 2 3 2 3 3 2" xfId="6606" xr:uid="{E28C3717-1A35-4BEB-99A5-80A48CCB82A5}"/>
    <cellStyle name="Normal 5 3 3 2 3 2 3 3 3" xfId="30686" xr:uid="{EB56E6CC-8FAB-4958-8CBD-48FE89121123}"/>
    <cellStyle name="Normal 5 3 3 2 3 2 3 4" xfId="3223" xr:uid="{00000000-0005-0000-0000-000092110000}"/>
    <cellStyle name="Normal 5 3 3 2 3 2 4" xfId="26799" xr:uid="{F64E0B93-8F3F-4D08-944E-4C081F06EF6A}"/>
    <cellStyle name="Normal 5 3 3 2 3 3" xfId="1441" xr:uid="{00000000-0005-0000-0000-0000A1050000}"/>
    <cellStyle name="Normal 5 3 3 2 3 4" xfId="3844" xr:uid="{00000000-0005-0000-0000-000096110000}"/>
    <cellStyle name="Normal 5 3 3 2 3 5" xfId="6887" xr:uid="{2D9C73AB-BFBE-49FA-B069-23D54196CE4E}"/>
    <cellStyle name="Normal 5 3 3 2 3 5 2" xfId="7575" xr:uid="{FF1F0B3C-518C-431E-ACE1-DA4BC215FB84}"/>
    <cellStyle name="Normal 5 3 3 2 3 5 3" xfId="30624" xr:uid="{08F54850-0913-4A2C-AA6D-A986F0D056F2}"/>
    <cellStyle name="Normal 5 3 3 2 3 6" xfId="7428" xr:uid="{25140F91-D410-45C4-8736-23F2438D4570}"/>
    <cellStyle name="Normal 5 3 3 2 3 6 2" xfId="7630" xr:uid="{0B1E1A28-8311-425F-97AC-F0C77658F5D0}"/>
    <cellStyle name="Normal 5 3 3 2 3 6 3" xfId="30698" xr:uid="{B3B40E0C-0921-4918-966B-375A8D459114}"/>
    <cellStyle name="Normal 5 3 3 2 4" xfId="1442" xr:uid="{00000000-0005-0000-0000-0000A2050000}"/>
    <cellStyle name="Normal 5 3 3 2 4 2" xfId="1443" xr:uid="{00000000-0005-0000-0000-0000A3050000}"/>
    <cellStyle name="Normal 5 3 3 2 4 3" xfId="3225" xr:uid="{00000000-0005-0000-0000-000099110000}"/>
    <cellStyle name="Normal 5 3 3 2 4 4" xfId="7253" xr:uid="{D5EECEDC-BD8A-4205-8CA2-BDAEA674BC14}"/>
    <cellStyle name="Normal 5 3 3 2 4 4 2" xfId="7685" xr:uid="{147CF272-C64F-4C57-A2C0-EF3FCE0217FD}"/>
    <cellStyle name="Normal 5 3 3 2 4 4 3" xfId="30607" xr:uid="{8003F5D4-2588-4585-A822-32CE4252A081}"/>
    <cellStyle name="Normal 5 3 3 2 5" xfId="6886" xr:uid="{F3055B34-4A36-4A73-BDB7-77F329897323}"/>
    <cellStyle name="Normal 5 3 3 2 5 2" xfId="7550" xr:uid="{889C900F-CEA3-436C-B77A-3402948982E9}"/>
    <cellStyle name="Normal 5 3 3 2 5 3" xfId="30700" xr:uid="{CD993CD3-F274-4F1D-B8A0-0D35A404DA40}"/>
    <cellStyle name="Normal 5 3 3 2 6" xfId="7427" xr:uid="{DF9C6E38-DF60-485B-BF21-68D07D139A80}"/>
    <cellStyle name="Normal 5 3 3 2 6 2" xfId="7634" xr:uid="{1F9A37F1-7225-41D0-A4ED-EE106F23CF53}"/>
    <cellStyle name="Normal 5 3 3 2 6 3" xfId="30666" xr:uid="{64C03A20-3EFF-4948-8192-83C487FD65DB}"/>
    <cellStyle name="Normal 5 3 3 3" xfId="1444" xr:uid="{00000000-0005-0000-0000-0000A4050000}"/>
    <cellStyle name="Normal 5 3 3 3 2" xfId="1445" xr:uid="{00000000-0005-0000-0000-0000A5050000}"/>
    <cellStyle name="Normal 5 3 3 3 3" xfId="2158" xr:uid="{00000000-0005-0000-0000-000094050000}"/>
    <cellStyle name="Normal 5 3 3 3 3 2" xfId="6458" xr:uid="{9355DE67-F40A-4D28-84AE-D22A2A6620E8}"/>
    <cellStyle name="Normal 5 3 3 3 3 3" xfId="30632" xr:uid="{871DA391-80BF-4719-B363-4499748C20ED}"/>
    <cellStyle name="Normal 5 3 3 4" xfId="1446" xr:uid="{00000000-0005-0000-0000-0000A6050000}"/>
    <cellStyle name="Normal 5 3 3 4 2" xfId="1447" xr:uid="{00000000-0005-0000-0000-0000A7050000}"/>
    <cellStyle name="Normal 5 3 3 4 2 2" xfId="1448" xr:uid="{00000000-0005-0000-0000-0000A8050000}"/>
    <cellStyle name="Normal 5 3 3 4 2 2 2" xfId="1449" xr:uid="{00000000-0005-0000-0000-0000A9050000}"/>
    <cellStyle name="Normal 5 3 3 4 2 2 2 2" xfId="1450" xr:uid="{00000000-0005-0000-0000-0000AA050000}"/>
    <cellStyle name="Normal 5 3 3 4 2 2 2 3" xfId="3494" xr:uid="{00000000-0005-0000-0000-0000A2110000}"/>
    <cellStyle name="Normal 5 3 3 4 2 2 2 3 2" xfId="6770" xr:uid="{984F5959-A118-40DB-B095-F3E5C49BE27E}"/>
    <cellStyle name="Normal 5 3 3 4 2 2 2 3 3" xfId="30692" xr:uid="{71BD43D1-8523-4C18-B4C4-C9D69C9520EE}"/>
    <cellStyle name="Normal 5 3 3 4 2 2 2 4" xfId="3229" xr:uid="{00000000-0005-0000-0000-0000A0110000}"/>
    <cellStyle name="Normal 5 3 3 4 2 2 3" xfId="1451" xr:uid="{00000000-0005-0000-0000-0000AB050000}"/>
    <cellStyle name="Normal 5 3 3 4 2 2 4" xfId="3228" xr:uid="{00000000-0005-0000-0000-0000A4110000}"/>
    <cellStyle name="Normal 5 3 3 4 2 3" xfId="1452" xr:uid="{00000000-0005-0000-0000-0000AC050000}"/>
    <cellStyle name="Normal 5 3 3 4 2 3 2" xfId="1453" xr:uid="{00000000-0005-0000-0000-0000AD050000}"/>
    <cellStyle name="Normal 5 3 3 4 2 3 2 2" xfId="24312" xr:uid="{FC4E735F-2920-437B-AC99-1CD78F227FD9}"/>
    <cellStyle name="Normal 5 3 3 4 2 3 2 3" xfId="24465" xr:uid="{B3C6678D-D7CA-48ED-A396-657057160DB2}"/>
    <cellStyle name="Normal 5 3 3 4 2 3 3" xfId="1454" xr:uid="{00000000-0005-0000-0000-0000AE050000}"/>
    <cellStyle name="Normal 5 3 3 4 2 3 3 2" xfId="3230" xr:uid="{00000000-0005-0000-0000-0000A7110000}"/>
    <cellStyle name="Normal 5 3 3 4 2 3 3 3" xfId="2039" xr:uid="{00000000-0005-0000-0000-00007A050000}"/>
    <cellStyle name="Normal 5 3 3 4 2 3 3 3 2" xfId="26188" xr:uid="{0BF53044-CF60-45E8-8B09-FB8A8E4BE4B9}"/>
    <cellStyle name="Normal 5 3 3 4 2 3 3 3 3" xfId="30762" xr:uid="{34CF15AD-FC7C-4779-AD91-ECDF6BD11A31}"/>
    <cellStyle name="Normal 5 3 3 4 2 3 3 4" xfId="30752" xr:uid="{68C84F01-5D99-45DD-A3F1-3955B35BE07B}"/>
    <cellStyle name="Normal 5 3 3 4 2 3 4" xfId="3495" xr:uid="{00000000-0005-0000-0000-0000A8110000}"/>
    <cellStyle name="Normal 5 3 3 4 2 3 4 2" xfId="6575" xr:uid="{B2E4D5A8-4638-4F9B-A02D-B969FF634376}"/>
    <cellStyle name="Normal 5 3 3 4 2 3 4 3" xfId="30712" xr:uid="{AA88778A-5C07-4BA0-AE95-22EB06194712}"/>
    <cellStyle name="Normal 5 3 3 4 2 3 5" xfId="26056" xr:uid="{413D0C19-7566-4105-9584-56BCE531DF04}"/>
    <cellStyle name="Normal 5 3 3 4 2 4" xfId="25271" xr:uid="{4FF42342-E26B-4B9B-9C1D-B6E5EF87C8F8}"/>
    <cellStyle name="Normal 5 3 3 4 3" xfId="1455" xr:uid="{00000000-0005-0000-0000-0000AF050000}"/>
    <cellStyle name="Normal 5 3 3 4 4" xfId="3845" xr:uid="{00000000-0005-0000-0000-0000AA110000}"/>
    <cellStyle name="Normal 5 3 3 4 5" xfId="6888" xr:uid="{A0AC7561-DC97-4615-9ADA-945D328B71DF}"/>
    <cellStyle name="Normal 5 3 3 4 5 2" xfId="7578" xr:uid="{2E0279B6-2338-4647-97F9-A8808FC87098}"/>
    <cellStyle name="Normal 5 3 3 4 5 3" xfId="30601" xr:uid="{EC2DA3BD-00C1-433E-B853-2CFEC73C8594}"/>
    <cellStyle name="Normal 5 3 3 4 6" xfId="7429" xr:uid="{D36781C3-EC7E-4B2B-816F-D9F904030214}"/>
    <cellStyle name="Normal 5 3 3 4 6 2" xfId="7653" xr:uid="{FA55DF65-BC9D-4933-966D-1A1AD502C3FA}"/>
    <cellStyle name="Normal 5 3 3 4 6 3" xfId="30711" xr:uid="{881E76A3-37E5-4911-91EF-E80D1C366205}"/>
    <cellStyle name="Normal 5 3 3 5" xfId="1456" xr:uid="{00000000-0005-0000-0000-0000B0050000}"/>
    <cellStyle name="Normal 5 3 3 5 2" xfId="1457" xr:uid="{00000000-0005-0000-0000-0000B1050000}"/>
    <cellStyle name="Normal 5 3 3 5 3" xfId="3231" xr:uid="{00000000-0005-0000-0000-0000AD110000}"/>
    <cellStyle name="Normal 5 3 3 5 3 2" xfId="7674" xr:uid="{5B3486F0-7E91-4248-B421-C2B7932BFFA0}"/>
    <cellStyle name="Normal 5 3 3 5 3 2 2" xfId="28318" xr:uid="{800404CF-8E18-421C-AB52-1A330C1850B2}"/>
    <cellStyle name="Normal 5 3 3 5 3 3" xfId="26731" xr:uid="{843899F7-F0D3-47AC-9A6A-7B0F11BA570E}"/>
    <cellStyle name="Normal 5 3 3 5 3 4" xfId="6835" xr:uid="{EF677DD9-D7D3-4634-86DE-0B247521EA41}"/>
    <cellStyle name="Normal 5 3 3 5 4" xfId="26438" xr:uid="{BD064768-AD16-4D4F-8D17-F50ABE813727}"/>
    <cellStyle name="Normal 5 3 3 6" xfId="1458" xr:uid="{00000000-0005-0000-0000-0000B2050000}"/>
    <cellStyle name="Normal 5 3 3 6 2" xfId="1459" xr:uid="{00000000-0005-0000-0000-0000B3050000}"/>
    <cellStyle name="Normal 5 3 3 6 3" xfId="3496" xr:uid="{00000000-0005-0000-0000-0000B0110000}"/>
    <cellStyle name="Normal 5 3 3 6 3 2" xfId="6698" xr:uid="{641ACC61-634F-416D-BCC1-B28824EA5025}"/>
    <cellStyle name="Normal 5 3 3 6 3 3" xfId="7940" xr:uid="{16C29F81-147F-4B1C-9B7C-5A476BCB4956}"/>
    <cellStyle name="Normal 5 3 3 6 4" xfId="3232" xr:uid="{00000000-0005-0000-0000-0000AE110000}"/>
    <cellStyle name="Normal 5 3 4" xfId="1460" xr:uid="{00000000-0005-0000-0000-0000B4050000}"/>
    <cellStyle name="Normal 5 3 4 2" xfId="1461" xr:uid="{00000000-0005-0000-0000-0000B5050000}"/>
    <cellStyle name="Normal 5 3 4 3" xfId="1462" xr:uid="{00000000-0005-0000-0000-0000B6050000}"/>
    <cellStyle name="Normal 5 3 4 3 2" xfId="1463" xr:uid="{00000000-0005-0000-0000-0000B7050000}"/>
    <cellStyle name="Normal 5 3 4 3 2 2" xfId="1464" xr:uid="{00000000-0005-0000-0000-0000B8050000}"/>
    <cellStyle name="Normal 5 3 4 3 2 2 2" xfId="24894" xr:uid="{534E1AA3-CE0B-4BA8-9118-3F370DACDC5A}"/>
    <cellStyle name="Normal 5 3 4 3 2 2 3" xfId="25301" xr:uid="{97D6EDC0-EA64-4B65-B27F-43FB478EA9A7}"/>
    <cellStyle name="Normal 5 3 4 3 2 3" xfId="1465" xr:uid="{00000000-0005-0000-0000-0000B9050000}"/>
    <cellStyle name="Normal 5 3 4 3 2 3 2" xfId="1466" xr:uid="{00000000-0005-0000-0000-0000BA050000}"/>
    <cellStyle name="Normal 5 3 4 3 2 3 3" xfId="3497" xr:uid="{00000000-0005-0000-0000-0000B8110000}"/>
    <cellStyle name="Normal 5 3 4 3 2 3 3 2" xfId="6571" xr:uid="{A910FDB7-A5EE-47A6-9C3C-125A37887ECA}"/>
    <cellStyle name="Normal 5 3 4 3 2 3 3 3" xfId="30730" xr:uid="{A0FC8188-1EFF-4EE0-B320-851EA636BE53}"/>
    <cellStyle name="Normal 5 3 4 3 2 3 4" xfId="3233" xr:uid="{00000000-0005-0000-0000-0000B6110000}"/>
    <cellStyle name="Normal 5 3 4 3 2 4" xfId="25788" xr:uid="{3061CECC-F859-4437-959F-D33C0D25CE99}"/>
    <cellStyle name="Normal 5 3 4 3 3" xfId="1467" xr:uid="{00000000-0005-0000-0000-0000BB050000}"/>
    <cellStyle name="Normal 5 3 4 3 4" xfId="3846" xr:uid="{00000000-0005-0000-0000-0000BA110000}"/>
    <cellStyle name="Normal 5 3 4 3 5" xfId="6889" xr:uid="{C901849F-B3EB-47CD-854C-4F30C9F1E6FA}"/>
    <cellStyle name="Normal 5 3 4 3 5 2" xfId="7296" xr:uid="{A283601D-6894-46E6-ADFD-A7634B3B032A}"/>
    <cellStyle name="Normal 5 3 4 3 5 3" xfId="6822" xr:uid="{D959F299-1129-498C-90CF-F7FA04061CD3}"/>
    <cellStyle name="Normal 5 3 4 3 6" xfId="7431" xr:uid="{231B5776-F9FF-431E-BE5A-66A9C1EA6D1F}"/>
    <cellStyle name="Normal 5 3 4 3 6 2" xfId="7602" xr:uid="{334A1B25-CE81-43C6-B6D6-8011140E386D}"/>
    <cellStyle name="Normal 5 3 4 3 6 3" xfId="30705" xr:uid="{0A62D7E7-49B6-45AD-9540-A163997879EB}"/>
    <cellStyle name="Normal 5 3 4 4" xfId="1468" xr:uid="{00000000-0005-0000-0000-0000BC050000}"/>
    <cellStyle name="Normal 5 3 4 4 2" xfId="1469" xr:uid="{00000000-0005-0000-0000-0000BD050000}"/>
    <cellStyle name="Normal 5 3 4 4 3" xfId="3498" xr:uid="{00000000-0005-0000-0000-0000BD110000}"/>
    <cellStyle name="Normal 5 3 4 4 3 2" xfId="6623" xr:uid="{985CD2C1-806B-4128-BA17-7A45C1CB633B}"/>
    <cellStyle name="Normal 5 3 4 4 3 3" xfId="7669" xr:uid="{CD6C134E-9D72-4A31-B06F-8022A4EFFBF3}"/>
    <cellStyle name="Normal 5 3 4 4 4" xfId="3235" xr:uid="{00000000-0005-0000-0000-0000BB110000}"/>
    <cellStyle name="Normal 5 3 4 5" xfId="6673" xr:uid="{9CE91716-B218-4DC7-9D42-102E439D0865}"/>
    <cellStyle name="Normal 5 3 4 5 2" xfId="7560" xr:uid="{0F7D2C74-D686-4D1D-A078-1D6AF7E9CD7A}"/>
    <cellStyle name="Normal 5 3 4 5 3" xfId="30677" xr:uid="{3EE75BC7-9B65-408C-A4DA-0B5B0F6397F7}"/>
    <cellStyle name="Normal 5 3 4 6" xfId="7430" xr:uid="{F3417BB1-3D79-433D-B7F3-5E001FF02128}"/>
    <cellStyle name="Normal 5 3 4 6 2" xfId="7596" xr:uid="{076A6EC6-E65C-4587-847F-A3143BF73EBF}"/>
    <cellStyle name="Normal 5 3 4 6 3" xfId="30732" xr:uid="{275CB117-9E14-44B5-B48C-FFA224C972CF}"/>
    <cellStyle name="Normal 5 3 5" xfId="6850" xr:uid="{AEACF89F-080A-48C7-B798-A80997DFB2D8}"/>
    <cellStyle name="Normal 5 3 5 2" xfId="7616" xr:uid="{8C71C7F8-7DBB-4247-8DBA-D50208021244}"/>
    <cellStyle name="Normal 5 3 5 3" xfId="30614" xr:uid="{710A7292-CD16-4FE6-91C4-16CE22B1BED2}"/>
    <cellStyle name="Normal 5 4" xfId="1470" xr:uid="{00000000-0005-0000-0000-0000BE050000}"/>
    <cellStyle name="Normal 5 4 2" xfId="1471" xr:uid="{00000000-0005-0000-0000-0000BF050000}"/>
    <cellStyle name="Normal 5 4 3" xfId="1472" xr:uid="{00000000-0005-0000-0000-0000C0050000}"/>
    <cellStyle name="Normal 5 4 3 2" xfId="1473" xr:uid="{00000000-0005-0000-0000-0000C1050000}"/>
    <cellStyle name="Normal 5 4 3 3" xfId="3499" xr:uid="{00000000-0005-0000-0000-0000C2110000}"/>
    <cellStyle name="Normal 5 4 3 3 2" xfId="6777" xr:uid="{847E3CEA-E538-445F-ACB7-0A525741F5A9}"/>
    <cellStyle name="Normal 5 4 3 3 3" xfId="30679" xr:uid="{FC2C6657-14F4-4F7A-A9A0-CB0786542861}"/>
    <cellStyle name="Normal 5 5" xfId="1474" xr:uid="{00000000-0005-0000-0000-0000C2050000}"/>
    <cellStyle name="Normal 5 5 10" xfId="1475" xr:uid="{00000000-0005-0000-0000-0000C3050000}"/>
    <cellStyle name="Normal 5 5 10 2" xfId="1476" xr:uid="{00000000-0005-0000-0000-0000C4050000}"/>
    <cellStyle name="Normal 5 5 10 2 2" xfId="1477" xr:uid="{00000000-0005-0000-0000-0000C5050000}"/>
    <cellStyle name="Normal 5 5 10 2 2 2" xfId="26618" xr:uid="{8AA870F2-8BC2-4FBA-83F5-178D676D661D}"/>
    <cellStyle name="Normal 5 5 10 2 2 3" xfId="25905" xr:uid="{69469D6F-6EE7-43E0-B2BA-46F52FD88608}"/>
    <cellStyle name="Normal 5 5 10 2 3" xfId="1478" xr:uid="{00000000-0005-0000-0000-0000C6050000}"/>
    <cellStyle name="Normal 5 5 10 2 3 2" xfId="1479" xr:uid="{00000000-0005-0000-0000-0000C7050000}"/>
    <cellStyle name="Normal 5 5 10 2 3 3" xfId="3500" xr:uid="{00000000-0005-0000-0000-0000C9110000}"/>
    <cellStyle name="Normal 5 5 10 2 3 3 2" xfId="6461" xr:uid="{F27FB075-CC8C-464F-B896-A4DD4513E381}"/>
    <cellStyle name="Normal 5 5 10 2 3 3 3" xfId="30687" xr:uid="{E236A871-538D-40BA-B315-1EF310118114}"/>
    <cellStyle name="Normal 5 5 10 2 3 4" xfId="3241" xr:uid="{00000000-0005-0000-0000-0000C7110000}"/>
    <cellStyle name="Normal 5 5 10 2 4" xfId="26808" xr:uid="{310EF612-4903-4B1A-9CD8-2C62DB23EA49}"/>
    <cellStyle name="Normal 5 5 10 3" xfId="1480" xr:uid="{00000000-0005-0000-0000-0000C8050000}"/>
    <cellStyle name="Normal 5 5 10 4" xfId="3847" xr:uid="{00000000-0005-0000-0000-0000CB110000}"/>
    <cellStyle name="Normal 5 5 10 5" xfId="6891" xr:uid="{8489CE83-2AD3-4240-A2D0-A809900F295A}"/>
    <cellStyle name="Normal 5 5 10 5 2" xfId="7274" xr:uid="{34EED9D6-B44D-48E2-8D41-A76979491960}"/>
    <cellStyle name="Normal 5 5 10 5 3" xfId="30740" xr:uid="{05F38EE0-C742-4D57-B2F0-B9DF80D4E12B}"/>
    <cellStyle name="Normal 5 5 10 6" xfId="7433" xr:uid="{02E7482E-881B-43C5-AEE1-05ABECB13194}"/>
    <cellStyle name="Normal 5 5 10 6 2" xfId="7672" xr:uid="{3F194E8E-8D7D-471E-8864-C9A06FA8BA30}"/>
    <cellStyle name="Normal 5 5 10 6 3" xfId="30701" xr:uid="{3A405183-6F3E-4E09-B161-5290FAE58769}"/>
    <cellStyle name="Normal 5 5 11" xfId="1481" xr:uid="{00000000-0005-0000-0000-0000C9050000}"/>
    <cellStyle name="Normal 5 5 11 10" xfId="13932" xr:uid="{CFCF1478-B7EF-4412-991E-AAA928CD8065}"/>
    <cellStyle name="Normal 5 5 11 2" xfId="2378" xr:uid="{00000000-0005-0000-0000-000039040000}"/>
    <cellStyle name="Normal 5 5 11 2 2" xfId="5724" xr:uid="{00000000-0005-0000-0000-0000CE110000}"/>
    <cellStyle name="Normal 5 5 11 2 2 2" xfId="8170" xr:uid="{60DEEAF9-1759-4493-BC16-48774833C769}"/>
    <cellStyle name="Normal 5 5 11 2 2 2 2" xfId="29627" xr:uid="{AD56835D-4BC9-4E56-8FE8-D9DCCB167A63}"/>
    <cellStyle name="Normal 5 5 11 2 2 2 3" xfId="16869" xr:uid="{4031F9A7-AB80-401F-BE48-928A0FB8EE9D}"/>
    <cellStyle name="Normal 5 5 11 2 2 3" xfId="9526" xr:uid="{A8DD8718-DF7E-4497-B1BF-D50E8FB5F55D}"/>
    <cellStyle name="Normal 5 5 11 2 2 3 2" xfId="19702" xr:uid="{044CE8A9-22DB-4D44-8BBD-852CE21289C9}"/>
    <cellStyle name="Normal 5 5 11 2 2 4" xfId="12211" xr:uid="{ECC83B8B-7196-423B-AE2E-5D0E09E3C35E}"/>
    <cellStyle name="Normal 5 5 11 2 2 4 2" xfId="22535" xr:uid="{4946E830-8ADF-4EE3-9BD6-4F7686F7AA31}"/>
    <cellStyle name="Normal 5 5 11 2 2 5" xfId="24060" xr:uid="{C23B73AC-D500-4539-B900-0B4AABF2AC3D}"/>
    <cellStyle name="Normal 5 5 11 2 2 6" xfId="14761" xr:uid="{465C9418-BCCB-465E-B362-5A8C85A08DE9}"/>
    <cellStyle name="Normal 5 5 11 2 3" xfId="8096" xr:uid="{63D4DFBA-B8EE-48CD-BAC4-C73C4207C3FF}"/>
    <cellStyle name="Normal 5 5 11 2 3 2" xfId="28023" xr:uid="{1692A0AF-0BD6-489D-A372-BD2ACBE5A049}"/>
    <cellStyle name="Normal 5 5 11 2 3 3" xfId="28153" xr:uid="{6A0616F1-63FB-46C1-887C-FD3028BF4928}"/>
    <cellStyle name="Normal 5 5 11 2 3 4" xfId="16359" xr:uid="{6C87ED2A-B580-40BB-8DA9-D31A1F8F70ED}"/>
    <cellStyle name="Normal 5 5 11 2 4" xfId="9019" xr:uid="{B0645623-CE36-43CD-A5B1-C1A737744982}"/>
    <cellStyle name="Normal 5 5 11 2 4 2" xfId="28280" xr:uid="{11EDF7A2-0DA1-479A-A50D-420B778EBD68}"/>
    <cellStyle name="Normal 5 5 11 2 4 3" xfId="19192" xr:uid="{E926868D-E1A2-40D6-8815-65A3457AC443}"/>
    <cellStyle name="Normal 5 5 11 2 5" xfId="11701" xr:uid="{923517A4-B327-4723-B23B-917CDD3E79F5}"/>
    <cellStyle name="Normal 5 5 11 2 5 2" xfId="22025" xr:uid="{6AC0172B-77B8-4A4D-B9D0-A5D909486875}"/>
    <cellStyle name="Normal 5 5 11 2 6" xfId="25270" xr:uid="{4DDDD9CC-ACAF-4C38-88D1-C7CDD023B801}"/>
    <cellStyle name="Normal 5 5 11 2 7" xfId="14090" xr:uid="{72DD11FF-F092-4BF2-82B5-E698726BEC3F}"/>
    <cellStyle name="Normal 5 5 11 3" xfId="3719" xr:uid="{00000000-0005-0000-0000-0000CF110000}"/>
    <cellStyle name="Normal 5 5 11 3 2" xfId="5528" xr:uid="{00000000-0005-0000-0000-0000D0110000}"/>
    <cellStyle name="Normal 5 5 11 3 2 2" xfId="28246" xr:uid="{13372B56-442D-4FFB-AA1E-6B7AC3AF5F7F}"/>
    <cellStyle name="Normal 5 5 11 3 2 3" xfId="16738" xr:uid="{0108C07B-2A98-498E-A32B-2DDB104916D4}"/>
    <cellStyle name="Normal 5 5 11 3 3" xfId="9398" xr:uid="{A77E629F-8B77-4BA8-8DE7-715D741A1946}"/>
    <cellStyle name="Normal 5 5 11 3 3 2" xfId="19571" xr:uid="{949D27A7-ADE9-4283-9C5C-5CDDC485F791}"/>
    <cellStyle name="Normal 5 5 11 3 4" xfId="12080" xr:uid="{A14B226B-0995-410B-A4B3-AF59B4366634}"/>
    <cellStyle name="Normal 5 5 11 3 4 2" xfId="22404" xr:uid="{E9EE409F-6999-4C52-9A0A-B599931B44F3}"/>
    <cellStyle name="Normal 5 5 11 3 5" xfId="23923" xr:uid="{37ED58AF-729A-4100-A63C-0E20D5A466EF}"/>
    <cellStyle name="Normal 5 5 11 3 6" xfId="14575" xr:uid="{230163F1-553A-44AF-A319-3FD4134D19CA}"/>
    <cellStyle name="Normal 5 5 11 4" xfId="4660" xr:uid="{00000000-0005-0000-0000-0000D1110000}"/>
    <cellStyle name="Normal 5 5 11 4 2" xfId="8984" xr:uid="{2182CCE7-0065-4EB3-9969-096AC38221E7}"/>
    <cellStyle name="Normal 5 5 11 4 2 2" xfId="27006" xr:uid="{E10A1940-897F-4497-B9CB-CC121AC46F47}"/>
    <cellStyle name="Normal 5 5 11 4 2 3" xfId="19149" xr:uid="{94C8C6D7-A774-4662-ABF3-12A0B750B74C}"/>
    <cellStyle name="Normal 5 5 11 4 3" xfId="11658" xr:uid="{26632E89-F327-4C0C-953C-EA89AA05F12E}"/>
    <cellStyle name="Normal 5 5 11 4 3 2" xfId="21982" xr:uid="{33E3AD17-F533-4A90-98FB-D4A74A626591}"/>
    <cellStyle name="Normal 5 5 11 4 4" xfId="25904" xr:uid="{E8422094-2F09-4478-8090-DB933BBF335D}"/>
    <cellStyle name="Normal 5 5 11 4 5" xfId="16316" xr:uid="{BF4498FF-5F06-48CC-A772-62E8837760B2}"/>
    <cellStyle name="Normal 5 5 11 5" xfId="7434" xr:uid="{27B578ED-D3ED-413D-A21D-B2CEF663DD7E}"/>
    <cellStyle name="Normal 5 5 11 5 2" xfId="10285" xr:uid="{C85AC1E6-2D9A-41F5-A66E-67BC6144B8A4}"/>
    <cellStyle name="Normal 5 5 11 5 2 2" xfId="20467" xr:uid="{9B32A527-DCA2-4FA4-A88E-3E1CF235E930}"/>
    <cellStyle name="Normal 5 5 11 5 3" xfId="12976" xr:uid="{FE38AD1E-6690-439A-A8FE-E0B29C06D1D4}"/>
    <cellStyle name="Normal 5 5 11 5 3 2" xfId="23300" xr:uid="{68ADAF33-FAF8-4C28-93D1-470917202996}"/>
    <cellStyle name="Normal 5 5 11 5 4" xfId="28249" xr:uid="{96C0D58E-5F36-475B-A4F6-D75B3544C72D}"/>
    <cellStyle name="Normal 5 5 11 5 5" xfId="17634" xr:uid="{D943DBDF-D171-4183-A4CB-D0A3E09D6745}"/>
    <cellStyle name="Normal 5 5 11 6" xfId="7895" xr:uid="{D9131A2E-88AD-41DB-A1ED-68A69B343B62}"/>
    <cellStyle name="Normal 5 5 11 6 2" xfId="15909" xr:uid="{0885A34D-C390-4CEB-8240-5BF3498BD372}"/>
    <cellStyle name="Normal 5 5 11 7" xfId="8628" xr:uid="{A5F07C8F-95D3-4F8F-AB51-DC3BC5098F57}"/>
    <cellStyle name="Normal 5 5 11 7 2" xfId="18742" xr:uid="{D9524BDC-A3DB-4E91-B9C7-ECCF58A6762E}"/>
    <cellStyle name="Normal 5 5 11 8" xfId="11254" xr:uid="{321446B3-2679-4FF0-9B92-2A7303F80D32}"/>
    <cellStyle name="Normal 5 5 11 8 2" xfId="21575" xr:uid="{277EFEA5-A38C-46B2-9A7D-0365401200EA}"/>
    <cellStyle name="Normal 5 5 11 9" xfId="25384" xr:uid="{900205EC-2B90-49B3-BE02-723B3C595BDD}"/>
    <cellStyle name="Normal 5 5 12" xfId="1482" xr:uid="{00000000-0005-0000-0000-0000CA050000}"/>
    <cellStyle name="Normal 5 5 12 2" xfId="1483" xr:uid="{00000000-0005-0000-0000-0000CB050000}"/>
    <cellStyle name="Normal 5 5 12 2 2" xfId="26936" xr:uid="{F2E29F4F-24C2-4284-A107-489B2C8164DD}"/>
    <cellStyle name="Normal 5 5 12 2 2 2" xfId="28056" xr:uid="{4A4B1E39-47BB-47F2-B321-F7230927D945}"/>
    <cellStyle name="Normal 5 5 12 2 3" xfId="28487" xr:uid="{F8039A21-D283-4CE2-B461-567C60620E0D}"/>
    <cellStyle name="Normal 5 5 12 2 4" xfId="28353" xr:uid="{CB24ED1D-7362-4CFA-B744-373CA051ED1E}"/>
    <cellStyle name="Normal 5 5 12 3" xfId="1484" xr:uid="{00000000-0005-0000-0000-0000CC050000}"/>
    <cellStyle name="Normal 5 5 12 3 2" xfId="2713" xr:uid="{00000000-0005-0000-0000-00003C040000}"/>
    <cellStyle name="Normal 5 5 12 3 2 2" xfId="6413" xr:uid="{00000000-0005-0000-0000-0000D6110000}"/>
    <cellStyle name="Normal 5 5 12 3 2 2 2" xfId="18743" xr:uid="{8BBC3F26-CB07-4309-978F-3664ABDEC2EF}"/>
    <cellStyle name="Normal 5 5 12 3 2 3" xfId="11255" xr:uid="{2F59CEDF-ED62-4971-9938-97C2E138B19A}"/>
    <cellStyle name="Normal 5 5 12 3 2 3 2" xfId="21576" xr:uid="{53D1170A-1329-444F-B850-AA51AFD91EC6}"/>
    <cellStyle name="Normal 5 5 12 3 2 4" xfId="26652" xr:uid="{9BA34A0C-9F28-4A0B-B636-E8042B24A8CD}"/>
    <cellStyle name="Normal 5 5 12 3 2 5" xfId="15910" xr:uid="{841F8893-D9B0-4316-915E-5CB655A12B08}"/>
    <cellStyle name="Normal 5 5 12 3 3" xfId="5066" xr:uid="{00000000-0005-0000-0000-0000D7110000}"/>
    <cellStyle name="Normal 5 5 12 3 3 2" xfId="7673" xr:uid="{5F01D56A-4354-42B1-B9F5-320FBD898A28}"/>
    <cellStyle name="Normal 5 5 12 3 3 3" xfId="7260" xr:uid="{9FBC976D-24ED-42EA-B683-B13B0DF409DF}"/>
    <cellStyle name="Normal 5 5 12 3 3 4" xfId="30694" xr:uid="{2F9A6F83-BB88-4472-ACA1-33AEF1949187}"/>
    <cellStyle name="Normal 5 5 12 3 4" xfId="25916" xr:uid="{30A82C55-E8F7-49AA-99C5-6E7001369C99}"/>
    <cellStyle name="Normal 5 5 12 3 5" xfId="6827" xr:uid="{1A41D106-D707-4DC9-B734-6C20494DEB0C}"/>
    <cellStyle name="Normal 5 5 12 4" xfId="1485" xr:uid="{00000000-0005-0000-0000-0000CD050000}"/>
    <cellStyle name="Normal 5 5 12 4 2" xfId="1486" xr:uid="{00000000-0005-0000-0000-0000CE050000}"/>
    <cellStyle name="Normal 5 5 12 4 2 2" xfId="29220" xr:uid="{5CE6F460-6857-4055-9458-474F78DB8120}"/>
    <cellStyle name="Normal 5 5 12 4 2 3" xfId="28476" xr:uid="{DBD59843-9ED6-4FE5-BE81-A2B260CE86BD}"/>
    <cellStyle name="Normal 5 5 12 4 3" xfId="3502" xr:uid="{00000000-0005-0000-0000-0000DA110000}"/>
    <cellStyle name="Normal 5 5 12 4 3 2" xfId="6569" xr:uid="{A5B60BCA-46CC-4CEB-811B-1B7310ABFD5C}"/>
    <cellStyle name="Normal 5 5 12 4 3 3" xfId="6998" xr:uid="{014FE631-1982-4086-B738-B5FB61BD5A6F}"/>
    <cellStyle name="Normal 5 5 12 4 4" xfId="3245" xr:uid="{00000000-0005-0000-0000-0000D8110000}"/>
    <cellStyle name="Normal 5 5 12 4 5" xfId="24307" xr:uid="{4D4BAA5A-2960-46A9-916C-F1CDACF1BF39}"/>
    <cellStyle name="Normal 5 5 12 4 6" xfId="27145" xr:uid="{86C3BB83-C2BD-4C39-99AA-E9395F5C6AF7}"/>
    <cellStyle name="Normal 5 5 12 5" xfId="1487" xr:uid="{00000000-0005-0000-0000-0000CF050000}"/>
    <cellStyle name="Normal 5 5 12 5 2" xfId="27152" xr:uid="{21748900-D3FC-4A2D-8473-BAD3DBBD7A6F}"/>
    <cellStyle name="Normal 5 5 12 5 3" xfId="27571" xr:uid="{DE817C6A-B167-4A11-83EE-4FE9EE42115A}"/>
    <cellStyle name="Normal 5 5 12 6" xfId="1488" xr:uid="{00000000-0005-0000-0000-0000D0050000}"/>
    <cellStyle name="Normal 5 5 12 6 2" xfId="3246" xr:uid="{00000000-0005-0000-0000-0000DC110000}"/>
    <cellStyle name="Normal 5 5 12 6 3" xfId="2040" xr:uid="{00000000-0005-0000-0000-000097050000}"/>
    <cellStyle name="Normal 5 5 12 6 3 2" xfId="25625" xr:uid="{82F946A7-4767-4862-BB39-C82A8F3B7E1B}"/>
    <cellStyle name="Normal 5 5 12 6 3 3" xfId="30763" xr:uid="{50EEC4C4-70B6-4728-AE35-00D84607F9FB}"/>
    <cellStyle name="Normal 5 5 12 6 4" xfId="30753" xr:uid="{FB0B1083-1649-4FD9-8D0A-3A445F2527DF}"/>
    <cellStyle name="Normal 5 5 12 7" xfId="3501" xr:uid="{00000000-0005-0000-0000-0000DD110000}"/>
    <cellStyle name="Normal 5 5 12 7 2" xfId="6718" xr:uid="{002BDFD4-89FE-4D3D-8159-BF7E14283AEC}"/>
    <cellStyle name="Normal 5 5 12 7 3" xfId="30734" xr:uid="{F6907D32-7F66-48EE-9C54-94773D61123E}"/>
    <cellStyle name="Normal 5 5 12 8" xfId="7451" xr:uid="{0A4EB7E7-812B-4356-A498-390F3CE078F3}"/>
    <cellStyle name="Normal 5 5 12 8 2" xfId="7680" xr:uid="{017ACB5C-83D7-4A0C-93E6-A593F23B7731}"/>
    <cellStyle name="Normal 5 5 12 8 3" xfId="6833" xr:uid="{FA4D4BC9-6A45-4D59-A385-464ABE43E98C}"/>
    <cellStyle name="Normal 5 5 12 9" xfId="26828" xr:uid="{B2294A61-AF25-44F9-A2F9-754E4B03CFED}"/>
    <cellStyle name="Normal 5 5 12 9 2" xfId="27418" xr:uid="{10E6C05A-50CE-4479-8257-2FAB6397AE33}"/>
    <cellStyle name="Normal 5 5 13" xfId="1489" xr:uid="{00000000-0005-0000-0000-0000D1050000}"/>
    <cellStyle name="Normal 5 5 13 2" xfId="2627" xr:uid="{00000000-0005-0000-0000-00003D040000}"/>
    <cellStyle name="Normal 5 5 13 2 2" xfId="6221" xr:uid="{00000000-0005-0000-0000-0000E0110000}"/>
    <cellStyle name="Normal 5 5 13 2 2 2" xfId="30268" xr:uid="{930B28B3-0BD3-4849-97E2-23768D6EBD02}"/>
    <cellStyle name="Normal 5 5 13 2 2 3" xfId="20972" xr:uid="{8A6F0D38-34A2-4081-AF20-8E1941C13D79}"/>
    <cellStyle name="Normal 5 5 13 2 3" xfId="13481" xr:uid="{D30623A9-6F85-4CA4-B028-786F32329852}"/>
    <cellStyle name="Normal 5 5 13 2 3 2" xfId="23805" xr:uid="{23FE2A2A-AD3F-47CC-B96C-21F4CD24C73E}"/>
    <cellStyle name="Normal 5 5 13 2 4" xfId="24956" xr:uid="{D5ECA559-52CC-4C75-8D55-38DE948C581F}"/>
    <cellStyle name="Normal 5 5 13 2 5" xfId="18139" xr:uid="{58C2AFFE-0C6F-46BC-BD11-640DB7EC770B}"/>
    <cellStyle name="Normal 5 5 13 3" xfId="4961" xr:uid="{00000000-0005-0000-0000-0000E1110000}"/>
    <cellStyle name="Normal 5 5 13 3 2" xfId="26760" xr:uid="{399A73A6-0187-41C2-AD81-6CC39DA54277}"/>
    <cellStyle name="Normal 5 5 13 3 3" xfId="26903" xr:uid="{91AE3EF9-9564-43F0-99E8-AE360EBFEF57}"/>
    <cellStyle name="Normal 5 5 13 3 4" xfId="15911" xr:uid="{BFB714B7-5003-4A01-8C1F-07FB1BB29D06}"/>
    <cellStyle name="Normal 5 5 13 4" xfId="8629" xr:uid="{0D336F24-0115-4A97-9EF7-F9E468B3D797}"/>
    <cellStyle name="Normal 5 5 13 4 2" xfId="24188" xr:uid="{EFE55B83-B5C8-4696-9A69-52F0F9B90C48}"/>
    <cellStyle name="Normal 5 5 13 4 3" xfId="28062" xr:uid="{78BA2776-6765-4556-B516-F55D92897577}"/>
    <cellStyle name="Normal 5 5 13 4 4" xfId="18744" xr:uid="{47FE9439-485F-4D38-AFF2-803B5CF634B7}"/>
    <cellStyle name="Normal 5 5 13 5" xfId="11256" xr:uid="{2584D430-3617-4F57-B0F1-3C4544A2FE13}"/>
    <cellStyle name="Normal 5 5 13 5 2" xfId="30397" xr:uid="{792D91E3-2479-4229-B426-80797728FF25}"/>
    <cellStyle name="Normal 5 5 13 5 3" xfId="21577" xr:uid="{3DA9328E-9592-4FF9-8B6E-9C0974BA2B19}"/>
    <cellStyle name="Normal 5 5 13 6" xfId="25373" xr:uid="{0E82DC79-02D5-41A5-8162-A4F915A47D12}"/>
    <cellStyle name="Normal 5 5 13 7" xfId="15230" xr:uid="{D8A15E61-DAB3-442B-A370-1DF7C3712F55}"/>
    <cellStyle name="Normal 5 5 14" xfId="1490" xr:uid="{00000000-0005-0000-0000-0000D2050000}"/>
    <cellStyle name="Normal 5 5 14 2" xfId="1491" xr:uid="{00000000-0005-0000-0000-0000D3050000}"/>
    <cellStyle name="Normal 5 5 14 3" xfId="3247" xr:uid="{00000000-0005-0000-0000-0000E4110000}"/>
    <cellStyle name="Normal 5 5 14 3 2" xfId="7619" xr:uid="{9F917EC4-A388-4BD6-8ADD-9F8E2AC82EA6}"/>
    <cellStyle name="Normal 5 5 14 3 2 2" xfId="29436" xr:uid="{192EFF42-8A56-49D3-8D9B-2A45697A5EAE}"/>
    <cellStyle name="Normal 5 5 14 3 3" xfId="27892" xr:uid="{08E05F8D-C90C-4B84-8C81-CC9836E8E125}"/>
    <cellStyle name="Normal 5 5 14 3 4" xfId="6992" xr:uid="{5835ABBF-2B2C-400B-B477-10CEE989E5A4}"/>
    <cellStyle name="Normal 5 5 14 4" xfId="29516" xr:uid="{3E99C3E6-ED1A-4F4E-B0F0-A4A0A3B6C933}"/>
    <cellStyle name="Normal 5 5 15" xfId="2243" xr:uid="{00000000-0005-0000-0000-000034040000}"/>
    <cellStyle name="Normal 5 5 15 2" xfId="5086" xr:uid="{00000000-0005-0000-0000-0000E6110000}"/>
    <cellStyle name="Normal 5 5 15 2 2" xfId="28292" xr:uid="{D50B73D1-5A2F-4372-8180-C123193074F5}"/>
    <cellStyle name="Normal 5 5 15 2 3" xfId="16375" xr:uid="{BD85ECBC-A115-4367-81B5-2FCD676D036C}"/>
    <cellStyle name="Normal 5 5 15 3" xfId="9035" xr:uid="{6934156A-C836-4C48-83BB-7A871A313A66}"/>
    <cellStyle name="Normal 5 5 15 3 2" xfId="19208" xr:uid="{4595A9A0-3D1D-4E02-8B9B-2411A3D56B71}"/>
    <cellStyle name="Normal 5 5 15 4" xfId="11717" xr:uid="{A9A3555E-59D8-4C0A-B1C0-762A960DE70E}"/>
    <cellStyle name="Normal 5 5 15 4 2" xfId="22041" xr:uid="{9E616388-232E-4F7B-A588-BE8E6E2456E0}"/>
    <cellStyle name="Normal 5 5 15 5" xfId="25914" xr:uid="{825C07B5-316B-48CC-A239-D9D657FF3655}"/>
    <cellStyle name="Normal 5 5 15 6" xfId="14143" xr:uid="{7CC70CF7-C04D-49AD-BE39-220E03173428}"/>
    <cellStyle name="Normal 5 5 16" xfId="4500" xr:uid="{00000000-0005-0000-0000-0000E7110000}"/>
    <cellStyle name="Normal 5 5 16 2" xfId="8792" xr:uid="{7F78AA3B-04F9-4EE9-A83A-DA6609F1F6D2}"/>
    <cellStyle name="Normal 5 5 16 2 2" xfId="29129" xr:uid="{12915FBD-5540-4CD1-96FC-F9410B9161B0}"/>
    <cellStyle name="Normal 5 5 16 2 3" xfId="18940" xr:uid="{718C13DC-EB6D-48F7-9571-6FF21F78C1E9}"/>
    <cellStyle name="Normal 5 5 16 3" xfId="11449" xr:uid="{C58EBDE2-4342-4F43-B3B0-D3351DDEB70D}"/>
    <cellStyle name="Normal 5 5 16 3 2" xfId="21773" xr:uid="{164FFC6C-B92E-4C92-A1D1-4A8F5536D561}"/>
    <cellStyle name="Normal 5 5 16 4" xfId="24093" xr:uid="{67D12A0C-8DCC-485C-959C-6F7F81C9BAC1}"/>
    <cellStyle name="Normal 5 5 16 5" xfId="16107" xr:uid="{9D96F9A7-C897-42C6-8C94-E7621691EC54}"/>
    <cellStyle name="Normal 5 5 17" xfId="6890" xr:uid="{F7B4BF47-4A5B-4E70-A889-53FDE37A40C7}"/>
    <cellStyle name="Normal 5 5 17 2" xfId="7610" xr:uid="{730EC5A3-7F82-45BA-A10B-2D75BA0E1E7F}"/>
    <cellStyle name="Normal 5 5 17 2 2" xfId="29497" xr:uid="{FBB82E5D-B146-4265-8F9F-EA6499C38697}"/>
    <cellStyle name="Normal 5 5 17 3" xfId="28843" xr:uid="{4A774B09-29B2-47E1-A0E3-9E53EF18A3DD}"/>
    <cellStyle name="Normal 5 5 17 4" xfId="30720" xr:uid="{3003DE43-6FF7-4A73-B566-44AE85959F0B}"/>
    <cellStyle name="Normal 5 5 18" xfId="7432" xr:uid="{88C148C1-01E9-4C6E-A090-3297C626A65E}"/>
    <cellStyle name="Normal 5 5 18 2" xfId="7676" xr:uid="{D4FDC38A-2A14-4B93-B811-F1388439CE4D}"/>
    <cellStyle name="Normal 5 5 18 3" xfId="30604" xr:uid="{B6691847-F80F-440F-AE9E-551478739CC0}"/>
    <cellStyle name="Normal 5 5 19" xfId="25651" xr:uid="{25A3C1E4-787E-4C71-9B04-8CEB98EA957D}"/>
    <cellStyle name="Normal 5 5 2" xfId="1492" xr:uid="{00000000-0005-0000-0000-0000D4050000}"/>
    <cellStyle name="Normal 5 5 2 10" xfId="27277" xr:uid="{9327B12F-E889-4216-BAA7-D290EB7F513D}"/>
    <cellStyle name="Normal 5 5 2 11" xfId="28196" xr:uid="{823AC785-570E-497D-ABD4-7B6F58840D34}"/>
    <cellStyle name="Normal 5 5 2 12" xfId="13744" xr:uid="{1A45F243-4CF1-4426-B0DE-000D6D711889}"/>
    <cellStyle name="Normal 5 5 2 2" xfId="1493" xr:uid="{00000000-0005-0000-0000-0000D5050000}"/>
    <cellStyle name="Normal 5 5 2 2 10" xfId="8630" xr:uid="{C9A5715A-E7B6-4544-B429-BF3344C9E035}"/>
    <cellStyle name="Normal 5 5 2 2 10 2" xfId="18745" xr:uid="{668502C4-D29A-4F78-B64A-CF242AAAB093}"/>
    <cellStyle name="Normal 5 5 2 2 11" xfId="11257" xr:uid="{72B6EF1B-F327-455C-B6CC-8F23D1A6D9C0}"/>
    <cellStyle name="Normal 5 5 2 2 11 2" xfId="21578" xr:uid="{C2F010E8-527C-47F0-A21D-BBB43E8F1881}"/>
    <cellStyle name="Normal 5 5 2 2 12" xfId="25698" xr:uid="{97D45197-3116-455A-AAB8-721315B361AB}"/>
    <cellStyle name="Normal 5 5 2 2 13" xfId="13804" xr:uid="{6FC63A63-3929-43CC-A33E-8F772BA07EBC}"/>
    <cellStyle name="Normal 5 5 2 2 2" xfId="1494" xr:uid="{00000000-0005-0000-0000-0000D6050000}"/>
    <cellStyle name="Normal 5 5 2 2 2 10" xfId="11258" xr:uid="{EA70ED7F-00A2-4997-A935-86250C812567}"/>
    <cellStyle name="Normal 5 5 2 2 2 10 2" xfId="21579" xr:uid="{0D600DD4-DF76-48D4-AA98-8F2C45778F05}"/>
    <cellStyle name="Normal 5 5 2 2 2 11" xfId="24147" xr:uid="{C69CFE85-F8D9-4B34-86DC-0374F76DA507}"/>
    <cellStyle name="Normal 5 5 2 2 2 12" xfId="13933" xr:uid="{A15227ED-563C-403E-9C95-739A3FEC1CAB}"/>
    <cellStyle name="Normal 5 5 2 2 2 2" xfId="2578" xr:uid="{00000000-0005-0000-0000-000041040000}"/>
    <cellStyle name="Normal 5 5 2 2 2 2 2" xfId="4159" xr:uid="{00000000-0005-0000-0000-0000EC110000}"/>
    <cellStyle name="Normal 5 5 2 2 2 2 2 2" xfId="6223" xr:uid="{00000000-0005-0000-0000-0000ED110000}"/>
    <cellStyle name="Normal 5 5 2 2 2 2 2 2 2" xfId="28789" xr:uid="{92C4CE3D-7968-485D-99A9-021ACC7B984B}"/>
    <cellStyle name="Normal 5 5 2 2 2 2 2 2 3" xfId="27550" xr:uid="{AA24E2B1-38D2-4EB8-A40B-988934BA503A}"/>
    <cellStyle name="Normal 5 5 2 2 2 2 2 2 4" xfId="17289" xr:uid="{6E1A9C10-930C-454C-B0BD-5CDE847F41D4}"/>
    <cellStyle name="Normal 5 5 2 2 2 2 2 3" xfId="9946" xr:uid="{972D3FF3-8673-4182-ADA2-0F4F826A1B31}"/>
    <cellStyle name="Normal 5 5 2 2 2 2 2 3 2" xfId="29889" xr:uid="{360F6689-08DD-44DC-A528-C38E2326A889}"/>
    <cellStyle name="Normal 5 5 2 2 2 2 2 3 3" xfId="20122" xr:uid="{E275643D-37AC-46E1-9B81-054D879C9837}"/>
    <cellStyle name="Normal 5 5 2 2 2 2 2 4" xfId="12631" xr:uid="{C2BB99B9-96B2-4DD1-84D1-FC58102E1D01}"/>
    <cellStyle name="Normal 5 5 2 2 2 2 2 4 2" xfId="22955" xr:uid="{2BCB4548-FA30-4C5C-A28A-2E64274A3D77}"/>
    <cellStyle name="Normal 5 5 2 2 2 2 2 5" xfId="26367" xr:uid="{817C11C8-D34C-4A83-B980-055AAD713000}"/>
    <cellStyle name="Normal 5 5 2 2 2 2 2 6" xfId="15232" xr:uid="{4EBB1430-E708-46C7-B10D-0E7BA797213E}"/>
    <cellStyle name="Normal 5 5 2 2 2 2 3" xfId="5530" xr:uid="{00000000-0005-0000-0000-0000EE110000}"/>
    <cellStyle name="Normal 5 5 2 2 2 2 3 2" xfId="10544" xr:uid="{82B4416F-04D3-4B52-8C88-6C73A4F69481}"/>
    <cellStyle name="Normal 5 5 2 2 2 2 3 2 2" xfId="30135" xr:uid="{337A0992-EDA1-49E6-A3A7-B5AFE698F191}"/>
    <cellStyle name="Normal 5 5 2 2 2 2 3 2 3" xfId="20771" xr:uid="{2B131B77-8C13-4011-85AF-788ADFD27123}"/>
    <cellStyle name="Normal 5 5 2 2 2 2 3 3" xfId="13280" xr:uid="{564769B9-6390-4954-B586-989A28F675C6}"/>
    <cellStyle name="Normal 5 5 2 2 2 2 3 3 2" xfId="23604" xr:uid="{21C3FC91-4B56-488C-A0CB-7D7806F18165}"/>
    <cellStyle name="Normal 5 5 2 2 2 2 3 4" xfId="24356" xr:uid="{2A122755-0875-43D6-84E2-77B294D5606A}"/>
    <cellStyle name="Normal 5 5 2 2 2 2 3 5" xfId="17938" xr:uid="{BA29634E-CE42-4FD1-8AFE-E94554923E94}"/>
    <cellStyle name="Normal 5 5 2 2 2 2 4" xfId="8151" xr:uid="{E4A591EE-41E9-4999-AFE5-9BEEE35C3F24}"/>
    <cellStyle name="Normal 5 5 2 2 2 2 4 2" xfId="27673" xr:uid="{0D010D3B-F27F-47DC-9911-ECC04F4EE082}"/>
    <cellStyle name="Normal 5 5 2 2 2 2 4 3" xfId="16740" xr:uid="{5E7F4B48-42CC-418B-ADE3-8FEEEB5C705B}"/>
    <cellStyle name="Normal 5 5 2 2 2 2 5" xfId="9400" xr:uid="{83FD3E34-1422-4BE1-A008-596D0945C4FF}"/>
    <cellStyle name="Normal 5 5 2 2 2 2 5 2" xfId="19573" xr:uid="{32ECD92C-CCEF-43F4-9057-349B3BBDC36D}"/>
    <cellStyle name="Normal 5 5 2 2 2 2 6" xfId="12082" xr:uid="{4BB312B6-662E-46B2-BDEE-62C502A43601}"/>
    <cellStyle name="Normal 5 5 2 2 2 2 6 2" xfId="22406" xr:uid="{941D8199-F96A-4B7F-9CF0-B46DC6D3D8C4}"/>
    <cellStyle name="Normal 5 5 2 2 2 2 7" xfId="24991" xr:uid="{13FD1ED5-CC9D-4049-9770-622F9FC57CF4}"/>
    <cellStyle name="Normal 5 5 2 2 2 2 8" xfId="14577" xr:uid="{6CFDD71C-2008-4759-8971-EB27532E2AFB}"/>
    <cellStyle name="Normal 5 5 2 2 2 3" xfId="4160" xr:uid="{00000000-0005-0000-0000-0000EF110000}"/>
    <cellStyle name="Normal 5 5 2 2 2 3 2" xfId="6224" xr:uid="{00000000-0005-0000-0000-0000F0110000}"/>
    <cellStyle name="Normal 5 5 2 2 2 3 2 2" xfId="10699" xr:uid="{75E34711-AB14-4264-A5B7-F6D835547A7D}"/>
    <cellStyle name="Normal 5 5 2 2 2 3 2 2 2" xfId="30269" xr:uid="{E33DE089-EAD3-40D2-8C6D-7DE8A1C2CA0C}"/>
    <cellStyle name="Normal 5 5 2 2 2 3 2 2 3" xfId="20973" xr:uid="{1BF3CA28-A8EC-4BAF-95C4-3565D63F1744}"/>
    <cellStyle name="Normal 5 5 2 2 2 3 2 3" xfId="13482" xr:uid="{96DB49DD-7173-47EA-A85D-D57C33B3F34A}"/>
    <cellStyle name="Normal 5 5 2 2 2 3 2 3 2" xfId="23806" xr:uid="{07C25F21-9055-454B-882A-D182E5D04D5D}"/>
    <cellStyle name="Normal 5 5 2 2 2 3 2 4" xfId="29092" xr:uid="{7FDF0B8D-39A9-475F-99BB-834C44FEFE74}"/>
    <cellStyle name="Normal 5 5 2 2 2 3 2 5" xfId="18140" xr:uid="{3E0EE7D2-C671-4B6B-A7E9-7AC98861B8A6}"/>
    <cellStyle name="Normal 5 5 2 2 2 3 3" xfId="8264" xr:uid="{9C697BCF-E40A-40AF-86AE-90CC885FBAFB}"/>
    <cellStyle name="Normal 5 5 2 2 2 3 3 2" xfId="27327" xr:uid="{735A66FA-545E-4876-B1B2-C138EC864A19}"/>
    <cellStyle name="Normal 5 5 2 2 2 3 3 3" xfId="17290" xr:uid="{973F573E-6C70-4121-8A1A-D756DC4D5A3E}"/>
    <cellStyle name="Normal 5 5 2 2 2 3 4" xfId="9947" xr:uid="{E4E10CBA-87C9-4089-AEC6-E28E10FF7961}"/>
    <cellStyle name="Normal 5 5 2 2 2 3 4 2" xfId="20123" xr:uid="{C3821F81-FC3E-4242-B3E6-8820BECED70D}"/>
    <cellStyle name="Normal 5 5 2 2 2 3 5" xfId="12632" xr:uid="{69C65391-4CC8-4C6D-BDE8-17D47C75BFFA}"/>
    <cellStyle name="Normal 5 5 2 2 2 3 5 2" xfId="22956" xr:uid="{B0C94C26-6540-45C6-A657-692775181907}"/>
    <cellStyle name="Normal 5 5 2 2 2 3 6" xfId="26212" xr:uid="{FEE74CB9-99C7-42CA-9A4D-B0BAEF7D62CE}"/>
    <cellStyle name="Normal 5 5 2 2 2 3 7" xfId="15233" xr:uid="{E1A93DC0-9267-45EB-8DBB-D2FA74DEA1F0}"/>
    <cellStyle name="Normal 5 5 2 2 2 4" xfId="4158" xr:uid="{00000000-0005-0000-0000-0000F1110000}"/>
    <cellStyle name="Normal 5 5 2 2 2 4 2" xfId="6222" xr:uid="{00000000-0005-0000-0000-0000F2110000}"/>
    <cellStyle name="Normal 5 5 2 2 2 4 2 2" xfId="27050" xr:uid="{6C040886-ECCB-45D7-A293-FDCBB57D25A7}"/>
    <cellStyle name="Normal 5 5 2 2 2 4 2 3" xfId="17288" xr:uid="{E9FF29D2-2005-4928-992B-7E618822AF4C}"/>
    <cellStyle name="Normal 5 5 2 2 2 4 3" xfId="9945" xr:uid="{A09D7CE6-887F-4A12-954F-8F4C4F2BEF1B}"/>
    <cellStyle name="Normal 5 5 2 2 2 4 3 2" xfId="20121" xr:uid="{B03E8527-5F1D-4500-8336-12E5256C0FCC}"/>
    <cellStyle name="Normal 5 5 2 2 2 4 4" xfId="12630" xr:uid="{C2939B45-52A8-414A-93AD-52A36AB171CA}"/>
    <cellStyle name="Normal 5 5 2 2 2 4 4 2" xfId="22954" xr:uid="{4DBFACB2-F9B6-49AD-8614-FD40BC43A902}"/>
    <cellStyle name="Normal 5 5 2 2 2 4 5" xfId="25647" xr:uid="{7882399B-2242-4BED-B5A9-9CFBDB2F76F2}"/>
    <cellStyle name="Normal 5 5 2 2 2 4 6" xfId="15231" xr:uid="{C52E4D24-411F-4DB2-9290-F60B84541CF5}"/>
    <cellStyle name="Normal 5 5 2 2 2 5" xfId="3572" xr:uid="{00000000-0005-0000-0000-0000F3110000}"/>
    <cellStyle name="Normal 5 5 2 2 2 5 2" xfId="5308" xr:uid="{00000000-0005-0000-0000-0000F4110000}"/>
    <cellStyle name="Normal 5 5 2 2 2 5 2 2" xfId="27239" xr:uid="{B7135BDD-20E9-4440-892F-B5DCE6BFBD50}"/>
    <cellStyle name="Normal 5 5 2 2 2 5 2 3" xfId="16585" xr:uid="{908C832B-8E84-46CA-8A43-BF0A584E937C}"/>
    <cellStyle name="Normal 5 5 2 2 2 5 3" xfId="9245" xr:uid="{5242D024-3103-4897-B278-8B8439B0B29A}"/>
    <cellStyle name="Normal 5 5 2 2 2 5 3 2" xfId="19418" xr:uid="{1AEA613A-CAA7-4BD6-BE77-C333DA3E4F9E}"/>
    <cellStyle name="Normal 5 5 2 2 2 5 4" xfId="11927" xr:uid="{2E8C120F-1C6F-4AF2-868E-4ED6164B6D2A}"/>
    <cellStyle name="Normal 5 5 2 2 2 5 4 2" xfId="22251" xr:uid="{26CC7393-B6F2-411E-B19B-1109A68B065B}"/>
    <cellStyle name="Normal 5 5 2 2 2 5 5" xfId="26429" xr:uid="{102D2D23-8918-4A91-9F74-B5E296F3FB6B}"/>
    <cellStyle name="Normal 5 5 2 2 2 5 6" xfId="14361" xr:uid="{EDEF9461-9EB0-4F3F-9CE5-072DB20DE80A}"/>
    <cellStyle name="Normal 5 5 2 2 2 6" xfId="4909" xr:uid="{00000000-0005-0000-0000-0000F5110000}"/>
    <cellStyle name="Normal 5 5 2 2 2 6 2" xfId="8985" xr:uid="{4170CBD1-C935-4BF4-8F7F-02E4909F47E6}"/>
    <cellStyle name="Normal 5 5 2 2 2 6 2 2" xfId="19150" xr:uid="{C8CC4CCE-1BC4-4A90-9770-A908113FC00B}"/>
    <cellStyle name="Normal 5 5 2 2 2 6 3" xfId="11659" xr:uid="{5DFE7A43-EBFA-437E-87B9-2D7919DAFF68}"/>
    <cellStyle name="Normal 5 5 2 2 2 6 3 2" xfId="21983" xr:uid="{8816539F-AE38-42D2-A456-F51F620D29C1}"/>
    <cellStyle name="Normal 5 5 2 2 2 6 4" xfId="26099" xr:uid="{C88B3FA4-5E87-4819-BBB2-0E662736673B}"/>
    <cellStyle name="Normal 5 5 2 2 2 6 5" xfId="16317" xr:uid="{4A78ADE1-0CB9-44C3-978D-81C0A503ADEA}"/>
    <cellStyle name="Normal 5 5 2 2 2 7" xfId="7462" xr:uid="{13D27F5B-2FF8-4EC2-BA34-205CB2E12F5F}"/>
    <cellStyle name="Normal 5 5 2 2 2 7 2" xfId="10299" xr:uid="{316C086F-F183-4B86-9CE9-080EAFB3EB2D}"/>
    <cellStyle name="Normal 5 5 2 2 2 7 2 2" xfId="20481" xr:uid="{9E57846B-3196-4C50-93F5-61F505F355ED}"/>
    <cellStyle name="Normal 5 5 2 2 2 7 3" xfId="12990" xr:uid="{E5FE1E7F-563E-4FCD-B7FE-BF9E1FB71C1F}"/>
    <cellStyle name="Normal 5 5 2 2 2 7 3 2" xfId="23314" xr:uid="{D06425E2-64F3-427B-BD6F-63D76EEBA8BF}"/>
    <cellStyle name="Normal 5 5 2 2 2 7 4" xfId="17648" xr:uid="{6798B32D-1A61-4644-9305-C84EAC6EFDEC}"/>
    <cellStyle name="Normal 5 5 2 2 2 8" xfId="7898" xr:uid="{BD84CB46-9531-43D0-BC65-ECE9B95C9DDC}"/>
    <cellStyle name="Normal 5 5 2 2 2 8 2" xfId="15913" xr:uid="{3ADB902A-342B-4831-BCE7-9D93B5F89FEC}"/>
    <cellStyle name="Normal 5 5 2 2 2 9" xfId="8631" xr:uid="{40E706C3-AE45-41F6-9CD7-57EDCC36B85C}"/>
    <cellStyle name="Normal 5 5 2 2 2 9 2" xfId="18746" xr:uid="{62ADBBF5-C973-4E36-84D1-EDA252E06172}"/>
    <cellStyle name="Normal 5 5 2 2 3" xfId="1495" xr:uid="{00000000-0005-0000-0000-0000D7050000}"/>
    <cellStyle name="Normal 5 5 2 2 3 2" xfId="2379" xr:uid="{00000000-0005-0000-0000-000042040000}"/>
    <cellStyle name="Normal 5 5 2 2 3 2 2" xfId="6225" xr:uid="{00000000-0005-0000-0000-0000F8110000}"/>
    <cellStyle name="Normal 5 5 2 2 3 2 2 2" xfId="28886" xr:uid="{AB22BE88-CF70-4DD6-8AE9-D1EB406021E1}"/>
    <cellStyle name="Normal 5 5 2 2 3 2 2 3" xfId="28982" xr:uid="{EAD822C0-D4F3-4E9E-AC21-E311F7ACAE00}"/>
    <cellStyle name="Normal 5 5 2 2 3 2 2 4" xfId="17291" xr:uid="{46B70BE5-8FC5-48E5-8EDB-4EA489E51F4F}"/>
    <cellStyle name="Normal 5 5 2 2 3 2 3" xfId="9948" xr:uid="{FBDA6BB2-EF8D-435C-AF89-2279F1DD128D}"/>
    <cellStyle name="Normal 5 5 2 2 3 2 3 2" xfId="29890" xr:uid="{43944B70-0A2E-467E-99D1-521780A93C19}"/>
    <cellStyle name="Normal 5 5 2 2 3 2 3 3" xfId="20124" xr:uid="{56A5CA7A-C60E-4B79-ABE5-5A2810CCDC92}"/>
    <cellStyle name="Normal 5 5 2 2 3 2 4" xfId="12633" xr:uid="{90131E0B-F5B8-4E56-A82B-72644B43F352}"/>
    <cellStyle name="Normal 5 5 2 2 3 2 4 2" xfId="22957" xr:uid="{B615BC69-2361-4B48-A954-71E5CDEF4720}"/>
    <cellStyle name="Normal 5 5 2 2 3 2 5" xfId="25848" xr:uid="{E33313CB-D834-43E1-9303-06B584FE82B6}"/>
    <cellStyle name="Normal 5 5 2 2 3 2 6" xfId="15234" xr:uid="{85ECEE2E-7784-4C7C-B541-3F82C6C76B13}"/>
    <cellStyle name="Normal 5 5 2 2 3 3" xfId="3720" xr:uid="{00000000-0005-0000-0000-0000F9110000}"/>
    <cellStyle name="Normal 5 5 2 2 3 3 2" xfId="5529" xr:uid="{00000000-0005-0000-0000-0000FA110000}"/>
    <cellStyle name="Normal 5 5 2 2 3 3 2 2" xfId="27997" xr:uid="{3DB16BF3-444A-4975-BBF0-294725542D3F}"/>
    <cellStyle name="Normal 5 5 2 2 3 3 2 3" xfId="16739" xr:uid="{AE32AD11-6CB9-49DB-BB83-EB45D82447BC}"/>
    <cellStyle name="Normal 5 5 2 2 3 3 3" xfId="9399" xr:uid="{90D304C9-1A06-4A11-A827-BC7A7CFEA5D1}"/>
    <cellStyle name="Normal 5 5 2 2 3 3 3 2" xfId="19572" xr:uid="{71ED5D1A-E1BF-4369-924D-6C095E7743AA}"/>
    <cellStyle name="Normal 5 5 2 2 3 3 4" xfId="12081" xr:uid="{85DB04A1-2F5F-4A3A-9766-926A3E164276}"/>
    <cellStyle name="Normal 5 5 2 2 3 3 4 2" xfId="22405" xr:uid="{D49E6AF6-94DE-4F45-B32D-66C901A1BE1A}"/>
    <cellStyle name="Normal 5 5 2 2 3 3 5" xfId="24336" xr:uid="{20067110-B259-4887-9016-2C40266CCAE2}"/>
    <cellStyle name="Normal 5 5 2 2 3 3 6" xfId="14576" xr:uid="{6517E1EC-9139-45A1-ACCF-9845954976D2}"/>
    <cellStyle name="Normal 5 5 2 2 3 4" xfId="4661" xr:uid="{00000000-0005-0000-0000-0000FB110000}"/>
    <cellStyle name="Normal 5 5 2 2 3 4 2" xfId="10438" xr:uid="{C522AD93-0DAA-4821-B172-A50F843F716D}"/>
    <cellStyle name="Normal 5 5 2 2 3 4 2 2" xfId="30023" xr:uid="{3BD79A42-A643-4055-A648-E14F0B12E100}"/>
    <cellStyle name="Normal 5 5 2 2 3 4 2 3" xfId="20620" xr:uid="{4DA0A7F2-40E7-4255-B444-64759260EC2D}"/>
    <cellStyle name="Normal 5 5 2 2 3 4 3" xfId="13129" xr:uid="{E6935FCB-DE03-4E38-B7DD-6A55DC4A8658}"/>
    <cellStyle name="Normal 5 5 2 2 3 4 3 2" xfId="23453" xr:uid="{BAFD3D51-2D44-4A04-BE87-B3237AE717EF}"/>
    <cellStyle name="Normal 5 5 2 2 3 4 4" xfId="25833" xr:uid="{65062F7F-D8EC-459F-A678-E3FC86FF3F40}"/>
    <cellStyle name="Normal 5 5 2 2 3 4 5" xfId="17787" xr:uid="{91C63BBD-198C-4DE3-B231-35AE92B4A0AB}"/>
    <cellStyle name="Normal 5 5 2 2 3 5" xfId="7899" xr:uid="{71B02EAB-D80F-4022-8455-16A7A9C57ECC}"/>
    <cellStyle name="Normal 5 5 2 2 3 5 2" xfId="26906" xr:uid="{E097B803-19A9-4F4F-B6D6-4DBDAA941687}"/>
    <cellStyle name="Normal 5 5 2 2 3 5 3" xfId="15914" xr:uid="{77B68686-5483-472B-A0AA-E3D7D4303C3C}"/>
    <cellStyle name="Normal 5 5 2 2 3 6" xfId="8632" xr:uid="{04B1C76B-72D2-45D1-9AFE-BAB93392B95F}"/>
    <cellStyle name="Normal 5 5 2 2 3 6 2" xfId="18747" xr:uid="{6C648F58-B9C0-4154-A74F-AC81A2FE87F5}"/>
    <cellStyle name="Normal 5 5 2 2 3 7" xfId="11259" xr:uid="{46434CEA-5EBA-456C-A0CE-63AEB5672FA7}"/>
    <cellStyle name="Normal 5 5 2 2 3 7 2" xfId="21580" xr:uid="{9F2976DD-FDF0-460C-9881-9627CD15F16F}"/>
    <cellStyle name="Normal 5 5 2 2 3 8" xfId="26291" xr:uid="{167F1123-5517-4709-BCA1-7DCC6580C7E2}"/>
    <cellStyle name="Normal 5 5 2 2 3 9" xfId="14091" xr:uid="{35B9CF78-18B4-47BE-8555-C64CB482B3E8}"/>
    <cellStyle name="Normal 5 5 2 2 4" xfId="2245" xr:uid="{00000000-0005-0000-0000-000040040000}"/>
    <cellStyle name="Normal 5 5 2 2 4 2" xfId="6226" xr:uid="{00000000-0005-0000-0000-0000FD110000}"/>
    <cellStyle name="Normal 5 5 2 2 4 2 2" xfId="10700" xr:uid="{68987829-0435-475B-8AD7-7C50880E0D06}"/>
    <cellStyle name="Normal 5 5 2 2 4 2 2 2" xfId="30270" xr:uid="{5E406B1F-12D1-4615-80B5-1BA5E7374F28}"/>
    <cellStyle name="Normal 5 5 2 2 4 2 2 3" xfId="20974" xr:uid="{D961318B-0255-4868-8EF7-8F1868E029F7}"/>
    <cellStyle name="Normal 5 5 2 2 4 2 3" xfId="13483" xr:uid="{A46206A9-F69F-4576-ABAF-5AB3D7F81B99}"/>
    <cellStyle name="Normal 5 5 2 2 4 2 3 2" xfId="23807" xr:uid="{9D59DEE5-076F-4C26-BECA-E768BF7BBAA3}"/>
    <cellStyle name="Normal 5 5 2 2 4 2 4" xfId="26540" xr:uid="{BD301338-595B-4AD3-958F-8D2916349828}"/>
    <cellStyle name="Normal 5 5 2 2 4 2 5" xfId="18141" xr:uid="{C7BC89CB-84C4-42B6-A929-F16F8D439446}"/>
    <cellStyle name="Normal 5 5 2 2 4 3" xfId="8265" xr:uid="{316B610A-D7AB-4CC3-8167-1918AC6A583E}"/>
    <cellStyle name="Normal 5 5 2 2 4 3 2" xfId="27254" xr:uid="{E8EC01DA-4F99-4723-9498-BAFAB5C3BD93}"/>
    <cellStyle name="Normal 5 5 2 2 4 3 3" xfId="17292" xr:uid="{0F1E520A-1B8A-4399-893C-21CBFFA5A313}"/>
    <cellStyle name="Normal 5 5 2 2 4 4" xfId="9949" xr:uid="{B421494B-4FD2-4325-8C27-568C78E0592D}"/>
    <cellStyle name="Normal 5 5 2 2 4 4 2" xfId="20125" xr:uid="{E0DE6AF3-213C-4D3D-B2DD-A3903864BF03}"/>
    <cellStyle name="Normal 5 5 2 2 4 5" xfId="12634" xr:uid="{509EEC43-54DE-4177-87D9-83E2091BEB76}"/>
    <cellStyle name="Normal 5 5 2 2 4 5 2" xfId="22958" xr:uid="{312627E5-95DB-4857-98FB-3C90294E8178}"/>
    <cellStyle name="Normal 5 5 2 2 4 6" xfId="26615" xr:uid="{E41AF5D4-BE1D-434C-81A6-6CF3EF8C91F6}"/>
    <cellStyle name="Normal 5 5 2 2 4 7" xfId="15235" xr:uid="{48A1358E-46AB-4CCD-B880-E5B729EC9904}"/>
    <cellStyle name="Normal 5 5 2 2 5" xfId="3848" xr:uid="{00000000-0005-0000-0000-0000FE110000}"/>
    <cellStyle name="Normal 5 5 2 2 5 2" xfId="5725" xr:uid="{00000000-0005-0000-0000-0000FF110000}"/>
    <cellStyle name="Normal 5 5 2 2 5 2 2" xfId="28124" xr:uid="{C77C0979-FCED-4CD2-9377-C3D4274B6D46}"/>
    <cellStyle name="Normal 5 5 2 2 5 2 3" xfId="29366" xr:uid="{3BE3A1B9-D63A-4589-8EC3-25994836D461}"/>
    <cellStyle name="Normal 5 5 2 2 5 2 4" xfId="16870" xr:uid="{9949BDD9-77F7-4B19-8F09-86450924199C}"/>
    <cellStyle name="Normal 5 5 2 2 5 3" xfId="9527" xr:uid="{97E9EFD0-E3EF-4BCA-9E0E-433D5A0CA931}"/>
    <cellStyle name="Normal 5 5 2 2 5 3 2" xfId="29350" xr:uid="{845E14AB-3019-4C15-8B08-15999EF9047B}"/>
    <cellStyle name="Normal 5 5 2 2 5 3 3" xfId="19703" xr:uid="{0C8A1862-14A6-46A8-91A9-4D02F33DA872}"/>
    <cellStyle name="Normal 5 5 2 2 5 4" xfId="12212" xr:uid="{2D7CB99E-2A74-4EFB-BBAD-C8F00D87B02C}"/>
    <cellStyle name="Normal 5 5 2 2 5 4 2" xfId="22536" xr:uid="{6C30DD97-07A5-4A6B-A709-11A34EAE903E}"/>
    <cellStyle name="Normal 5 5 2 2 5 5" xfId="26642" xr:uid="{FFF147C1-9CBB-4322-B516-C888369D1B5E}"/>
    <cellStyle name="Normal 5 5 2 2 5 6" xfId="14762" xr:uid="{DA5D3F9F-199A-447A-B66C-4C2EB4EC4320}"/>
    <cellStyle name="Normal 5 5 2 2 6" xfId="3285" xr:uid="{00000000-0005-0000-0000-000000120000}"/>
    <cellStyle name="Normal 5 5 2 2 6 2" xfId="5205" xr:uid="{00000000-0005-0000-0000-000001120000}"/>
    <cellStyle name="Normal 5 5 2 2 6 2 2" xfId="27734" xr:uid="{40C48254-B723-4F2E-BF02-9A1625BC1AB1}"/>
    <cellStyle name="Normal 5 5 2 2 6 2 3" xfId="16494" xr:uid="{CC53B7D8-B658-428A-94D0-4B5FCE3B6784}"/>
    <cellStyle name="Normal 5 5 2 2 6 3" xfId="9154" xr:uid="{34080C85-A6FE-48D0-841D-EDF21BC84299}"/>
    <cellStyle name="Normal 5 5 2 2 6 3 2" xfId="19327" xr:uid="{A066D880-D815-4A5C-921B-9D8E9AF99D52}"/>
    <cellStyle name="Normal 5 5 2 2 6 4" xfId="11836" xr:uid="{E35BB869-8FD2-4B29-96F9-04DD00888A5C}"/>
    <cellStyle name="Normal 5 5 2 2 6 4 2" xfId="22160" xr:uid="{382B4D3B-A583-4569-9A26-2ED8F37E60E6}"/>
    <cellStyle name="Normal 5 5 2 2 6 5" xfId="26552" xr:uid="{4A0EA5C4-A3EA-4E25-B827-CC4B2CBAA461}"/>
    <cellStyle name="Normal 5 5 2 2 6 6" xfId="14261" xr:uid="{4E5F032F-DEF8-4E07-8AB7-2285380488EA}"/>
    <cellStyle name="Normal 5 5 2 2 7" xfId="4502" xr:uid="{00000000-0005-0000-0000-000002120000}"/>
    <cellStyle name="Normal 5 5 2 2 7 2" xfId="8873" xr:uid="{C3DD370C-20AF-4065-A0D0-F0DB1AF397E5}"/>
    <cellStyle name="Normal 5 5 2 2 7 2 2" xfId="19023" xr:uid="{09798894-1DB6-4048-8A52-CC7536857264}"/>
    <cellStyle name="Normal 5 5 2 2 7 3" xfId="11532" xr:uid="{52050940-5321-49C9-92F0-A1907DD2108B}"/>
    <cellStyle name="Normal 5 5 2 2 7 3 2" xfId="21856" xr:uid="{322C3AA2-9793-4525-8F69-D7E55A512A5F}"/>
    <cellStyle name="Normal 5 5 2 2 7 4" xfId="25806" xr:uid="{53A9A6A9-9A51-46DD-A154-F4FC061B5694}"/>
    <cellStyle name="Normal 5 5 2 2 7 5" xfId="16190" xr:uid="{4FCEA244-630B-452E-98DA-9AFFBF302427}"/>
    <cellStyle name="Normal 5 5 2 2 8" xfId="7435" xr:uid="{5D9D0841-A09D-4003-9953-3172EC9164D8}"/>
    <cellStyle name="Normal 5 5 2 2 8 2" xfId="10286" xr:uid="{F673A7B8-9FAD-479F-B3D4-57A8C13755AD}"/>
    <cellStyle name="Normal 5 5 2 2 8 2 2" xfId="20468" xr:uid="{706CFBE4-BAE0-4005-910F-7B13192AC145}"/>
    <cellStyle name="Normal 5 5 2 2 8 3" xfId="12977" xr:uid="{8CF78D26-5798-4D63-A5FD-02915EB0B1F0}"/>
    <cellStyle name="Normal 5 5 2 2 8 3 2" xfId="23301" xr:uid="{ABC3E2D4-736F-45F6-AC02-A58A2D125CB6}"/>
    <cellStyle name="Normal 5 5 2 2 8 4" xfId="17635" xr:uid="{38461CB0-9814-4AD7-8A6D-A358E84B77EC}"/>
    <cellStyle name="Normal 5 5 2 2 9" xfId="7897" xr:uid="{674059BB-5C21-45E2-B93B-C6C9D4BFE86D}"/>
    <cellStyle name="Normal 5 5 2 2 9 2" xfId="15912" xr:uid="{120A7D5C-4CC5-4BB7-8AA3-3185FF4C1C99}"/>
    <cellStyle name="Normal 5 5 2 3" xfId="1496" xr:uid="{00000000-0005-0000-0000-0000D8050000}"/>
    <cellStyle name="Normal 5 5 2 3 2" xfId="3722" xr:uid="{00000000-0005-0000-0000-000004120000}"/>
    <cellStyle name="Normal 5 5 2 3 2 2" xfId="4161" xr:uid="{00000000-0005-0000-0000-000005120000}"/>
    <cellStyle name="Normal 5 5 2 3 2 2 2" xfId="6227" xr:uid="{00000000-0005-0000-0000-000006120000}"/>
    <cellStyle name="Normal 5 5 2 3 2 2 2 2" xfId="28794" xr:uid="{D72841B1-EF13-48AD-B986-99C65BE4D58C}"/>
    <cellStyle name="Normal 5 5 2 3 2 2 2 3" xfId="17293" xr:uid="{4787B5AD-8248-4D26-B5F0-415A126392B1}"/>
    <cellStyle name="Normal 5 5 2 3 2 2 3" xfId="9950" xr:uid="{64FB2494-DB53-4DF7-91C2-BAB33081B298}"/>
    <cellStyle name="Normal 5 5 2 3 2 2 3 2" xfId="20126" xr:uid="{A24FF911-F776-4D43-8BCB-FCC1A60B4387}"/>
    <cellStyle name="Normal 5 5 2 3 2 2 4" xfId="12635" xr:uid="{4B853E6F-9EA9-4CE0-BDEA-E26C9D6FC387}"/>
    <cellStyle name="Normal 5 5 2 3 2 2 4 2" xfId="22959" xr:uid="{CAA443D6-94D8-492F-AB21-CA89DDB9E7EB}"/>
    <cellStyle name="Normal 5 5 2 3 2 2 5" xfId="25142" xr:uid="{9BD21721-81D2-4C3C-BA17-B7345969FD16}"/>
    <cellStyle name="Normal 5 5 2 3 2 2 6" xfId="15236" xr:uid="{EC82C6FA-14C3-46CB-93D2-AED038982843}"/>
    <cellStyle name="Normal 5 5 2 3 2 3" xfId="5531" xr:uid="{00000000-0005-0000-0000-000007120000}"/>
    <cellStyle name="Normal 5 5 2 3 2 3 2" xfId="10545" xr:uid="{060E5062-919A-4BF6-BDDA-BCFADA96EEB0}"/>
    <cellStyle name="Normal 5 5 2 3 2 3 2 2" xfId="30136" xr:uid="{27BD2490-3620-41F0-9ED1-B871721B57E5}"/>
    <cellStyle name="Normal 5 5 2 3 2 3 2 3" xfId="20772" xr:uid="{878A4244-53C4-4374-99E9-87D8FA4E1372}"/>
    <cellStyle name="Normal 5 5 2 3 2 3 3" xfId="13281" xr:uid="{6D9E6268-EA2C-4903-A806-602C03E0E759}"/>
    <cellStyle name="Normal 5 5 2 3 2 3 3 2" xfId="23605" xr:uid="{7F5AD187-D648-4013-98AF-46C0B1FFB52E}"/>
    <cellStyle name="Normal 5 5 2 3 2 3 4" xfId="26043" xr:uid="{1CBD47FD-C114-4F09-9A2D-02397ADE5796}"/>
    <cellStyle name="Normal 5 5 2 3 2 3 5" xfId="17939" xr:uid="{9750C553-3089-43C3-889A-A136C8523CA9}"/>
    <cellStyle name="Normal 5 5 2 3 2 4" xfId="8152" xr:uid="{396C2AA1-F567-490D-B7C4-50328F56982B}"/>
    <cellStyle name="Normal 5 5 2 3 2 4 2" xfId="29508" xr:uid="{043A33E4-6F7A-4E54-A2F0-89DDA39A9338}"/>
    <cellStyle name="Normal 5 5 2 3 2 4 3" xfId="16741" xr:uid="{C804974F-679A-4E20-8E2B-8B7E553396AB}"/>
    <cellStyle name="Normal 5 5 2 3 2 5" xfId="9401" xr:uid="{77F8904D-E03A-4AC2-98A8-0CB269F87706}"/>
    <cellStyle name="Normal 5 5 2 3 2 5 2" xfId="19574" xr:uid="{E091DC59-C03F-49E6-A0A3-4F8172FFEB02}"/>
    <cellStyle name="Normal 5 5 2 3 2 6" xfId="12083" xr:uid="{3F9ADA13-3A59-49ED-84EF-B146B476C619}"/>
    <cellStyle name="Normal 5 5 2 3 2 6 2" xfId="22407" xr:uid="{C13A19BB-9937-4E69-97D3-9D65A1714AAE}"/>
    <cellStyle name="Normal 5 5 2 3 2 7" xfId="25839" xr:uid="{208DCD25-2038-46B3-8807-F48E55390234}"/>
    <cellStyle name="Normal 5 5 2 3 2 8" xfId="14578" xr:uid="{8AED2E03-3A1E-4627-B359-8BB8B191939D}"/>
    <cellStyle name="Normal 5 5 2 3 3" xfId="3721" xr:uid="{00000000-0005-0000-0000-000008120000}"/>
    <cellStyle name="Normal 5 5 2 3 4" xfId="4162" xr:uid="{00000000-0005-0000-0000-000009120000}"/>
    <cellStyle name="Normal 5 5 2 3 4 2" xfId="6228" xr:uid="{00000000-0005-0000-0000-00000A120000}"/>
    <cellStyle name="Normal 5 5 2 3 4 2 2" xfId="10701" xr:uid="{BDFD42AD-D4DE-431E-9E48-96BE16203C2C}"/>
    <cellStyle name="Normal 5 5 2 3 4 2 2 2" xfId="30271" xr:uid="{3C663CA8-537D-4D71-992E-A3E09DBA3B3B}"/>
    <cellStyle name="Normal 5 5 2 3 4 2 2 3" xfId="20975" xr:uid="{F2CCD63C-E102-459B-9F3A-593087A5E56C}"/>
    <cellStyle name="Normal 5 5 2 3 4 2 3" xfId="13484" xr:uid="{78F1150A-32EC-4483-BB8B-5C2B5396C9E3}"/>
    <cellStyle name="Normal 5 5 2 3 4 2 3 2" xfId="23808" xr:uid="{1ABA3FEB-D87E-441D-B5F0-0CC5BDFF5787}"/>
    <cellStyle name="Normal 5 5 2 3 4 2 4" xfId="25441" xr:uid="{08D9EBE2-47CF-499E-B7EB-7C009B4972D9}"/>
    <cellStyle name="Normal 5 5 2 3 4 2 5" xfId="18142" xr:uid="{5111EB31-F9D4-4BBC-AA25-990EEB9AD4A0}"/>
    <cellStyle name="Normal 5 5 2 3 4 3" xfId="8266" xr:uid="{364C535F-D558-4638-915D-2A3A8B816484}"/>
    <cellStyle name="Normal 5 5 2 3 4 3 2" xfId="29476" xr:uid="{4FB7D74C-549D-4838-AFC8-9FB9087716BB}"/>
    <cellStyle name="Normal 5 5 2 3 4 3 3" xfId="17294" xr:uid="{5424EF8F-070E-4E98-A00E-1FA62B553D7F}"/>
    <cellStyle name="Normal 5 5 2 3 4 4" xfId="9951" xr:uid="{23B1189C-CA41-4195-8C89-C8277104DC46}"/>
    <cellStyle name="Normal 5 5 2 3 4 4 2" xfId="20127" xr:uid="{94802BD5-76BF-4A1D-8624-6C31786535CB}"/>
    <cellStyle name="Normal 5 5 2 3 4 5" xfId="12636" xr:uid="{CF42C042-3145-4F0C-B582-12F635370392}"/>
    <cellStyle name="Normal 5 5 2 3 4 5 2" xfId="22960" xr:uid="{938B4120-5CA4-4256-AF5E-62573CF23546}"/>
    <cellStyle name="Normal 5 5 2 3 4 6" xfId="26538" xr:uid="{B35D0C6B-282B-4841-A726-4EC0885DF76E}"/>
    <cellStyle name="Normal 5 5 2 3 4 7" xfId="15237" xr:uid="{32DA5C5F-AEEA-4347-A9DA-6371CE8135B0}"/>
    <cellStyle name="Normal 5 5 2 3 5" xfId="3329" xr:uid="{00000000-0005-0000-0000-00000B120000}"/>
    <cellStyle name="Normal 5 5 2 3 5 2" xfId="5248" xr:uid="{00000000-0005-0000-0000-00000C120000}"/>
    <cellStyle name="Normal 5 5 2 3 5 2 2" xfId="28662" xr:uid="{F8135695-2BA3-48DF-8BF7-F94ECB2915B5}"/>
    <cellStyle name="Normal 5 5 2 3 5 2 3" xfId="16537" xr:uid="{3E85EB33-915C-4956-B0C6-ACB71B6052B7}"/>
    <cellStyle name="Normal 5 5 2 3 5 3" xfId="9197" xr:uid="{EFEEF8F7-BB27-4264-84D2-3524E9D75C9E}"/>
    <cellStyle name="Normal 5 5 2 3 5 3 2" xfId="19370" xr:uid="{0CFABE27-FB4F-4022-ACF9-53FA02F03B94}"/>
    <cellStyle name="Normal 5 5 2 3 5 4" xfId="11879" xr:uid="{4E379DE2-E128-4B32-A01B-F50CA458C1E6}"/>
    <cellStyle name="Normal 5 5 2 3 5 4 2" xfId="22203" xr:uid="{5C9EA3DF-2E0C-4767-A446-CC6C9EDA3DA3}"/>
    <cellStyle name="Normal 5 5 2 3 5 5" xfId="24190" xr:uid="{F7F6D1E6-C71E-4180-8B0C-7B9EB87DC88D}"/>
    <cellStyle name="Normal 5 5 2 3 5 6" xfId="14301" xr:uid="{37CCB6AC-323A-49CB-AA12-200013D82264}"/>
    <cellStyle name="Normal 5 5 2 4" xfId="1497" xr:uid="{00000000-0005-0000-0000-0000D9050000}"/>
    <cellStyle name="Normal 5 5 2 4 10" xfId="13934" xr:uid="{54A89362-B92B-4E75-BEC9-62E32D939079}"/>
    <cellStyle name="Normal 5 5 2 4 2" xfId="2380" xr:uid="{00000000-0005-0000-0000-000044040000}"/>
    <cellStyle name="Normal 5 5 2 4 2 2" xfId="5726" xr:uid="{00000000-0005-0000-0000-00000F120000}"/>
    <cellStyle name="Normal 5 5 2 4 2 2 2" xfId="8171" xr:uid="{4B59B0FA-8D90-46A5-A973-A579B3C44D5B}"/>
    <cellStyle name="Normal 5 5 2 4 2 2 2 2" xfId="29424" xr:uid="{FAEF502A-366C-4609-AF3A-75D231E347FB}"/>
    <cellStyle name="Normal 5 5 2 4 2 2 2 3" xfId="16871" xr:uid="{C43538CA-9619-424B-A3C9-487F0B40E460}"/>
    <cellStyle name="Normal 5 5 2 4 2 2 3" xfId="9528" xr:uid="{D0E2E000-E172-4B85-8191-83C18AF09305}"/>
    <cellStyle name="Normal 5 5 2 4 2 2 3 2" xfId="19704" xr:uid="{74C87BED-DA34-4DFD-BB6D-7B4C4000B49C}"/>
    <cellStyle name="Normal 5 5 2 4 2 2 4" xfId="12213" xr:uid="{3BAC7001-30C5-4314-9ED7-61ED4CDD1C88}"/>
    <cellStyle name="Normal 5 5 2 4 2 2 4 2" xfId="22537" xr:uid="{64BE2076-40B8-4F2C-A325-AEE5A8B5213B}"/>
    <cellStyle name="Normal 5 5 2 4 2 2 5" xfId="25791" xr:uid="{5DC6225C-C5AF-4004-B038-DF40D7EC36D1}"/>
    <cellStyle name="Normal 5 5 2 4 2 2 6" xfId="14763" xr:uid="{B2DEE502-DA8B-4531-B135-47F877C042FF}"/>
    <cellStyle name="Normal 5 5 2 4 2 3" xfId="8097" xr:uid="{1B325C2A-2D91-4D49-9853-5128D49690EF}"/>
    <cellStyle name="Normal 5 5 2 4 2 3 2" xfId="28450" xr:uid="{1364A4C2-058E-47B0-A5AD-73A1ACBD4615}"/>
    <cellStyle name="Normal 5 5 2 4 2 3 3" xfId="28177" xr:uid="{14707C0A-AAB2-4635-A45D-CF805D2DE995}"/>
    <cellStyle name="Normal 5 5 2 4 2 3 4" xfId="16360" xr:uid="{22A826D3-B17C-49C6-967A-3758B7EACB58}"/>
    <cellStyle name="Normal 5 5 2 4 2 4" xfId="9020" xr:uid="{D224D469-D9A7-4A94-B6C6-D5866436F4D9}"/>
    <cellStyle name="Normal 5 5 2 4 2 4 2" xfId="29219" xr:uid="{81E37C76-75C9-4296-9A5C-B6B3623F773E}"/>
    <cellStyle name="Normal 5 5 2 4 2 4 3" xfId="19193" xr:uid="{D4178274-5F47-4D37-B02C-0E0419913EF3}"/>
    <cellStyle name="Normal 5 5 2 4 2 5" xfId="11702" xr:uid="{D0390E2D-7E01-485E-AB69-E893B9EAA741}"/>
    <cellStyle name="Normal 5 5 2 4 2 5 2" xfId="22026" xr:uid="{88F8C47F-643B-48BD-90AE-DD6C26A7ACE1}"/>
    <cellStyle name="Normal 5 5 2 4 2 6" xfId="24963" xr:uid="{961A82C7-DD67-4333-842C-800F31DE9F50}"/>
    <cellStyle name="Normal 5 5 2 4 2 7" xfId="14092" xr:uid="{D7CE2FEE-FD5E-4B1C-A3C6-037BFC5DDC17}"/>
    <cellStyle name="Normal 5 5 2 4 3" xfId="3723" xr:uid="{00000000-0005-0000-0000-000010120000}"/>
    <cellStyle name="Normal 5 5 2 4 3 2" xfId="5532" xr:uid="{00000000-0005-0000-0000-000011120000}"/>
    <cellStyle name="Normal 5 5 2 4 3 2 2" xfId="28850" xr:uid="{2FF5F71D-1476-4E9A-AE55-9A256A404120}"/>
    <cellStyle name="Normal 5 5 2 4 3 2 3" xfId="16742" xr:uid="{08EAFCFE-0DAE-4EE6-ACCE-77AACB567BF8}"/>
    <cellStyle name="Normal 5 5 2 4 3 3" xfId="9402" xr:uid="{1F520BE5-5DF2-44C2-A830-DB9D185910D3}"/>
    <cellStyle name="Normal 5 5 2 4 3 3 2" xfId="19575" xr:uid="{AFBDF292-1E49-4667-B03B-0B911587E691}"/>
    <cellStyle name="Normal 5 5 2 4 3 4" xfId="12084" xr:uid="{1ADBAF36-D16D-4F25-8A30-4E1E3A03E375}"/>
    <cellStyle name="Normal 5 5 2 4 3 4 2" xfId="22408" xr:uid="{F9B24AA5-8903-4F4F-B0D2-9B4844387C10}"/>
    <cellStyle name="Normal 5 5 2 4 3 5" xfId="26557" xr:uid="{E63A1E99-3D34-49DA-AD1D-FFE098884F4A}"/>
    <cellStyle name="Normal 5 5 2 4 3 6" xfId="14579" xr:uid="{3E02905E-07AC-4EB8-93A1-2C979038CFB9}"/>
    <cellStyle name="Normal 5 5 2 4 4" xfId="4662" xr:uid="{00000000-0005-0000-0000-000012120000}"/>
    <cellStyle name="Normal 5 5 2 4 4 2" xfId="8986" xr:uid="{FCC4B1C2-16FA-4F42-B4FA-166FDB435152}"/>
    <cellStyle name="Normal 5 5 2 4 4 2 2" xfId="29599" xr:uid="{7A560733-167D-4177-A624-158DA26FC6C8}"/>
    <cellStyle name="Normal 5 5 2 4 4 2 3" xfId="19151" xr:uid="{B16E5EFF-4F8A-4CCB-9813-79C8E053245A}"/>
    <cellStyle name="Normal 5 5 2 4 4 3" xfId="11660" xr:uid="{476E6564-F7E8-4956-8F2F-F21FEA9A7A1C}"/>
    <cellStyle name="Normal 5 5 2 4 4 3 2" xfId="21984" xr:uid="{46897E5F-C0EE-4C71-B579-BFC8E5866A96}"/>
    <cellStyle name="Normal 5 5 2 4 4 4" xfId="25134" xr:uid="{7BEEB2B3-87D8-4AA1-875D-FC7D9B7F9DDA}"/>
    <cellStyle name="Normal 5 5 2 4 4 5" xfId="16318" xr:uid="{7C383093-E06C-4DDB-8138-E843AA78EB00}"/>
    <cellStyle name="Normal 5 5 2 4 5" xfId="7437" xr:uid="{1D87479D-9FDA-423F-808B-57CB303C6419}"/>
    <cellStyle name="Normal 5 5 2 4 5 2" xfId="10287" xr:uid="{60A12C0C-236E-4AF2-ACB4-7F6F643CA509}"/>
    <cellStyle name="Normal 5 5 2 4 5 2 2" xfId="20469" xr:uid="{D62079E2-0A6E-4822-A0DB-AF1E2BB23FD0}"/>
    <cellStyle name="Normal 5 5 2 4 5 3" xfId="12978" xr:uid="{AE5927AE-8647-41BD-844E-E0907AFC0C64}"/>
    <cellStyle name="Normal 5 5 2 4 5 3 2" xfId="23302" xr:uid="{35189947-E74E-4FE2-8A4A-79BEEE845C4E}"/>
    <cellStyle name="Normal 5 5 2 4 5 4" xfId="27001" xr:uid="{C0CEC58D-F7E6-4360-935B-5576C947EB6D}"/>
    <cellStyle name="Normal 5 5 2 4 5 5" xfId="17636" xr:uid="{058E63B3-5AB3-414A-AFCC-AB67597F2532}"/>
    <cellStyle name="Normal 5 5 2 4 6" xfId="7900" xr:uid="{141E16B1-30D8-41DE-A52A-2426BE0B957F}"/>
    <cellStyle name="Normal 5 5 2 4 6 2" xfId="15915" xr:uid="{7DC8061B-D3B7-449E-A8D8-7DFC2C7F7706}"/>
    <cellStyle name="Normal 5 5 2 4 7" xfId="8633" xr:uid="{5D39BFA9-FF1B-4FB0-B249-28FBD3BE2B5C}"/>
    <cellStyle name="Normal 5 5 2 4 7 2" xfId="18748" xr:uid="{137E2F65-005D-43E4-9317-7A95EE2F59F0}"/>
    <cellStyle name="Normal 5 5 2 4 8" xfId="11260" xr:uid="{86EF6BC8-74B5-4D90-BB88-7FC092A1BE8D}"/>
    <cellStyle name="Normal 5 5 2 4 8 2" xfId="21581" xr:uid="{DCF25B0F-3E6E-465B-85E0-6DCFD44913E7}"/>
    <cellStyle name="Normal 5 5 2 4 9" xfId="24199" xr:uid="{969CBCC7-B123-4F02-B20D-84DB424B23B5}"/>
    <cellStyle name="Normal 5 5 2 5" xfId="1498" xr:uid="{00000000-0005-0000-0000-0000DA050000}"/>
    <cellStyle name="Normal 5 5 2 5 2" xfId="1499" xr:uid="{00000000-0005-0000-0000-0000DB050000}"/>
    <cellStyle name="Normal 5 5 2 5 2 2" xfId="2714" xr:uid="{00000000-0005-0000-0000-000046040000}"/>
    <cellStyle name="Normal 5 5 2 5 2 2 2" xfId="6414" xr:uid="{00000000-0005-0000-0000-000016120000}"/>
    <cellStyle name="Normal 5 5 2 5 2 2 3" xfId="29628" xr:uid="{8CBBE51E-98DE-4DF4-A02C-F55D0970CD3B}"/>
    <cellStyle name="Normal 5 5 2 5 2 2 4" xfId="18749" xr:uid="{9B8CC30D-B921-4B44-8F8D-0942138C8F4C}"/>
    <cellStyle name="Normal 5 5 2 5 2 3" xfId="5067" xr:uid="{00000000-0005-0000-0000-000017120000}"/>
    <cellStyle name="Normal 5 5 2 5 2 3 2" xfId="30398" xr:uid="{3E56C3A7-DE4E-42E9-9451-2359970075B0}"/>
    <cellStyle name="Normal 5 5 2 5 2 3 3" xfId="21582" xr:uid="{D05EBFEE-5262-4539-BCC3-5FBFB9263A10}"/>
    <cellStyle name="Normal 5 5 2 5 2 4" xfId="24576" xr:uid="{3FA159FD-9B27-4070-B0C8-F967696EC801}"/>
    <cellStyle name="Normal 5 5 2 5 2 5" xfId="15916" xr:uid="{BD588CA9-73DC-493F-BC69-4F8984A4581F}"/>
    <cellStyle name="Normal 5 5 2 5 3" xfId="26947" xr:uid="{38FAD094-B29F-447C-8A5A-D0A9062F0606}"/>
    <cellStyle name="Normal 5 5 2 5 4" xfId="27457" xr:uid="{782A3D26-F03C-4C90-8AED-72BA41897C66}"/>
    <cellStyle name="Normal 5 5 2 6" xfId="1500" xr:uid="{00000000-0005-0000-0000-0000DC050000}"/>
    <cellStyle name="Normal 5 5 2 6 2" xfId="2636" xr:uid="{00000000-0005-0000-0000-000047040000}"/>
    <cellStyle name="Normal 5 5 2 6 2 2" xfId="6229" xr:uid="{00000000-0005-0000-0000-00001A120000}"/>
    <cellStyle name="Normal 5 5 2 6 2 2 2" xfId="30272" xr:uid="{C2FF776E-C11E-44D9-96EB-A393FC4C0A26}"/>
    <cellStyle name="Normal 5 5 2 6 2 2 3" xfId="20976" xr:uid="{FB997D7B-026A-4DC7-97E4-216CE5655025}"/>
    <cellStyle name="Normal 5 5 2 6 2 3" xfId="13485" xr:uid="{E2E43B2B-5C23-4BBA-8266-791E0C08F1AC}"/>
    <cellStyle name="Normal 5 5 2 6 2 3 2" xfId="23809" xr:uid="{6E065618-786C-40B8-9D4A-303341051E6E}"/>
    <cellStyle name="Normal 5 5 2 6 2 4" xfId="26757" xr:uid="{75098C28-0F20-4AB3-9283-E3CD658D9EDD}"/>
    <cellStyle name="Normal 5 5 2 6 2 5" xfId="18143" xr:uid="{622EF348-722A-4AA8-BEFC-6B1DF29CE8F0}"/>
    <cellStyle name="Normal 5 5 2 6 3" xfId="4974" xr:uid="{00000000-0005-0000-0000-00001B120000}"/>
    <cellStyle name="Normal 5 5 2 6 3 2" xfId="26006" xr:uid="{5F563A7D-5A04-4C68-9D9A-2A75722AD261}"/>
    <cellStyle name="Normal 5 5 2 6 3 3" xfId="27280" xr:uid="{52406307-3E65-4C7D-8D90-0C589289DAE5}"/>
    <cellStyle name="Normal 5 5 2 6 3 4" xfId="15917" xr:uid="{11D62144-C834-41E8-8E5B-5F08F690D94E}"/>
    <cellStyle name="Normal 5 5 2 6 4" xfId="8634" xr:uid="{FD666241-0A6A-4441-9A9E-ED1E50FD8853}"/>
    <cellStyle name="Normal 5 5 2 6 4 2" xfId="24617" xr:uid="{25147CA8-86B7-4A5D-B73D-CE9E82CF4297}"/>
    <cellStyle name="Normal 5 5 2 6 4 3" xfId="27898" xr:uid="{FFB6B284-3CE2-4999-A391-B46627D21EA3}"/>
    <cellStyle name="Normal 5 5 2 6 4 4" xfId="18750" xr:uid="{489FC1B1-1203-4386-B96F-79913AFF409A}"/>
    <cellStyle name="Normal 5 5 2 6 5" xfId="11261" xr:uid="{C1BE52DC-7F58-4004-91B8-33300A87C99C}"/>
    <cellStyle name="Normal 5 5 2 6 5 2" xfId="30399" xr:uid="{0A9B1D56-E0AC-428D-B46D-3DF18B4B6B7C}"/>
    <cellStyle name="Normal 5 5 2 6 5 3" xfId="21583" xr:uid="{1FC7B6C5-2150-4A1F-88D5-0A7CB1446E6C}"/>
    <cellStyle name="Normal 5 5 2 6 6" xfId="25522" xr:uid="{7E98E2B1-10E6-43E8-B1AF-1016B2D98000}"/>
    <cellStyle name="Normal 5 5 2 6 7" xfId="15238" xr:uid="{EF62CD74-58C8-44DA-81B4-ACCF7B0A3B18}"/>
    <cellStyle name="Normal 5 5 2 7" xfId="1501" xr:uid="{00000000-0005-0000-0000-0000DD050000}"/>
    <cellStyle name="Normal 5 5 2 7 2" xfId="6986" xr:uid="{12EB3A42-9EA9-46B3-B700-F0701662FDBD}"/>
    <cellStyle name="Normal 5 5 2 7 2 2" xfId="9094" xr:uid="{AC328F6A-9F57-470C-9302-AA12B47F09AB}"/>
    <cellStyle name="Normal 5 5 2 7 2 2 2" xfId="19267" xr:uid="{EAC04AB1-26CD-460C-8848-3F2940062CC0}"/>
    <cellStyle name="Normal 5 5 2 7 2 3" xfId="11776" xr:uid="{816510FD-04AD-4928-A905-70BC4F78B6BC}"/>
    <cellStyle name="Normal 5 5 2 7 2 3 2" xfId="22100" xr:uid="{9AA5ABD7-F619-4645-908F-D420D56358CE}"/>
    <cellStyle name="Normal 5 5 2 7 2 4" xfId="27903" xr:uid="{7B2DBC4A-6188-4BA0-883C-8BDA361CB023}"/>
    <cellStyle name="Normal 5 5 2 7 2 5" xfId="16434" xr:uid="{C4AB4BD4-DEAC-4E85-8EAA-B4B18740D659}"/>
    <cellStyle name="Normal 5 5 2 7 3" xfId="6838" xr:uid="{CB709EEE-1BAF-4D9C-AC2E-0646564DED7F}"/>
    <cellStyle name="Normal 5 5 2 7 4" xfId="7901" xr:uid="{4118EA34-C2CD-464B-BBFC-B5BF041E20D4}"/>
    <cellStyle name="Normal 5 5 2 7 5" xfId="24859" xr:uid="{9A80ECC6-9535-4774-A0ED-13BFDE4E77AA}"/>
    <cellStyle name="Normal 5 5 2 7 6" xfId="14203" xr:uid="{4D8FDD8F-875A-44FE-B793-740BC12C15B4}"/>
    <cellStyle name="Normal 5 5 2 8" xfId="2244" xr:uid="{00000000-0005-0000-0000-00003F040000}"/>
    <cellStyle name="Normal 5 5 2 8 2" xfId="5145" xr:uid="{00000000-0005-0000-0000-00001E120000}"/>
    <cellStyle name="Normal 5 5 2 8 2 2" xfId="28796" xr:uid="{D5F71283-93B2-4468-988D-F22579442834}"/>
    <cellStyle name="Normal 5 5 2 8 2 3" xfId="18963" xr:uid="{1CF09FD8-F71D-43ED-84B1-84357619D667}"/>
    <cellStyle name="Normal 5 5 2 8 3" xfId="11472" xr:uid="{2AA1C7C3-FC63-4FAC-A3CC-37A9E002512A}"/>
    <cellStyle name="Normal 5 5 2 8 3 2" xfId="21796" xr:uid="{7DAD7E49-2EE4-46DB-BF13-66D352D23005}"/>
    <cellStyle name="Normal 5 5 2 8 4" xfId="23921" xr:uid="{44CF26A7-0B1F-4DF4-B249-AF60F0930524}"/>
    <cellStyle name="Normal 5 5 2 8 5" xfId="16130" xr:uid="{BB15F2FE-5B28-4C7F-9A8B-7A724BBD5410}"/>
    <cellStyle name="Normal 5 5 2 9" xfId="4501" xr:uid="{00000000-0005-0000-0000-00001F120000}"/>
    <cellStyle name="Normal 5 5 2 9 2" xfId="28729" xr:uid="{6E0DA414-00DA-40C7-B2CF-71FE3DF32CEE}"/>
    <cellStyle name="Normal 5 5 20" xfId="13721" xr:uid="{A7D2E577-78FF-4E59-AB04-25D92804B7FE}"/>
    <cellStyle name="Normal 5 5 3" xfId="1502" xr:uid="{00000000-0005-0000-0000-0000DE050000}"/>
    <cellStyle name="Normal 5 5 3 10" xfId="7902" xr:uid="{04443CAC-AD2B-46F5-94F6-F87552185858}"/>
    <cellStyle name="Normal 5 5 3 10 2" xfId="15918" xr:uid="{B419E986-34F8-46CC-9626-01AC14CEE17F}"/>
    <cellStyle name="Normal 5 5 3 11" xfId="8635" xr:uid="{F8E58CB8-3F64-4E99-B537-7FCA16DCE86A}"/>
    <cellStyle name="Normal 5 5 3 11 2" xfId="18751" xr:uid="{E5D4EE19-FC9D-45DB-B012-21E5BD030D66}"/>
    <cellStyle name="Normal 5 5 3 12" xfId="11262" xr:uid="{7F2DEC6F-10EF-4F43-BEA9-503922026DFD}"/>
    <cellStyle name="Normal 5 5 3 12 2" xfId="21584" xr:uid="{D5BDA323-F86A-49D9-BDDB-52AD10033F30}"/>
    <cellStyle name="Normal 5 5 3 13" xfId="23983" xr:uid="{6BE31CF0-7B03-4330-8674-9A53538F100B}"/>
    <cellStyle name="Normal 5 5 3 14" xfId="13781" xr:uid="{8BD6F9DA-1772-40B9-A9EC-67785CAB22AB}"/>
    <cellStyle name="Normal 5 5 3 2" xfId="1503" xr:uid="{00000000-0005-0000-0000-0000DF050000}"/>
    <cellStyle name="Normal 5 5 3 2 10" xfId="11263" xr:uid="{E0E9AF2F-73F4-43D0-89AC-91514872C905}"/>
    <cellStyle name="Normal 5 5 3 2 10 2" xfId="21585" xr:uid="{75395964-8628-4B0D-8AF6-DD792A1D3F78}"/>
    <cellStyle name="Normal 5 5 3 2 11" xfId="26162" xr:uid="{3B401360-4BA2-4304-A7A1-A5DC95A6C106}"/>
    <cellStyle name="Normal 5 5 3 2 12" xfId="13935" xr:uid="{CC1E0F61-74C8-458B-904E-FD4E7ADDEBD8}"/>
    <cellStyle name="Normal 5 5 3 2 2" xfId="1504" xr:uid="{00000000-0005-0000-0000-0000E0050000}"/>
    <cellStyle name="Normal 5 5 3 2 2 2" xfId="2579" xr:uid="{00000000-0005-0000-0000-00004B040000}"/>
    <cellStyle name="Normal 5 5 3 2 2 2 2" xfId="6231" xr:uid="{00000000-0005-0000-0000-000024120000}"/>
    <cellStyle name="Normal 5 5 3 2 2 2 2 2" xfId="24607" xr:uid="{D0376804-E44A-4758-9F72-CD4CA3C51E7F}"/>
    <cellStyle name="Normal 5 5 3 2 2 2 2 3" xfId="27340" xr:uid="{843FE5FB-0CA4-48D5-84CF-EDB1F46AE13A}"/>
    <cellStyle name="Normal 5 5 3 2 2 2 2 4" xfId="17296" xr:uid="{D4441524-C74A-4B15-90AA-262A3776458B}"/>
    <cellStyle name="Normal 5 5 3 2 2 2 3" xfId="9953" xr:uid="{D40FDFF3-2E65-4BC2-8619-6D5751C79B86}"/>
    <cellStyle name="Normal 5 5 3 2 2 2 3 2" xfId="29891" xr:uid="{B1082A6E-2882-4CD7-907C-88E963AF0BBE}"/>
    <cellStyle name="Normal 5 5 3 2 2 2 3 3" xfId="20129" xr:uid="{8C808333-E0E7-4F60-92CD-4353C9D0C1D2}"/>
    <cellStyle name="Normal 5 5 3 2 2 2 4" xfId="12638" xr:uid="{9DC49EA9-E53D-4097-B2A5-3F089A463F80}"/>
    <cellStyle name="Normal 5 5 3 2 2 2 4 2" xfId="22962" xr:uid="{99E3717B-DA75-42B1-B7C6-83816781E2FC}"/>
    <cellStyle name="Normal 5 5 3 2 2 2 5" xfId="25752" xr:uid="{7B459885-39F0-4A84-B3C5-8B4D6BBA9D99}"/>
    <cellStyle name="Normal 5 5 3 2 2 2 6" xfId="15240" xr:uid="{C91B5FB8-DDBE-45DF-B414-CBCBEE72457B}"/>
    <cellStyle name="Normal 5 5 3 2 2 3" xfId="3725" xr:uid="{00000000-0005-0000-0000-000025120000}"/>
    <cellStyle name="Normal 5 5 3 2 2 3 2" xfId="5534" xr:uid="{00000000-0005-0000-0000-000026120000}"/>
    <cellStyle name="Normal 5 5 3 2 2 3 2 2" xfId="30137" xr:uid="{B5874F95-3565-4D65-9237-407411B1F314}"/>
    <cellStyle name="Normal 5 5 3 2 2 3 2 3" xfId="20773" xr:uid="{0EEB5995-81DE-446B-94CE-3F3AD3BC1A23}"/>
    <cellStyle name="Normal 5 5 3 2 2 3 3" xfId="13282" xr:uid="{3E7A6C09-305A-43CF-800E-ED7F79CA9C30}"/>
    <cellStyle name="Normal 5 5 3 2 2 3 3 2" xfId="23606" xr:uid="{1B4911C9-2B11-4DBE-A419-1BF3F8D0E58F}"/>
    <cellStyle name="Normal 5 5 3 2 2 3 4" xfId="25407" xr:uid="{8BB0DC45-A1D0-45DF-B288-4B3DA2AF3CB8}"/>
    <cellStyle name="Normal 5 5 3 2 2 3 5" xfId="17940" xr:uid="{EC6C8D35-52F8-449D-90E9-1B6D15277259}"/>
    <cellStyle name="Normal 5 5 3 2 2 4" xfId="4910" xr:uid="{00000000-0005-0000-0000-000027120000}"/>
    <cellStyle name="Normal 5 5 3 2 2 4 2" xfId="27894" xr:uid="{A9FACDCF-704B-404A-927F-B778435E42AE}"/>
    <cellStyle name="Normal 5 5 3 2 2 4 3" xfId="15920" xr:uid="{1010E6DC-46A3-4481-8650-1BB2993E4955}"/>
    <cellStyle name="Normal 5 5 3 2 2 5" xfId="8637" xr:uid="{3B0F5A5B-02A2-4BA5-BF11-534A622D3F7E}"/>
    <cellStyle name="Normal 5 5 3 2 2 5 2" xfId="18753" xr:uid="{44BF286B-B327-4A81-A6A1-9D6F9B71E4F3}"/>
    <cellStyle name="Normal 5 5 3 2 2 6" xfId="11264" xr:uid="{92B2A224-6FC7-4D53-870C-8B950FE40BAB}"/>
    <cellStyle name="Normal 5 5 3 2 2 6 2" xfId="21586" xr:uid="{C8688C54-5213-493B-81B4-63D1AA13517A}"/>
    <cellStyle name="Normal 5 5 3 2 2 7" xfId="25780" xr:uid="{BD9D7223-BABF-4F33-A193-0B7326599EF4}"/>
    <cellStyle name="Normal 5 5 3 2 2 8" xfId="14581" xr:uid="{8FF07297-091C-4A5A-91C1-7241EE9CD90C}"/>
    <cellStyle name="Normal 5 5 3 2 3" xfId="2425" xr:uid="{00000000-0005-0000-0000-00004A040000}"/>
    <cellStyle name="Normal 5 5 3 2 3 2" xfId="6232" xr:uid="{00000000-0005-0000-0000-000029120000}"/>
    <cellStyle name="Normal 5 5 3 2 3 2 2" xfId="10702" xr:uid="{088E5D65-5661-4A9F-B97C-E920E11DEA7A}"/>
    <cellStyle name="Normal 5 5 3 2 3 2 2 2" xfId="30273" xr:uid="{F167F191-B4A9-4E91-9F49-7C946D96FD3C}"/>
    <cellStyle name="Normal 5 5 3 2 3 2 2 3" xfId="20977" xr:uid="{33AA447F-E351-4D0F-B348-CB9A9B7EA322}"/>
    <cellStyle name="Normal 5 5 3 2 3 2 3" xfId="13486" xr:uid="{0EE539B8-3454-4478-8282-58C804D7BA2D}"/>
    <cellStyle name="Normal 5 5 3 2 3 2 3 2" xfId="23810" xr:uid="{07DF3A48-B67D-4CC5-880F-49363911DD5F}"/>
    <cellStyle name="Normal 5 5 3 2 3 2 4" xfId="25929" xr:uid="{300AB718-9D27-4CDD-8D61-69561BC5A9D8}"/>
    <cellStyle name="Normal 5 5 3 2 3 2 5" xfId="18144" xr:uid="{0900A8FF-B693-4BB1-9088-62FFC7B943F7}"/>
    <cellStyle name="Normal 5 5 3 2 3 3" xfId="8267" xr:uid="{B93F5453-CA70-4917-9C93-74108DF15341}"/>
    <cellStyle name="Normal 5 5 3 2 3 3 2" xfId="29170" xr:uid="{FDAC3B77-12CA-4692-8B4D-365492DA381A}"/>
    <cellStyle name="Normal 5 5 3 2 3 3 3" xfId="17297" xr:uid="{F82B8393-59BE-43FE-BF88-3E90346C919E}"/>
    <cellStyle name="Normal 5 5 3 2 3 4" xfId="9954" xr:uid="{C382DFC7-8BD1-44CC-9283-3D7B37B6A237}"/>
    <cellStyle name="Normal 5 5 3 2 3 4 2" xfId="20130" xr:uid="{8280E977-B8FE-42BB-84E7-98453214841D}"/>
    <cellStyle name="Normal 5 5 3 2 3 5" xfId="12639" xr:uid="{DDF9A94C-E8ED-4CB1-B9E8-B55119F72C44}"/>
    <cellStyle name="Normal 5 5 3 2 3 5 2" xfId="22963" xr:uid="{FD482B25-E4E1-408F-B543-AA6EE5936AB4}"/>
    <cellStyle name="Normal 5 5 3 2 3 6" xfId="25953" xr:uid="{59C72AF3-2ABC-4018-9779-123199F4CE2F}"/>
    <cellStyle name="Normal 5 5 3 2 3 7" xfId="15241" xr:uid="{FBB3FA3B-5CA0-42FE-AD29-B3B868B158FF}"/>
    <cellStyle name="Normal 5 5 3 2 4" xfId="4163" xr:uid="{00000000-0005-0000-0000-00002A120000}"/>
    <cellStyle name="Normal 5 5 3 2 4 2" xfId="6230" xr:uid="{00000000-0005-0000-0000-00002B120000}"/>
    <cellStyle name="Normal 5 5 3 2 4 2 2" xfId="27332" xr:uid="{C4E00CC6-B8C2-4B9C-ADBB-AB9E90041F26}"/>
    <cellStyle name="Normal 5 5 3 2 4 2 3" xfId="17295" xr:uid="{3A127CAF-23F2-4A44-AD7C-7DB92F9BD1CE}"/>
    <cellStyle name="Normal 5 5 3 2 4 3" xfId="9952" xr:uid="{594459D9-3FAC-4F79-8354-427F4B4A481D}"/>
    <cellStyle name="Normal 5 5 3 2 4 3 2" xfId="20128" xr:uid="{78241962-5135-4F2C-ABCD-E11C1983822F}"/>
    <cellStyle name="Normal 5 5 3 2 4 4" xfId="12637" xr:uid="{90A9222A-8B85-44C4-B129-7796E3EBF259}"/>
    <cellStyle name="Normal 5 5 3 2 4 4 2" xfId="22961" xr:uid="{03C14295-48B6-4AEB-99E7-6811C2BCF4C6}"/>
    <cellStyle name="Normal 5 5 3 2 4 5" xfId="24183" xr:uid="{ED2DBB65-E80A-4C9C-B9F0-DA057B31D742}"/>
    <cellStyle name="Normal 5 5 3 2 4 6" xfId="15239" xr:uid="{E286958A-CF3F-46B7-815F-012246670A5F}"/>
    <cellStyle name="Normal 5 5 3 2 5" xfId="3256" xr:uid="{00000000-0005-0000-0000-00002C120000}"/>
    <cellStyle name="Normal 5 5 3 2 5 2" xfId="5182" xr:uid="{00000000-0005-0000-0000-00002D120000}"/>
    <cellStyle name="Normal 5 5 3 2 5 2 2" xfId="27682" xr:uid="{A1EF75FF-3AC4-42DE-8541-C6B8DF24493A}"/>
    <cellStyle name="Normal 5 5 3 2 5 2 3" xfId="16471" xr:uid="{260D8CBF-38CF-41FD-96BC-8B7EB26927BA}"/>
    <cellStyle name="Normal 5 5 3 2 5 3" xfId="9131" xr:uid="{E768341F-FCD2-4930-B121-90A29488092D}"/>
    <cellStyle name="Normal 5 5 3 2 5 3 2" xfId="19304" xr:uid="{7EF89D57-3286-47FF-9C4F-51039F9AF903}"/>
    <cellStyle name="Normal 5 5 3 2 5 4" xfId="11813" xr:uid="{24C50BB9-6D0B-4CE3-A0D3-EEA9D4A6D948}"/>
    <cellStyle name="Normal 5 5 3 2 5 4 2" xfId="22137" xr:uid="{0B99FD11-9A9C-47A4-91B8-C06DEC61B26F}"/>
    <cellStyle name="Normal 5 5 3 2 5 5" xfId="26432" xr:uid="{11AB635B-ADC2-4A3F-BE40-331665B876C9}"/>
    <cellStyle name="Normal 5 5 3 2 5 6" xfId="14238" xr:uid="{0168147B-60B9-4CE6-9349-310140A6628F}"/>
    <cellStyle name="Normal 5 5 3 2 6" xfId="4711" xr:uid="{00000000-0005-0000-0000-00002E120000}"/>
    <cellStyle name="Normal 5 5 3 2 6 2" xfId="8987" xr:uid="{19176A90-4950-472B-8580-54655BE1C9DE}"/>
    <cellStyle name="Normal 5 5 3 2 6 2 2" xfId="19152" xr:uid="{493A8321-41DD-43D3-A8C0-74CA0F5DBE91}"/>
    <cellStyle name="Normal 5 5 3 2 6 3" xfId="11661" xr:uid="{7201D2AA-9C8B-4CE8-8469-CF99253365DF}"/>
    <cellStyle name="Normal 5 5 3 2 6 3 2" xfId="21985" xr:uid="{C39585F2-5B48-4A6E-9CDF-9B46E42C4D42}"/>
    <cellStyle name="Normal 5 5 3 2 6 4" xfId="25435" xr:uid="{86A99EBE-8BEF-451A-BDF7-4CEC6327E698}"/>
    <cellStyle name="Normal 5 5 3 2 6 5" xfId="16319" xr:uid="{9435C1C6-24E8-4BB2-959D-AD657BEECACA}"/>
    <cellStyle name="Normal 5 5 3 2 7" xfId="7439" xr:uid="{D5ABE726-4266-4986-9229-4A4D871695E8}"/>
    <cellStyle name="Normal 5 5 3 2 7 2" xfId="10289" xr:uid="{9DA2D26E-88BB-4BF1-93E7-74DBD5C12112}"/>
    <cellStyle name="Normal 5 5 3 2 7 2 2" xfId="20471" xr:uid="{F220281F-39F1-43A9-8B7D-6913C5DA5C4F}"/>
    <cellStyle name="Normal 5 5 3 2 7 3" xfId="12980" xr:uid="{9CEC8DD2-C4E5-4BCC-8410-79268D0EC815}"/>
    <cellStyle name="Normal 5 5 3 2 7 3 2" xfId="23304" xr:uid="{764E7A62-25B9-4920-BC0A-46E040915EE5}"/>
    <cellStyle name="Normal 5 5 3 2 7 4" xfId="17638" xr:uid="{64276C30-67AE-463E-BE82-E31A8B352291}"/>
    <cellStyle name="Normal 5 5 3 2 8" xfId="7903" xr:uid="{42A3FC2E-A2F8-4FEB-B97C-54A5168CAC6A}"/>
    <cellStyle name="Normal 5 5 3 2 8 2" xfId="15919" xr:uid="{E9E211CD-B4C2-4DDC-90EA-2CB27BD87953}"/>
    <cellStyle name="Normal 5 5 3 2 9" xfId="8636" xr:uid="{22AF6F91-1F89-4CF2-B31B-F7973DEA3871}"/>
    <cellStyle name="Normal 5 5 3 2 9 2" xfId="18752" xr:uid="{BA17893A-1D4C-4F3A-967E-B0A319D4DF8C}"/>
    <cellStyle name="Normal 5 5 3 3" xfId="1505" xr:uid="{00000000-0005-0000-0000-0000E1050000}"/>
    <cellStyle name="Normal 5 5 3 3 2" xfId="1506" xr:uid="{00000000-0005-0000-0000-0000E2050000}"/>
    <cellStyle name="Normal 5 5 3 3 2 2" xfId="1507" xr:uid="{00000000-0005-0000-0000-0000E3050000}"/>
    <cellStyle name="Normal 5 5 3 3 2 2 2" xfId="4368" xr:uid="{00000000-0005-0000-0000-000032120000}"/>
    <cellStyle name="Normal 5 5 3 3 2 2 2 2" xfId="9956" xr:uid="{278CED5A-5668-4BD5-A7A7-F3CFD4BEB29D}"/>
    <cellStyle name="Normal 5 5 3 3 2 2 2 2 2" xfId="29893" xr:uid="{4DB65BCB-3FA8-41E1-9EAA-361B8C9CAB6F}"/>
    <cellStyle name="Normal 5 5 3 3 2 2 2 2 3" xfId="20132" xr:uid="{C7EBF12C-0E62-4CC5-A313-E330C2C408D1}"/>
    <cellStyle name="Normal 5 5 3 3 2 2 2 3" xfId="12641" xr:uid="{94B4E4B8-7182-4902-9817-F16887553E03}"/>
    <cellStyle name="Normal 5 5 3 3 2 2 2 3 2" xfId="22965" xr:uid="{C47B2A76-E092-418F-A659-A4A4D2D41246}"/>
    <cellStyle name="Normal 5 5 3 3 2 2 2 4" xfId="26198" xr:uid="{32725E5E-30DD-4891-9B5A-AAAD53BF15FC}"/>
    <cellStyle name="Normal 5 5 3 3 2 2 2 5" xfId="17299" xr:uid="{64341606-823D-4C97-9C1A-E619223E80BD}"/>
    <cellStyle name="Normal 5 5 3 3 2 2 2 6" xfId="7150" xr:uid="{C0999021-670B-4FA6-8DAE-81F15930CB3A}"/>
    <cellStyle name="Normal 5 5 3 3 2 2 3" xfId="4165" xr:uid="{00000000-0005-0000-0000-000033120000}"/>
    <cellStyle name="Normal 5 5 3 3 2 2 3 2" xfId="28545" xr:uid="{416B783C-C457-4999-833D-5637D57D40AA}"/>
    <cellStyle name="Normal 5 5 3 3 2 2 3 3" xfId="28313" xr:uid="{2EBFC7A1-1F30-43B4-8B37-F9A314DC10DE}"/>
    <cellStyle name="Normal 5 5 3 3 2 2 3 4" xfId="7222" xr:uid="{0BDF3BE1-EAA9-47B0-B00A-B559028BA1D0}"/>
    <cellStyle name="Normal 5 5 3 3 2 2 4" xfId="6234" xr:uid="{00000000-0005-0000-0000-000034120000}"/>
    <cellStyle name="Normal 5 5 3 3 2 2 4 2" xfId="7904" xr:uid="{FA9610EE-D07A-4DE6-B1E4-B628E3BB8E9C}"/>
    <cellStyle name="Normal 5 5 3 3 2 2 5" xfId="25825" xr:uid="{DEAA1C1A-0617-4B3D-B55D-B4DD3662C0EE}"/>
    <cellStyle name="Normal 5 5 3 3 2 2 6" xfId="15243" xr:uid="{9D8ADD0E-C124-4359-9931-5A4FCAB0D488}"/>
    <cellStyle name="Normal 5 5 3 3 2 3" xfId="3252" xr:uid="{00000000-0005-0000-0000-000035120000}"/>
    <cellStyle name="Normal 5 5 3 3 2 4" xfId="3726" xr:uid="{00000000-0005-0000-0000-000036120000}"/>
    <cellStyle name="Normal 5 5 3 3 2 4 2" xfId="5535" xr:uid="{00000000-0005-0000-0000-000037120000}"/>
    <cellStyle name="Normal 5 5 3 3 2 4 2 2" xfId="27012" xr:uid="{63B8B661-8D63-4C92-A297-AB9B210B4476}"/>
    <cellStyle name="Normal 5 5 3 3 2 4 2 3" xfId="19577" xr:uid="{56A47F50-3B6E-40D4-910D-501D5BF47661}"/>
    <cellStyle name="Normal 5 5 3 3 2 4 3" xfId="12086" xr:uid="{B7D99EEF-56E6-42A7-8DC7-6A29CC6668BF}"/>
    <cellStyle name="Normal 5 5 3 3 2 4 3 2" xfId="22410" xr:uid="{FC665644-7F7C-41F6-B056-20F40DBC63F8}"/>
    <cellStyle name="Normal 5 5 3 3 2 4 4" xfId="24914" xr:uid="{00059DB7-BBA4-4930-959F-50615FD30877}"/>
    <cellStyle name="Normal 5 5 3 3 2 4 5" xfId="16744" xr:uid="{3A1474F9-BF6F-4FDA-A14A-D195EEDFA4BD}"/>
    <cellStyle name="Normal 5 5 3 3 2 5" xfId="7254" xr:uid="{6CC3048C-AA26-49DE-8CDE-1DE963E5F801}"/>
    <cellStyle name="Normal 5 5 3 3 2 5 2" xfId="7273" xr:uid="{20C291D6-0D3C-4F84-9D79-175918D9B9C5}"/>
    <cellStyle name="Normal 5 5 3 3 2 5 3" xfId="23981" xr:uid="{248A016B-8BCA-4634-872D-980D86E7AB87}"/>
    <cellStyle name="Normal 5 5 3 3 2 5 4" xfId="24660" xr:uid="{F773409A-9F0D-45A1-93C2-3633D3DE3665}"/>
    <cellStyle name="Normal 5 5 3 3 2 5 5" xfId="7788" xr:uid="{31D37E8F-9734-4EB8-82BF-0C878E3EF7BA}"/>
    <cellStyle name="Normal 5 5 3 3 2 6" xfId="24404" xr:uid="{4A8B74C2-F19C-40A6-93F5-28525D072030}"/>
    <cellStyle name="Normal 5 5 3 3 2 7" xfId="14582" xr:uid="{58DB058D-E1EB-4E34-A233-8AA8BE599852}"/>
    <cellStyle name="Normal 5 5 3 3 3" xfId="1508" xr:uid="{00000000-0005-0000-0000-0000E4050000}"/>
    <cellStyle name="Normal 5 5 3 3 3 2" xfId="4166" xr:uid="{00000000-0005-0000-0000-000039120000}"/>
    <cellStyle name="Normal 5 5 3 3 3 2 2" xfId="6235" xr:uid="{00000000-0005-0000-0000-00003A120000}"/>
    <cellStyle name="Normal 5 5 3 3 3 2 2 2" xfId="29894" xr:uid="{331CF90C-9C93-4398-B129-3650F1FAEC5A}"/>
    <cellStyle name="Normal 5 5 3 3 3 2 2 3" xfId="20133" xr:uid="{8958AE1C-FF01-415E-B2D6-7C146B5019B2}"/>
    <cellStyle name="Normal 5 5 3 3 3 2 3" xfId="12642" xr:uid="{A8DF181D-0EF1-4281-8AF0-684C077B8E92}"/>
    <cellStyle name="Normal 5 5 3 3 3 2 3 2" xfId="22966" xr:uid="{AD23E321-EDBC-4321-ACE5-128168F1F17F}"/>
    <cellStyle name="Normal 5 5 3 3 3 2 4" xfId="26310" xr:uid="{9A143681-2CA1-45D5-A7EB-264776FEB1F2}"/>
    <cellStyle name="Normal 5 5 3 3 3 2 5" xfId="26696" xr:uid="{529E77E7-07E8-4D5F-BFA6-43D48FDCAB0F}"/>
    <cellStyle name="Normal 5 5 3 3 3 2 6" xfId="17300" xr:uid="{9857F3CC-50DC-43FB-A226-C00577278372}"/>
    <cellStyle name="Normal 5 5 3 3 3 3" xfId="7168" xr:uid="{28591727-289E-4C32-AD37-C1F4A570CD3C}"/>
    <cellStyle name="Normal 5 5 3 3 3 3 2" xfId="26667" xr:uid="{E5633291-E74A-4397-A436-E5533374107C}"/>
    <cellStyle name="Normal 5 5 3 3 3 3 3" xfId="24387" xr:uid="{929DABF8-9AAA-435C-8225-3A1C3D02864F}"/>
    <cellStyle name="Normal 5 5 3 3 3 4" xfId="7529" xr:uid="{92202A1E-F280-4856-A560-006C24D5F7F7}"/>
    <cellStyle name="Normal 5 5 3 3 3 4 2" xfId="10703" xr:uid="{43B6C9DE-21C2-4DF9-81EB-5944824CDBA2}"/>
    <cellStyle name="Normal 5 5 3 3 3 4 2 2" xfId="20978" xr:uid="{91E76A46-F94A-4B56-B284-6A56A76385EB}"/>
    <cellStyle name="Normal 5 5 3 3 3 4 3" xfId="13487" xr:uid="{4FCB4C21-FECC-46E5-89A4-825432C2CC20}"/>
    <cellStyle name="Normal 5 5 3 3 3 4 3 2" xfId="23811" xr:uid="{00373FC7-FACD-458E-BB20-C7743EE91CC2}"/>
    <cellStyle name="Normal 5 5 3 3 3 4 4" xfId="18145" xr:uid="{5DE26F1D-8533-4008-9D26-6A037ED7FEAD}"/>
    <cellStyle name="Normal 5 5 3 3 3 5" xfId="7905" xr:uid="{04B04B80-2C3B-46C4-A1FC-CDA11F438100}"/>
    <cellStyle name="Normal 5 5 3 3 3 6" xfId="24454" xr:uid="{ECEFAC41-D3A1-4D60-9689-5C18759413CE}"/>
    <cellStyle name="Normal 5 5 3 3 3 7" xfId="24252" xr:uid="{CBB0D828-CB66-4AAE-B18F-F12189A255FB}"/>
    <cellStyle name="Normal 5 5 3 3 3 8" xfId="15244" xr:uid="{70A835ED-80F2-4D60-9DBE-0E9DA6FEA5E9}"/>
    <cellStyle name="Normal 5 5 3 3 4" xfId="4164" xr:uid="{00000000-0005-0000-0000-00003B120000}"/>
    <cellStyle name="Normal 5 5 3 3 4 2" xfId="6233" xr:uid="{00000000-0005-0000-0000-00003C120000}"/>
    <cellStyle name="Normal 5 5 3 3 4 2 2" xfId="26822" xr:uid="{1215FDC2-1B95-4DBA-9F85-EB2DE715EF96}"/>
    <cellStyle name="Normal 5 5 3 3 4 2 3" xfId="27063" xr:uid="{F43182AA-D8F5-4BBA-B129-BE67FE08E473}"/>
    <cellStyle name="Normal 5 5 3 3 4 2 4" xfId="17298" xr:uid="{86C9005D-B02A-426B-B941-E4CDF69C1756}"/>
    <cellStyle name="Normal 5 5 3 3 4 3" xfId="6615" xr:uid="{78EE9C99-F60D-4DD4-A0EA-802D0E22F4CB}"/>
    <cellStyle name="Normal 5 5 3 3 4 3 2" xfId="29892" xr:uid="{1B5E878B-0F2F-4A4C-B8F4-014B0663FB1D}"/>
    <cellStyle name="Normal 5 5 3 3 4 3 3" xfId="20131" xr:uid="{04DF0381-6FA8-410B-859D-F7E03A90188A}"/>
    <cellStyle name="Normal 5 5 3 3 4 3 4" xfId="9955" xr:uid="{68455435-2E96-40FC-BE34-C1CFA2CF8BD0}"/>
    <cellStyle name="Normal 5 5 3 3 4 4" xfId="12640" xr:uid="{15F948B3-7293-44D3-873D-717D10AEF253}"/>
    <cellStyle name="Normal 5 5 3 3 4 4 2" xfId="22964" xr:uid="{AA8993BB-9CD9-4945-8714-86B7946DE9BA}"/>
    <cellStyle name="Normal 5 5 3 3 4 5" xfId="26183" xr:uid="{E72177E8-36A7-4C9B-80DD-B052B5622F3A}"/>
    <cellStyle name="Normal 5 5 3 3 4 6" xfId="27275" xr:uid="{2F90848A-E6DE-4B8B-BE88-D2736BEA7993}"/>
    <cellStyle name="Normal 5 5 3 3 4 7" xfId="15242" xr:uid="{B167B024-0D95-41B7-80F9-6176683D3CD0}"/>
    <cellStyle name="Normal 5 5 3 3 5" xfId="3377" xr:uid="{00000000-0005-0000-0000-00003D120000}"/>
    <cellStyle name="Normal 5 5 3 3 5 2" xfId="5285" xr:uid="{00000000-0005-0000-0000-00003E120000}"/>
    <cellStyle name="Normal 5 5 3 3 5 2 2" xfId="16573" xr:uid="{2F9BCB69-A76D-460B-BFF4-1695FED08E23}"/>
    <cellStyle name="Normal 5 5 3 3 5 3" xfId="9233" xr:uid="{8747D808-9887-444C-92C7-6E5768B9F2B2}"/>
    <cellStyle name="Normal 5 5 3 3 5 3 2" xfId="19406" xr:uid="{3FDE7780-D574-4064-8E44-E67B2BC6BABA}"/>
    <cellStyle name="Normal 5 5 3 3 5 4" xfId="11915" xr:uid="{D8EFA1D9-F557-4F77-9C09-ABA071B8E54B}"/>
    <cellStyle name="Normal 5 5 3 3 5 4 2" xfId="22239" xr:uid="{C6A11E54-087B-4AD8-97B2-790B9741C325}"/>
    <cellStyle name="Normal 5 5 3 3 5 5" xfId="24254" xr:uid="{45A7F0F3-B0F5-43B6-8D5B-51D510E28468}"/>
    <cellStyle name="Normal 5 5 3 3 5 6" xfId="27009" xr:uid="{DB862851-2BAC-4938-9BC3-7109C3F5B065}"/>
    <cellStyle name="Normal 5 5 3 3 5 7" xfId="14338" xr:uid="{A01E597E-624C-45F1-B85C-7EA3F4459122}"/>
    <cellStyle name="Normal 5 5 3 3 6" xfId="6892" xr:uid="{08C758D5-BA0B-4E7A-9C58-50C01D58F244}"/>
    <cellStyle name="Normal 5 5 3 3 6 2" xfId="7558" xr:uid="{8DF979FE-FF06-4EFE-90AF-579AC2281EC1}"/>
    <cellStyle name="Normal 5 5 3 3 6 3" xfId="7531" xr:uid="{07C5F7D0-D24C-4E30-886C-D99E7CDB4152}"/>
    <cellStyle name="Normal 5 5 3 3 7" xfId="7440" xr:uid="{E5B55B51-C444-4EF3-A500-66C4E735BA19}"/>
    <cellStyle name="Normal 5 5 3 3 7 2" xfId="7636" xr:uid="{4EACEB9F-7807-4793-95BB-5064ED6701AB}"/>
    <cellStyle name="Normal 5 5 3 3 7 2 2" xfId="28766" xr:uid="{102630F5-0750-482E-86D1-3971609A1803}"/>
    <cellStyle name="Normal 5 5 3 3 7 3" xfId="27308" xr:uid="{C21C10BE-08B3-474F-9B8E-6F1D8A33FA53}"/>
    <cellStyle name="Normal 5 5 3 3 7 4" xfId="27380" xr:uid="{3B9FC06D-746F-40E2-8E77-2BB35889BA00}"/>
    <cellStyle name="Normal 5 5 3 3 7 5" xfId="30729" xr:uid="{B8962F1F-10A8-4281-B6FE-40E9372C7010}"/>
    <cellStyle name="Normal 5 5 3 4" xfId="1509" xr:uid="{00000000-0005-0000-0000-0000E5050000}"/>
    <cellStyle name="Normal 5 5 3 4 2" xfId="2630" xr:uid="{00000000-0005-0000-0000-00004F040000}"/>
    <cellStyle name="Normal 5 5 3 4 2 2" xfId="6236" xr:uid="{00000000-0005-0000-0000-000041120000}"/>
    <cellStyle name="Normal 5 5 3 4 2 2 2" xfId="26736" xr:uid="{D3A2E2C1-DF8B-49E3-81B8-2650EB2DF895}"/>
    <cellStyle name="Normal 5 5 3 4 2 2 3" xfId="17301" xr:uid="{645F819A-089B-42FA-92AF-7ED57E3A555A}"/>
    <cellStyle name="Normal 5 5 3 4 2 3" xfId="9957" xr:uid="{F5475A22-04AF-4CF3-998A-A6A58888CECC}"/>
    <cellStyle name="Normal 5 5 3 4 2 3 2" xfId="20134" xr:uid="{C65EB8D1-3C0D-4FC1-9032-5E1A54153737}"/>
    <cellStyle name="Normal 5 5 3 4 2 4" xfId="12643" xr:uid="{8A83848A-637B-4DD6-9567-B26B2B8615D9}"/>
    <cellStyle name="Normal 5 5 3 4 2 4 2" xfId="22967" xr:uid="{348CD84B-08F9-4FF7-867E-B2ADC9E075E6}"/>
    <cellStyle name="Normal 5 5 3 4 2 5" xfId="24560" xr:uid="{10B91BE0-15D7-4EEC-80D2-3394DFBF235E}"/>
    <cellStyle name="Normal 5 5 3 4 2 6" xfId="15245" xr:uid="{5E0EE6E5-C967-443D-A6B4-525F4EC038DA}"/>
    <cellStyle name="Normal 5 5 3 4 3" xfId="3724" xr:uid="{00000000-0005-0000-0000-000042120000}"/>
    <cellStyle name="Normal 5 5 3 4 3 2" xfId="5533" xr:uid="{00000000-0005-0000-0000-000043120000}"/>
    <cellStyle name="Normal 5 5 3 4 3 2 2" xfId="26863" xr:uid="{6778F6B2-087E-4D7D-8FB3-89DA5F299150}"/>
    <cellStyle name="Normal 5 5 3 4 3 2 3" xfId="16743" xr:uid="{4795463E-A55C-4BD0-AF19-0AAB25F29587}"/>
    <cellStyle name="Normal 5 5 3 4 3 3" xfId="9403" xr:uid="{DB515808-05E1-498D-8725-F50304777ADE}"/>
    <cellStyle name="Normal 5 5 3 4 3 3 2" xfId="19576" xr:uid="{26DAEC2C-5D77-48C6-9FD8-983469E6450A}"/>
    <cellStyle name="Normal 5 5 3 4 3 4" xfId="12085" xr:uid="{229AC796-FAA8-4751-A19E-FC208E7A6F13}"/>
    <cellStyle name="Normal 5 5 3 4 3 4 2" xfId="22409" xr:uid="{43F89213-26BF-48DB-A0AB-4443C0F43CD0}"/>
    <cellStyle name="Normal 5 5 3 4 3 5" xfId="24026" xr:uid="{9947E09F-009A-46E3-93D6-BFEC2CEC6FC2}"/>
    <cellStyle name="Normal 5 5 3 4 3 6" xfId="14580" xr:uid="{06C07409-A39A-416A-B40D-0D5E842F246E}"/>
    <cellStyle name="Normal 5 5 3 4 4" xfId="4964" xr:uid="{00000000-0005-0000-0000-000044120000}"/>
    <cellStyle name="Normal 5 5 3 4 4 2" xfId="10439" xr:uid="{38F9247C-B8FB-45D3-AA3A-54A5FB8F7E60}"/>
    <cellStyle name="Normal 5 5 3 4 4 2 2" xfId="20621" xr:uid="{621CFF4B-997E-4931-9E73-503659FCEE59}"/>
    <cellStyle name="Normal 5 5 3 4 4 3" xfId="13130" xr:uid="{B01B6F47-E7EB-40C3-9A6A-D3B71E8DBBCF}"/>
    <cellStyle name="Normal 5 5 3 4 4 3 2" xfId="23454" xr:uid="{FD0FA1ED-0704-4434-8B87-CA6D9400A683}"/>
    <cellStyle name="Normal 5 5 3 4 4 4" xfId="25264" xr:uid="{7A93769C-82AC-4D9D-8F90-8BF9FD6F26A1}"/>
    <cellStyle name="Normal 5 5 3 4 4 5" xfId="17788" xr:uid="{A83FFA1F-D92A-40D8-8DA1-6CAFA9A32C03}"/>
    <cellStyle name="Normal 5 5 3 4 5" xfId="7906" xr:uid="{7165BCAA-2FE3-4DA0-9A1F-6F4D2A4DAB1C}"/>
    <cellStyle name="Normal 5 5 3 4 5 2" xfId="15921" xr:uid="{466A2955-5B75-4AED-8EAF-646DE271E41E}"/>
    <cellStyle name="Normal 5 5 3 4 6" xfId="8638" xr:uid="{7ADDA1F0-6B79-4882-981B-5CF005DD7E22}"/>
    <cellStyle name="Normal 5 5 3 4 6 2" xfId="18754" xr:uid="{ECB6F5DD-3632-4980-A69C-134DEBD5E7D7}"/>
    <cellStyle name="Normal 5 5 3 4 7" xfId="11265" xr:uid="{8D70569C-87E4-49F3-867A-DB927CDE2860}"/>
    <cellStyle name="Normal 5 5 3 4 7 2" xfId="21587" xr:uid="{952A180A-008E-4705-857A-8CC43A580773}"/>
    <cellStyle name="Normal 5 5 3 4 8" xfId="26117" xr:uid="{174A8AB4-8196-4025-8128-7D5AF1D99C46}"/>
    <cellStyle name="Normal 5 5 3 4 9" xfId="14093" xr:uid="{87A384E1-51C6-410B-94BE-165E6FC187C9}"/>
    <cellStyle name="Normal 5 5 3 5" xfId="1510" xr:uid="{00000000-0005-0000-0000-0000E6050000}"/>
    <cellStyle name="Normal 5 5 3 5 2" xfId="2381" xr:uid="{00000000-0005-0000-0000-000050040000}"/>
    <cellStyle name="Normal 5 5 3 5 2 2" xfId="6237" xr:uid="{00000000-0005-0000-0000-000047120000}"/>
    <cellStyle name="Normal 5 5 3 5 2 2 2" xfId="30274" xr:uid="{96CB0F62-9FF6-4E25-9485-A4FAA1989E36}"/>
    <cellStyle name="Normal 5 5 3 5 2 2 3" xfId="20979" xr:uid="{E12435B3-4F0A-4F31-B121-30D3CB31DE09}"/>
    <cellStyle name="Normal 5 5 3 5 2 3" xfId="13488" xr:uid="{3514FE35-4731-43FF-B994-CACEA3FCBFC1}"/>
    <cellStyle name="Normal 5 5 3 5 2 3 2" xfId="23812" xr:uid="{DCE3F64C-C839-4C0C-8E88-23287C530709}"/>
    <cellStyle name="Normal 5 5 3 5 2 4" xfId="26709" xr:uid="{5D479B56-A821-4F09-90BF-83BF9183FCCD}"/>
    <cellStyle name="Normal 5 5 3 5 2 5" xfId="18146" xr:uid="{D09D3FBB-2D4B-4F3D-B8AB-6E337EA5D20F}"/>
    <cellStyle name="Normal 5 5 3 5 3" xfId="4663" xr:uid="{00000000-0005-0000-0000-000048120000}"/>
    <cellStyle name="Normal 5 5 3 5 3 2" xfId="29542" xr:uid="{6D4B6D68-AB39-451E-855B-F86AB4799F3C}"/>
    <cellStyle name="Normal 5 5 3 5 3 3" xfId="15922" xr:uid="{3040E28D-58AB-47E7-B868-018698D5E39B}"/>
    <cellStyle name="Normal 5 5 3 5 4" xfId="8639" xr:uid="{0E4B3A6E-71F9-4300-A139-F3CAFCEEBE3D}"/>
    <cellStyle name="Normal 5 5 3 5 4 2" xfId="18755" xr:uid="{9809AD40-F556-4013-A5B3-BA6F6002D444}"/>
    <cellStyle name="Normal 5 5 3 5 5" xfId="11266" xr:uid="{7E95457D-F367-4A3D-A429-4D100ACB033C}"/>
    <cellStyle name="Normal 5 5 3 5 5 2" xfId="21588" xr:uid="{37A3DD96-BA97-4CB6-9245-AB1FCFBB7CF9}"/>
    <cellStyle name="Normal 5 5 3 5 6" xfId="23965" xr:uid="{9EE2EDE3-3089-470C-B02E-AA9E5DE1A136}"/>
    <cellStyle name="Normal 5 5 3 5 7" xfId="15246" xr:uid="{AEDC61ED-2C98-4C28-8B97-AC5226E594A1}"/>
    <cellStyle name="Normal 5 5 3 6" xfId="2246" xr:uid="{00000000-0005-0000-0000-000049040000}"/>
    <cellStyle name="Normal 5 5 3 6 2" xfId="5727" xr:uid="{00000000-0005-0000-0000-00004A120000}"/>
    <cellStyle name="Normal 5 5 3 6 2 2" xfId="26505" xr:uid="{4B994C5A-92D0-4FE4-A043-0D67343DE8E2}"/>
    <cellStyle name="Normal 5 5 3 6 2 3" xfId="16872" xr:uid="{5B00183C-9C62-458E-BE0F-B138E736A09E}"/>
    <cellStyle name="Normal 5 5 3 6 3" xfId="9529" xr:uid="{BAED1283-E168-4A22-B0C8-242615B9EC83}"/>
    <cellStyle name="Normal 5 5 3 6 3 2" xfId="19705" xr:uid="{183AB357-E91B-42A3-8F1D-C9903B2CFFCB}"/>
    <cellStyle name="Normal 5 5 3 6 4" xfId="12214" xr:uid="{5E273FDE-006E-4AA2-8D95-1E672235B7DE}"/>
    <cellStyle name="Normal 5 5 3 6 4 2" xfId="22538" xr:uid="{D1D676C5-1F28-42B8-92D9-7CE240E217E4}"/>
    <cellStyle name="Normal 5 5 3 6 5" xfId="25891" xr:uid="{DB0371C1-397A-4E33-834A-0BE5778D82EB}"/>
    <cellStyle name="Normal 5 5 3 6 6" xfId="14764" xr:uid="{0D6506FF-6C11-4B2C-8974-BBE0550BA243}"/>
    <cellStyle name="Normal 5 5 3 7" xfId="3184" xr:uid="{00000000-0005-0000-0000-00004B120000}"/>
    <cellStyle name="Normal 5 5 3 7 2" xfId="5122" xr:uid="{00000000-0005-0000-0000-00004C120000}"/>
    <cellStyle name="Normal 5 5 3 7 2 2" xfId="29374" xr:uid="{34564BDD-6580-40BE-A820-DF69C7119561}"/>
    <cellStyle name="Normal 5 5 3 7 2 3" xfId="16411" xr:uid="{0A983EF0-BEE7-426F-A456-0D8C6076144A}"/>
    <cellStyle name="Normal 5 5 3 7 3" xfId="9071" xr:uid="{F34F24C0-E67C-4A4C-9EFE-29D5A7201195}"/>
    <cellStyle name="Normal 5 5 3 7 3 2" xfId="19244" xr:uid="{25CCB56A-E5CF-408E-99FF-BA07F4EE90BA}"/>
    <cellStyle name="Normal 5 5 3 7 4" xfId="11753" xr:uid="{F4F10D97-3EF1-4775-A587-DAA3511B0423}"/>
    <cellStyle name="Normal 5 5 3 7 4 2" xfId="22077" xr:uid="{B1A36910-1010-40BE-9CC5-85BA033EE7D1}"/>
    <cellStyle name="Normal 5 5 3 7 5" xfId="23987" xr:uid="{C14FBBF4-F84F-49DA-8B67-9D4E0AB172E3}"/>
    <cellStyle name="Normal 5 5 3 7 6" xfId="14180" xr:uid="{2934B5EE-3928-406C-85F6-30AB93E34AF6}"/>
    <cellStyle name="Normal 5 5 3 8" xfId="4503" xr:uid="{00000000-0005-0000-0000-00004D120000}"/>
    <cellStyle name="Normal 5 5 3 8 2" xfId="8850" xr:uid="{918DE795-ABF3-4381-924B-71351C15A6B0}"/>
    <cellStyle name="Normal 5 5 3 8 2 2" xfId="19000" xr:uid="{CC29E5C3-58E6-4085-BE04-22E21507DFDD}"/>
    <cellStyle name="Normal 5 5 3 8 3" xfId="11509" xr:uid="{CE3B5D37-4F00-4421-B6B4-AC474EAF9C33}"/>
    <cellStyle name="Normal 5 5 3 8 3 2" xfId="21833" xr:uid="{BEE57FC2-28CB-42EB-8B98-8206EE9AC0E5}"/>
    <cellStyle name="Normal 5 5 3 8 4" xfId="24350" xr:uid="{2CD6C4E6-091B-43FE-8543-5561664DEDFB}"/>
    <cellStyle name="Normal 5 5 3 8 5" xfId="16167" xr:uid="{6A94AB14-FE56-436E-8BFB-6182F11E7CE2}"/>
    <cellStyle name="Normal 5 5 3 9" xfId="7438" xr:uid="{2CC99132-E653-43DA-92A7-753454D17DBD}"/>
    <cellStyle name="Normal 5 5 3 9 2" xfId="10288" xr:uid="{43B6E2EE-7AB9-4854-A4CE-4CB2D3FEDFB8}"/>
    <cellStyle name="Normal 5 5 3 9 2 2" xfId="20470" xr:uid="{4137EEAF-39BE-49DE-9AB9-56378CF019C5}"/>
    <cellStyle name="Normal 5 5 3 9 3" xfId="12979" xr:uid="{DD30375C-E3BE-4914-A394-18387F87B425}"/>
    <cellStyle name="Normal 5 5 3 9 3 2" xfId="23303" xr:uid="{230CF5D0-10E6-4612-85BA-3B7319C9C7EE}"/>
    <cellStyle name="Normal 5 5 3 9 4" xfId="17637" xr:uid="{12D6E375-4656-45E6-A927-20F8C07DB790}"/>
    <cellStyle name="Normal 5 5 4" xfId="1511" xr:uid="{00000000-0005-0000-0000-0000E7050000}"/>
    <cellStyle name="Normal 5 5 4 10" xfId="8640" xr:uid="{E2A3C5FE-3ABA-4949-BC09-5A0644633080}"/>
    <cellStyle name="Normal 5 5 4 10 2" xfId="18756" xr:uid="{94D0FACD-2C92-4983-B895-120DC725EA69}"/>
    <cellStyle name="Normal 5 5 4 11" xfId="11267" xr:uid="{D8E5DE15-BAB1-46C8-A958-B34E97F990EB}"/>
    <cellStyle name="Normal 5 5 4 11 2" xfId="21589" xr:uid="{F8A80A31-F3A6-4848-8A87-D106C7EE0565}"/>
    <cellStyle name="Normal 5 5 4 12" xfId="23930" xr:uid="{CA52014D-59E3-4084-B4F0-F5424E698C06}"/>
    <cellStyle name="Normal 5 5 4 13" xfId="13761" xr:uid="{3DB1C3A5-ED63-4E94-9EE2-53F3F196EEEA}"/>
    <cellStyle name="Normal 5 5 4 2" xfId="1512" xr:uid="{00000000-0005-0000-0000-0000E8050000}"/>
    <cellStyle name="Normal 5 5 4 2 10" xfId="11268" xr:uid="{FDD2DA32-3138-46DA-BBA6-89C4B8299CD0}"/>
    <cellStyle name="Normal 5 5 4 2 10 2" xfId="21590" xr:uid="{FEDFA974-0D14-46DA-8208-5452D8295B11}"/>
    <cellStyle name="Normal 5 5 4 2 11" xfId="26593" xr:uid="{21F11927-2BF8-45A2-BA7B-C820D1EC31F7}"/>
    <cellStyle name="Normal 5 5 4 2 12" xfId="13936" xr:uid="{090A97E0-A95B-444F-9A69-B0B1B28A34F2}"/>
    <cellStyle name="Normal 5 5 4 2 2" xfId="1513" xr:uid="{00000000-0005-0000-0000-0000E9050000}"/>
    <cellStyle name="Normal 5 5 4 2 2 2" xfId="2687" xr:uid="{00000000-0005-0000-0000-000053040000}"/>
    <cellStyle name="Normal 5 5 4 2 2 2 2" xfId="6239" xr:uid="{00000000-0005-0000-0000-000052120000}"/>
    <cellStyle name="Normal 5 5 4 2 2 2 2 2" xfId="28142" xr:uid="{3F1EBC3E-CF4B-4EC5-B422-C700B85AEA4D}"/>
    <cellStyle name="Normal 5 5 4 2 2 2 2 3" xfId="28831" xr:uid="{C94303E5-5DF8-48AB-8C1A-58C8FD6E9DD2}"/>
    <cellStyle name="Normal 5 5 4 2 2 2 2 4" xfId="17303" xr:uid="{D6A3FE59-5B02-4CA6-986A-6DBF97449DA5}"/>
    <cellStyle name="Normal 5 5 4 2 2 2 3" xfId="9959" xr:uid="{1B17DC8D-6095-4F4C-819E-24AD75E73D73}"/>
    <cellStyle name="Normal 5 5 4 2 2 2 3 2" xfId="29895" xr:uid="{F3C36106-420C-4908-96F0-6659BDEA916A}"/>
    <cellStyle name="Normal 5 5 4 2 2 2 3 3" xfId="20136" xr:uid="{34BD2FCF-B0A8-4118-87D4-71466927ECFD}"/>
    <cellStyle name="Normal 5 5 4 2 2 2 4" xfId="12645" xr:uid="{B4F136B5-D03E-4504-B749-5BE3D5134DB9}"/>
    <cellStyle name="Normal 5 5 4 2 2 2 4 2" xfId="22969" xr:uid="{6E876818-BCE0-4222-98F0-695F9AE46F4F}"/>
    <cellStyle name="Normal 5 5 4 2 2 2 5" xfId="25881" xr:uid="{48940BDE-C3B8-4D8E-AA1C-0D6523D52908}"/>
    <cellStyle name="Normal 5 5 4 2 2 2 6" xfId="15248" xr:uid="{C6B7877E-1576-44D8-970D-ABD257FBBCFC}"/>
    <cellStyle name="Normal 5 5 4 2 2 3" xfId="3728" xr:uid="{00000000-0005-0000-0000-000053120000}"/>
    <cellStyle name="Normal 5 5 4 2 2 3 2" xfId="5537" xr:uid="{00000000-0005-0000-0000-000054120000}"/>
    <cellStyle name="Normal 5 5 4 2 2 3 2 2" xfId="30138" xr:uid="{9571B83F-2D1C-4FF8-A8AA-E86402490DFB}"/>
    <cellStyle name="Normal 5 5 4 2 2 3 2 3" xfId="20774" xr:uid="{3ECBCBB6-7742-4FC0-8829-8F67ADF7BD36}"/>
    <cellStyle name="Normal 5 5 4 2 2 3 3" xfId="13283" xr:uid="{AF2850D5-6A46-4FFC-85D5-1BB1C4A48359}"/>
    <cellStyle name="Normal 5 5 4 2 2 3 3 2" xfId="23607" xr:uid="{CDB03A0B-9B08-4E42-9F69-74E7021A12E8}"/>
    <cellStyle name="Normal 5 5 4 2 2 3 4" xfId="26268" xr:uid="{201219D5-D64B-454F-B4FD-160CF8116EA2}"/>
    <cellStyle name="Normal 5 5 4 2 2 3 5" xfId="17941" xr:uid="{DE85FFE0-51A4-4295-ABA0-73362F51CA4E}"/>
    <cellStyle name="Normal 5 5 4 2 2 4" xfId="5039" xr:uid="{00000000-0005-0000-0000-000055120000}"/>
    <cellStyle name="Normal 5 5 4 2 2 4 2" xfId="29554" xr:uid="{D4853F9C-70B0-44F1-B2AC-E3E253D36912}"/>
    <cellStyle name="Normal 5 5 4 2 2 4 3" xfId="15925" xr:uid="{3687CACF-4057-48A1-B062-6E967A0B0CAB}"/>
    <cellStyle name="Normal 5 5 4 2 2 5" xfId="8642" xr:uid="{1C7FC4B0-BFC6-431F-8977-4710927B2DB7}"/>
    <cellStyle name="Normal 5 5 4 2 2 5 2" xfId="18758" xr:uid="{E6591946-E400-47A7-A759-51C1034C7E67}"/>
    <cellStyle name="Normal 5 5 4 2 2 6" xfId="11269" xr:uid="{359B4A41-06B2-4775-A688-CDF3B1960D49}"/>
    <cellStyle name="Normal 5 5 4 2 2 6 2" xfId="21591" xr:uid="{09D8FF05-61DB-4CDC-9819-F91677F8EF5F}"/>
    <cellStyle name="Normal 5 5 4 2 2 7" xfId="25296" xr:uid="{4CCECCF7-01E8-48E0-A75E-C1365FED75D5}"/>
    <cellStyle name="Normal 5 5 4 2 2 8" xfId="14584" xr:uid="{8B49E9D2-6F41-4677-8935-9996D803A402}"/>
    <cellStyle name="Normal 5 5 4 2 3" xfId="2468" xr:uid="{00000000-0005-0000-0000-000052040000}"/>
    <cellStyle name="Normal 5 5 4 2 3 2" xfId="6240" xr:uid="{00000000-0005-0000-0000-000057120000}"/>
    <cellStyle name="Normal 5 5 4 2 3 2 2" xfId="10704" xr:uid="{A3FD5679-D836-4BE5-9DF8-C372FD3B41A5}"/>
    <cellStyle name="Normal 5 5 4 2 3 2 2 2" xfId="30275" xr:uid="{F9B86E23-D1BC-4D1D-8A89-E040132397E5}"/>
    <cellStyle name="Normal 5 5 4 2 3 2 2 3" xfId="20980" xr:uid="{352D88EA-9609-4F36-83ED-809AECB1599B}"/>
    <cellStyle name="Normal 5 5 4 2 3 2 3" xfId="13489" xr:uid="{C3B51E13-814C-4C68-90AF-DF5ED60F8156}"/>
    <cellStyle name="Normal 5 5 4 2 3 2 3 2" xfId="23813" xr:uid="{5D88C4A5-611E-4093-A16D-E3320E60F817}"/>
    <cellStyle name="Normal 5 5 4 2 3 2 4" xfId="25946" xr:uid="{F6611103-7683-430F-A56D-9D99EEED4453}"/>
    <cellStyle name="Normal 5 5 4 2 3 2 5" xfId="18147" xr:uid="{A041A624-87B1-4877-B46A-EC2B70DB46B8}"/>
    <cellStyle name="Normal 5 5 4 2 3 3" xfId="8268" xr:uid="{A3AB6F51-6432-49DD-98D0-7675916BD5D4}"/>
    <cellStyle name="Normal 5 5 4 2 3 3 2" xfId="29154" xr:uid="{C529751C-6BDE-48F7-895E-207C49D9D2DF}"/>
    <cellStyle name="Normal 5 5 4 2 3 3 3" xfId="17304" xr:uid="{AAE85EB0-6FAC-4C61-8A94-8CCF20D7ED9E}"/>
    <cellStyle name="Normal 5 5 4 2 3 4" xfId="9960" xr:uid="{6C7AFC09-AB44-4C41-99EB-D0C694BE8F29}"/>
    <cellStyle name="Normal 5 5 4 2 3 4 2" xfId="20137" xr:uid="{7E98833B-4640-4414-8ED9-CACE1A9AB2B8}"/>
    <cellStyle name="Normal 5 5 4 2 3 5" xfId="12646" xr:uid="{BB283C57-E8F1-4D7F-A02E-6D8BC76313D8}"/>
    <cellStyle name="Normal 5 5 4 2 3 5 2" xfId="22970" xr:uid="{32527CCA-5804-4BE2-A6E8-AD1D265B7D9A}"/>
    <cellStyle name="Normal 5 5 4 2 3 6" xfId="25865" xr:uid="{7A4D07D0-EB22-4273-B478-8D80CD5B3754}"/>
    <cellStyle name="Normal 5 5 4 2 3 7" xfId="15249" xr:uid="{E70351BB-A6DE-47B6-8D1B-7500278F55EE}"/>
    <cellStyle name="Normal 5 5 4 2 4" xfId="4167" xr:uid="{00000000-0005-0000-0000-000058120000}"/>
    <cellStyle name="Normal 5 5 4 2 4 2" xfId="6238" xr:uid="{00000000-0005-0000-0000-000059120000}"/>
    <cellStyle name="Normal 5 5 4 2 4 2 2" xfId="29216" xr:uid="{014A3600-CFB2-4929-9530-73418DB003B1}"/>
    <cellStyle name="Normal 5 5 4 2 4 2 3" xfId="17302" xr:uid="{209D4ECC-00AD-4730-A51E-4882D5945385}"/>
    <cellStyle name="Normal 5 5 4 2 4 3" xfId="9958" xr:uid="{5A26ECEB-3FCF-40E4-A8D2-D537C16D6F3C}"/>
    <cellStyle name="Normal 5 5 4 2 4 3 2" xfId="20135" xr:uid="{5BE7279B-2601-4248-84B5-85E5F39CA1EE}"/>
    <cellStyle name="Normal 5 5 4 2 4 4" xfId="12644" xr:uid="{E0338E13-E893-4FEE-A8B1-A4909B124390}"/>
    <cellStyle name="Normal 5 5 4 2 4 4 2" xfId="22968" xr:uid="{E37B27F0-47BC-411F-AD3F-4096513F41F4}"/>
    <cellStyle name="Normal 5 5 4 2 4 5" xfId="26144" xr:uid="{657344E4-8F65-438D-9354-989F4536B57F}"/>
    <cellStyle name="Normal 5 5 4 2 4 6" xfId="15247" xr:uid="{6C59230D-0763-4F81-BB6A-19246F118EEA}"/>
    <cellStyle name="Normal 5 5 4 2 5" xfId="3351" xr:uid="{00000000-0005-0000-0000-00005A120000}"/>
    <cellStyle name="Normal 5 5 4 2 5 2" xfId="5265" xr:uid="{00000000-0005-0000-0000-00005B120000}"/>
    <cellStyle name="Normal 5 5 4 2 5 2 2" xfId="27989" xr:uid="{B56676A2-4E87-438C-B955-A3F5C50F160A}"/>
    <cellStyle name="Normal 5 5 4 2 5 2 3" xfId="16554" xr:uid="{DB06E7A5-3B96-4B92-8786-C869A56A28AF}"/>
    <cellStyle name="Normal 5 5 4 2 5 3" xfId="9214" xr:uid="{5F8821CA-A3AC-4951-A906-2C36D6F5456E}"/>
    <cellStyle name="Normal 5 5 4 2 5 3 2" xfId="19387" xr:uid="{F58C0F54-E98D-4276-9906-9EA2C6ED37AC}"/>
    <cellStyle name="Normal 5 5 4 2 5 4" xfId="11896" xr:uid="{F8AA8F89-6B58-478B-8DE7-499264A41B11}"/>
    <cellStyle name="Normal 5 5 4 2 5 4 2" xfId="22220" xr:uid="{2174F2E6-B552-4170-B5D9-7CC4E43FFD90}"/>
    <cellStyle name="Normal 5 5 4 2 5 5" xfId="24544" xr:uid="{9C3F0506-8DF2-46BB-9E36-48C87EBA3E18}"/>
    <cellStyle name="Normal 5 5 4 2 5 6" xfId="14318" xr:uid="{1070A49C-1003-4E84-9D53-EB771DEFD3E7}"/>
    <cellStyle name="Normal 5 5 4 2 6" xfId="4763" xr:uid="{00000000-0005-0000-0000-00005C120000}"/>
    <cellStyle name="Normal 5 5 4 2 6 2" xfId="8988" xr:uid="{FA5D1F8F-4767-40F2-A6FC-3FC6AB15F33E}"/>
    <cellStyle name="Normal 5 5 4 2 6 2 2" xfId="19153" xr:uid="{9D449EBC-8499-4C9E-A472-4397E1ACA400}"/>
    <cellStyle name="Normal 5 5 4 2 6 3" xfId="11662" xr:uid="{C58DA4A4-25E9-4390-913F-BA4B5D34088D}"/>
    <cellStyle name="Normal 5 5 4 2 6 3 2" xfId="21986" xr:uid="{8A1BDCD3-C4F9-4BDE-A894-2646EBE2F941}"/>
    <cellStyle name="Normal 5 5 4 2 6 4" xfId="26366" xr:uid="{25123617-EEA2-420F-8634-7D87608F1D99}"/>
    <cellStyle name="Normal 5 5 4 2 6 5" xfId="16320" xr:uid="{D0857E4D-78A5-46A5-A9F4-E89A951E723E}"/>
    <cellStyle name="Normal 5 5 4 2 7" xfId="7484" xr:uid="{3AA5E61D-D5E4-493B-A204-61CB7BBED701}"/>
    <cellStyle name="Normal 5 5 4 2 7 2" xfId="10318" xr:uid="{97BA88B1-2D77-471B-8222-94E832244D4C}"/>
    <cellStyle name="Normal 5 5 4 2 7 2 2" xfId="20500" xr:uid="{74A5752E-6D39-46D5-BE71-863831E44A7B}"/>
    <cellStyle name="Normal 5 5 4 2 7 3" xfId="13009" xr:uid="{FF8584D3-0253-4167-974E-CD1E69CF780A}"/>
    <cellStyle name="Normal 5 5 4 2 7 3 2" xfId="23333" xr:uid="{FE5C74B2-8D70-404D-9CE8-B5A5C5ECE534}"/>
    <cellStyle name="Normal 5 5 4 2 7 4" xfId="17667" xr:uid="{A3224808-670A-400F-88E5-A183D19B8BDB}"/>
    <cellStyle name="Normal 5 5 4 2 8" xfId="7908" xr:uid="{3426082C-0270-4F24-8B0C-97F9F40AC42B}"/>
    <cellStyle name="Normal 5 5 4 2 8 2" xfId="15924" xr:uid="{7BBD3FE7-21FF-4A10-88DA-E8B10FA62700}"/>
    <cellStyle name="Normal 5 5 4 2 9" xfId="8641" xr:uid="{A5C27F20-D692-4FC1-A04D-9308C55B6799}"/>
    <cellStyle name="Normal 5 5 4 2 9 2" xfId="18757" xr:uid="{52F8FC18-1A25-48E6-BB7C-3B205EE0D766}"/>
    <cellStyle name="Normal 5 5 4 3" xfId="1514" xr:uid="{00000000-0005-0000-0000-0000EA050000}"/>
    <cellStyle name="Normal 5 5 4 3 2" xfId="2580" xr:uid="{00000000-0005-0000-0000-000054040000}"/>
    <cellStyle name="Normal 5 5 4 3 2 2" xfId="6241" xr:uid="{00000000-0005-0000-0000-00005F120000}"/>
    <cellStyle name="Normal 5 5 4 3 2 2 2" xfId="26253" xr:uid="{74B4F287-2700-4F6C-A7E8-77C3B557F762}"/>
    <cellStyle name="Normal 5 5 4 3 2 2 3" xfId="28408" xr:uid="{B428CBEB-D3B1-4847-B542-B817C5237F74}"/>
    <cellStyle name="Normal 5 5 4 3 2 2 4" xfId="17305" xr:uid="{35F7C915-1B6F-46DF-80B2-4B533C864A0A}"/>
    <cellStyle name="Normal 5 5 4 3 2 3" xfId="9961" xr:uid="{FAA9100D-6A60-442D-A55C-A75CE4BE72FF}"/>
    <cellStyle name="Normal 5 5 4 3 2 3 2" xfId="29896" xr:uid="{5E5432AE-C5DB-4DB5-87EF-68C83329B5C6}"/>
    <cellStyle name="Normal 5 5 4 3 2 3 3" xfId="20138" xr:uid="{E2D5E219-ACC1-4096-992F-A5DDCEEE8505}"/>
    <cellStyle name="Normal 5 5 4 3 2 4" xfId="12647" xr:uid="{B3B33131-4B4B-4D23-BAEA-CE09B10A1E46}"/>
    <cellStyle name="Normal 5 5 4 3 2 4 2" xfId="22971" xr:uid="{76C30D83-A3DF-458D-8B77-B752922F3A41}"/>
    <cellStyle name="Normal 5 5 4 3 2 5" xfId="25739" xr:uid="{F924C7B6-E76D-4F49-A234-E5AB95ACA712}"/>
    <cellStyle name="Normal 5 5 4 3 2 6" xfId="15250" xr:uid="{DF2D5A84-DF84-4237-BA67-2EA2782C95BE}"/>
    <cellStyle name="Normal 5 5 4 3 3" xfId="3727" xr:uid="{00000000-0005-0000-0000-000060120000}"/>
    <cellStyle name="Normal 5 5 4 3 3 2" xfId="5536" xr:uid="{00000000-0005-0000-0000-000061120000}"/>
    <cellStyle name="Normal 5 5 4 3 3 2 2" xfId="27018" xr:uid="{3D0A9396-3840-4134-A0E5-F427A7728825}"/>
    <cellStyle name="Normal 5 5 4 3 3 2 3" xfId="16745" xr:uid="{08FA48AD-C922-4471-B81A-A66DB971880F}"/>
    <cellStyle name="Normal 5 5 4 3 3 3" xfId="9404" xr:uid="{D7ADE97C-B836-46C3-BC44-9E0AE9B3CCBD}"/>
    <cellStyle name="Normal 5 5 4 3 3 3 2" xfId="19578" xr:uid="{A10378FB-7057-49F3-AFAC-80D9E62DBCEF}"/>
    <cellStyle name="Normal 5 5 4 3 3 4" xfId="12087" xr:uid="{821709C8-D310-4082-AA10-5EF792629821}"/>
    <cellStyle name="Normal 5 5 4 3 3 4 2" xfId="22411" xr:uid="{8505D8D2-5896-47C2-BD1C-8AAF117748E7}"/>
    <cellStyle name="Normal 5 5 4 3 3 5" xfId="25434" xr:uid="{91EE6292-D763-485D-9929-3E0ADD2253A6}"/>
    <cellStyle name="Normal 5 5 4 3 3 6" xfId="14583" xr:uid="{1585392A-7F53-4AAA-AF08-990326C3F26F}"/>
    <cellStyle name="Normal 5 5 4 3 4" xfId="4911" xr:uid="{00000000-0005-0000-0000-000062120000}"/>
    <cellStyle name="Normal 5 5 4 3 4 2" xfId="10440" xr:uid="{5D089CC2-C9C6-4823-A1A9-AD81FE3677D2}"/>
    <cellStyle name="Normal 5 5 4 3 4 2 2" xfId="30024" xr:uid="{B152F901-4EE8-4C13-8D4C-152A97E6F789}"/>
    <cellStyle name="Normal 5 5 4 3 4 2 3" xfId="20622" xr:uid="{BBA6EDFA-6A38-4B64-90A6-9B76140ACA7F}"/>
    <cellStyle name="Normal 5 5 4 3 4 3" xfId="13131" xr:uid="{BEE223A1-4043-410C-AD5D-DF0B1BA83E9F}"/>
    <cellStyle name="Normal 5 5 4 3 4 3 2" xfId="23455" xr:uid="{F2AC7880-CAD2-4D4D-858B-F744D431A6B1}"/>
    <cellStyle name="Normal 5 5 4 3 4 4" xfId="24941" xr:uid="{89E531F6-5D02-405C-AD0E-D329FFEB8352}"/>
    <cellStyle name="Normal 5 5 4 3 4 5" xfId="17789" xr:uid="{3D0A5772-BB1A-4925-904E-ECFB00A50D71}"/>
    <cellStyle name="Normal 5 5 4 3 5" xfId="7909" xr:uid="{A68E4179-322C-4EED-A363-4542629A5E02}"/>
    <cellStyle name="Normal 5 5 4 3 5 2" xfId="27921" xr:uid="{16F6C42F-6C07-4FF9-8F54-7C5B6A30EDD2}"/>
    <cellStyle name="Normal 5 5 4 3 5 3" xfId="15926" xr:uid="{D0B76114-CD4C-4967-9172-8DA79340C872}"/>
    <cellStyle name="Normal 5 5 4 3 6" xfId="8643" xr:uid="{76E3CE9C-7DAC-41F2-AECF-78C7640EE35A}"/>
    <cellStyle name="Normal 5 5 4 3 6 2" xfId="18759" xr:uid="{ED675D49-7BA5-4CA9-B912-CBBF65D90D9F}"/>
    <cellStyle name="Normal 5 5 4 3 7" xfId="11270" xr:uid="{CBFB40AB-B440-4CE9-8D44-F337DA6CFDA2}"/>
    <cellStyle name="Normal 5 5 4 3 7 2" xfId="21592" xr:uid="{339CE8A7-6542-438B-99B1-0A13F3B9DF31}"/>
    <cellStyle name="Normal 5 5 4 3 8" xfId="25344" xr:uid="{0C6089CF-F6B2-4832-AAB5-289FA340B56B}"/>
    <cellStyle name="Normal 5 5 4 3 9" xfId="14094" xr:uid="{EA811929-0673-4886-90A3-0354A7B58710}"/>
    <cellStyle name="Normal 5 5 4 4" xfId="1515" xr:uid="{00000000-0005-0000-0000-0000EB050000}"/>
    <cellStyle name="Normal 5 5 4 4 2" xfId="2382" xr:uid="{00000000-0005-0000-0000-000055040000}"/>
    <cellStyle name="Normal 5 5 4 4 2 2" xfId="6242" xr:uid="{00000000-0005-0000-0000-000065120000}"/>
    <cellStyle name="Normal 5 5 4 4 2 2 2" xfId="30276" xr:uid="{65D9011F-9A1D-4D89-9513-50B36D2C7872}"/>
    <cellStyle name="Normal 5 5 4 4 2 2 3" xfId="20981" xr:uid="{98E58A0D-87EE-402A-8B2A-494CDB59C45A}"/>
    <cellStyle name="Normal 5 5 4 4 2 3" xfId="13490" xr:uid="{AE85BDAE-9DA4-4EF1-8E1F-1309DB5ED90B}"/>
    <cellStyle name="Normal 5 5 4 4 2 3 2" xfId="23814" xr:uid="{4040B4F4-AB38-41B5-A5BB-94239DF32528}"/>
    <cellStyle name="Normal 5 5 4 4 2 4" xfId="24193" xr:uid="{8E14208E-8F74-47BC-BD3D-A9A9DDE2F2C7}"/>
    <cellStyle name="Normal 5 5 4 4 2 5" xfId="18148" xr:uid="{66C648A0-9DDF-4CF6-9D48-77D66F86CF36}"/>
    <cellStyle name="Normal 5 5 4 4 3" xfId="4664" xr:uid="{00000000-0005-0000-0000-000066120000}"/>
    <cellStyle name="Normal 5 5 4 4 3 2" xfId="29474" xr:uid="{CC52DF67-CAD4-4DCE-8E9B-547871A49454}"/>
    <cellStyle name="Normal 5 5 4 4 3 3" xfId="15927" xr:uid="{4889479C-66B0-406A-8B94-616DB91B87A1}"/>
    <cellStyle name="Normal 5 5 4 4 4" xfId="8644" xr:uid="{5B8319AF-17BB-4661-9A26-AD0E086C6BBC}"/>
    <cellStyle name="Normal 5 5 4 4 4 2" xfId="18760" xr:uid="{A1755BB7-4456-4617-83CB-4B2899775F98}"/>
    <cellStyle name="Normal 5 5 4 4 5" xfId="11271" xr:uid="{A135CF00-7838-461B-9EE0-65006C02C296}"/>
    <cellStyle name="Normal 5 5 4 4 5 2" xfId="21593" xr:uid="{A6FE4BF3-1BDA-4FC1-B583-7033AC79AF61}"/>
    <cellStyle name="Normal 5 5 4 4 6" xfId="25358" xr:uid="{C5473D42-8F66-4EB8-ADC3-71E2F3AF355A}"/>
    <cellStyle name="Normal 5 5 4 4 7" xfId="15251" xr:uid="{D4D56FC2-5931-426A-A16F-9900839F69C9}"/>
    <cellStyle name="Normal 5 5 4 5" xfId="2247" xr:uid="{00000000-0005-0000-0000-000051040000}"/>
    <cellStyle name="Normal 5 5 4 5 2" xfId="5728" xr:uid="{00000000-0005-0000-0000-000068120000}"/>
    <cellStyle name="Normal 5 5 4 5 2 2" xfId="26373" xr:uid="{67D526E2-271A-4157-A779-EF88C375DFA2}"/>
    <cellStyle name="Normal 5 5 4 5 2 3" xfId="27094" xr:uid="{69BC7450-3A91-4D4D-911E-F9077423C18F}"/>
    <cellStyle name="Normal 5 5 4 5 2 4" xfId="16873" xr:uid="{1F00DD45-A672-4FB2-BDDA-E32A548B04BD}"/>
    <cellStyle name="Normal 5 5 4 5 3" xfId="9530" xr:uid="{03C58782-9E71-45B7-9BB7-AEFF6E09BF91}"/>
    <cellStyle name="Normal 5 5 4 5 3 2" xfId="29725" xr:uid="{B0EB257D-5D9B-4715-A22C-581710E89437}"/>
    <cellStyle name="Normal 5 5 4 5 3 3" xfId="19706" xr:uid="{2BB22CD9-2A70-4119-A41C-881454DAF163}"/>
    <cellStyle name="Normal 5 5 4 5 4" xfId="12215" xr:uid="{411AE517-BC14-4C9B-872F-BC9CDEAA34C0}"/>
    <cellStyle name="Normal 5 5 4 5 4 2" xfId="22539" xr:uid="{26A139D8-B6B8-4EE2-B1EF-F187AC83DBA8}"/>
    <cellStyle name="Normal 5 5 4 5 5" xfId="26304" xr:uid="{6BA8DF62-82A0-4DD9-B891-83D604A10D45}"/>
    <cellStyle name="Normal 5 5 4 5 6" xfId="14765" xr:uid="{B3D4ABA9-8645-4294-81B0-7F3C8E062597}"/>
    <cellStyle name="Normal 5 5 4 6" xfId="3158" xr:uid="{00000000-0005-0000-0000-000069120000}"/>
    <cellStyle name="Normal 5 5 4 6 2" xfId="5102" xr:uid="{00000000-0005-0000-0000-00006A120000}"/>
    <cellStyle name="Normal 5 5 4 6 2 2" xfId="28449" xr:uid="{DDA265B7-DD93-43C9-A6E2-E34E1F54DA4F}"/>
    <cellStyle name="Normal 5 5 4 6 2 3" xfId="16391" xr:uid="{678E7C51-93C7-4170-9046-ADE2BED8D690}"/>
    <cellStyle name="Normal 5 5 4 6 3" xfId="9051" xr:uid="{0B12A79D-6B00-4CA1-8E5B-0EBFB8E25F91}"/>
    <cellStyle name="Normal 5 5 4 6 3 2" xfId="19224" xr:uid="{DEC0BA82-F3C5-4EF3-89A8-2CB989C77E60}"/>
    <cellStyle name="Normal 5 5 4 6 4" xfId="11733" xr:uid="{0B57EB50-7A9E-4D7A-A863-CC9DF9919866}"/>
    <cellStyle name="Normal 5 5 4 6 4 2" xfId="22057" xr:uid="{5E7ADC9E-B2DC-4BC3-9A75-803635EBE659}"/>
    <cellStyle name="Normal 5 5 4 6 5" xfId="26470" xr:uid="{29CE31DC-8BD3-4B0E-B5E0-7F0A6932F776}"/>
    <cellStyle name="Normal 5 5 4 6 6" xfId="14160" xr:uid="{1CE211D7-5C6B-4697-BABE-46D6B72AF3CA}"/>
    <cellStyle name="Normal 5 5 4 7" xfId="4504" xr:uid="{00000000-0005-0000-0000-00006B120000}"/>
    <cellStyle name="Normal 5 5 4 7 2" xfId="8830" xr:uid="{C2BC163E-DF31-4651-8FDD-B4684F91C17A}"/>
    <cellStyle name="Normal 5 5 4 7 2 2" xfId="18980" xr:uid="{92FF1E9E-B85C-4845-BCF5-B1E8AEF99F27}"/>
    <cellStyle name="Normal 5 5 4 7 3" xfId="11489" xr:uid="{1A505184-A967-4B3E-AA0E-A29B89D5E543}"/>
    <cellStyle name="Normal 5 5 4 7 3 2" xfId="21813" xr:uid="{BD686DDF-4124-4909-A26F-C80AFB7177B6}"/>
    <cellStyle name="Normal 5 5 4 7 4" xfId="25430" xr:uid="{08A519FA-6212-4144-8247-BBCB4F9B076F}"/>
    <cellStyle name="Normal 5 5 4 7 5" xfId="16147" xr:uid="{B7A6D1F1-7F60-4E44-A8F4-EA6C6C1DDA92}"/>
    <cellStyle name="Normal 5 5 4 8" xfId="7441" xr:uid="{4ED0A89D-68C0-4302-89C8-D6A1BD9505A4}"/>
    <cellStyle name="Normal 5 5 4 8 2" xfId="10290" xr:uid="{49660D16-8EE1-4A77-8F6D-19E237E34D46}"/>
    <cellStyle name="Normal 5 5 4 8 2 2" xfId="20472" xr:uid="{5BC005F7-8203-4861-9C2E-24430FAC2D92}"/>
    <cellStyle name="Normal 5 5 4 8 3" xfId="12981" xr:uid="{3E5217E7-7357-4527-9E76-1B6AF63473F8}"/>
    <cellStyle name="Normal 5 5 4 8 3 2" xfId="23305" xr:uid="{D2B13625-5EB1-4C4D-9B7B-5A982802D6A7}"/>
    <cellStyle name="Normal 5 5 4 8 4" xfId="17639" xr:uid="{15504EE5-6DE9-4DA7-A7D5-333C2AA5195D}"/>
    <cellStyle name="Normal 5 5 4 9" xfId="7907" xr:uid="{8BCEBEA3-BA92-4F9D-897E-95A1973553E8}"/>
    <cellStyle name="Normal 5 5 4 9 2" xfId="15923" xr:uid="{9ED54F36-BA2E-4BEA-A320-4689208A3EB1}"/>
    <cellStyle name="Normal 5 5 5" xfId="1516" xr:uid="{00000000-0005-0000-0000-0000EC050000}"/>
    <cellStyle name="Normal 5 5 5 10" xfId="11272" xr:uid="{8D2561D3-1065-492B-B115-2C43A4DA5D35}"/>
    <cellStyle name="Normal 5 5 5 10 2" xfId="21594" xr:uid="{83B92C1C-9F14-427A-A545-68FF804DDC77}"/>
    <cellStyle name="Normal 5 5 5 11" xfId="26644" xr:uid="{A464EB38-4B79-4ADE-A95D-4E3968401032}"/>
    <cellStyle name="Normal 5 5 5 12" xfId="13937" xr:uid="{41D91885-6FB8-432E-B769-5D45297D8B6A}"/>
    <cellStyle name="Normal 5 5 5 2" xfId="1517" xr:uid="{00000000-0005-0000-0000-0000ED050000}"/>
    <cellStyle name="Normal 5 5 5 2 2" xfId="1518" xr:uid="{00000000-0005-0000-0000-0000EE050000}"/>
    <cellStyle name="Normal 5 5 5 2 2 2" xfId="2688" xr:uid="{00000000-0005-0000-0000-000058040000}"/>
    <cellStyle name="Normal 5 5 5 2 2 2 2" xfId="6243" xr:uid="{00000000-0005-0000-0000-000070120000}"/>
    <cellStyle name="Normal 5 5 5 2 2 2 3" xfId="28757" xr:uid="{DF789721-3815-4D49-9ADB-7A64746B26D1}"/>
    <cellStyle name="Normal 5 5 5 2 2 2 4" xfId="15930" xr:uid="{497AB503-85D7-49EC-85DA-084400281D7F}"/>
    <cellStyle name="Normal 5 5 5 2 2 3" xfId="5040" xr:uid="{00000000-0005-0000-0000-000071120000}"/>
    <cellStyle name="Normal 5 5 5 2 2 3 2" xfId="28631" xr:uid="{A6C5A9EC-9EC7-4041-ACA8-31F7131F2DDD}"/>
    <cellStyle name="Normal 5 5 5 2 2 3 3" xfId="29013" xr:uid="{CB1A91B9-6D94-4A2D-88A7-F0518205D63D}"/>
    <cellStyle name="Normal 5 5 5 2 2 3 4" xfId="18763" xr:uid="{BB8904A1-D256-44B6-A8D4-F6CC0B630182}"/>
    <cellStyle name="Normal 5 5 5 2 2 4" xfId="11274" xr:uid="{ACFA9759-6437-48C7-A213-26269DECBC2D}"/>
    <cellStyle name="Normal 5 5 5 2 2 4 2" xfId="30400" xr:uid="{69A2C198-0420-40F3-8EDA-51EB1EF456E5}"/>
    <cellStyle name="Normal 5 5 5 2 2 4 3" xfId="21596" xr:uid="{7FCDE63F-7FEC-486B-91B2-ABA8B4085778}"/>
    <cellStyle name="Normal 5 5 5 2 2 5" xfId="25999" xr:uid="{0BF7DCD8-CB41-4FC1-99C0-4B79B5B9149E}"/>
    <cellStyle name="Normal 5 5 5 2 2 6" xfId="15252" xr:uid="{6D55DFAE-5049-4981-8D19-30CCBEC53A19}"/>
    <cellStyle name="Normal 5 5 5 2 3" xfId="2453" xr:uid="{00000000-0005-0000-0000-000057040000}"/>
    <cellStyle name="Normal 5 5 5 2 3 2" xfId="5538" xr:uid="{00000000-0005-0000-0000-000073120000}"/>
    <cellStyle name="Normal 5 5 5 2 3 2 2" xfId="27235" xr:uid="{FF71CE8C-168E-4B40-92F4-352BADEDE79D}"/>
    <cellStyle name="Normal 5 5 5 2 3 2 3" xfId="16746" xr:uid="{0DB3FA7C-D233-4AE4-BCCE-74B062AE8643}"/>
    <cellStyle name="Normal 5 5 5 2 3 3" xfId="9405" xr:uid="{47664273-539C-469A-932A-3009BEA7C683}"/>
    <cellStyle name="Normal 5 5 5 2 3 3 2" xfId="19579" xr:uid="{ADF0D5B3-0286-4915-9321-70E4EE31E0CF}"/>
    <cellStyle name="Normal 5 5 5 2 3 4" xfId="12088" xr:uid="{F69B501E-6EC5-48AE-A95B-7536F318E3D4}"/>
    <cellStyle name="Normal 5 5 5 2 3 4 2" xfId="22412" xr:uid="{04172FB7-EC1C-4E9A-AA48-5B04FB2304D3}"/>
    <cellStyle name="Normal 5 5 5 2 3 5" xfId="25798" xr:uid="{7B8DB463-140E-42B6-A4AD-F79BAA7383AD}"/>
    <cellStyle name="Normal 5 5 5 2 3 6" xfId="14585" xr:uid="{71C55254-B576-4715-8FCB-3B103CB75F89}"/>
    <cellStyle name="Normal 5 5 5 2 4" xfId="4745" xr:uid="{00000000-0005-0000-0000-000074120000}"/>
    <cellStyle name="Normal 5 5 5 2 4 2" xfId="10441" xr:uid="{2D63AD88-E74B-450E-AD83-C58C787E5DE0}"/>
    <cellStyle name="Normal 5 5 5 2 4 2 2" xfId="30025" xr:uid="{9D4340D1-F5BA-4025-8DD3-AEC88AEA9462}"/>
    <cellStyle name="Normal 5 5 5 2 4 2 3" xfId="20623" xr:uid="{C805B291-A4E2-4257-B203-22B7F4DEF837}"/>
    <cellStyle name="Normal 5 5 5 2 4 3" xfId="13132" xr:uid="{D6CD2099-C76E-40F8-AF3B-0D80AF210F33}"/>
    <cellStyle name="Normal 5 5 5 2 4 3 2" xfId="23456" xr:uid="{131579BF-BDA9-4952-9175-90522CEF7108}"/>
    <cellStyle name="Normal 5 5 5 2 4 4" xfId="25023" xr:uid="{CD54EE50-CAE2-41BB-B6A8-EA995368865E}"/>
    <cellStyle name="Normal 5 5 5 2 4 5" xfId="17790" xr:uid="{13DF6B9B-3D38-4C35-A6BB-0FD5BB269A51}"/>
    <cellStyle name="Normal 5 5 5 2 5" xfId="7911" xr:uid="{4E61D774-945C-40DB-B424-E84D381AF2F3}"/>
    <cellStyle name="Normal 5 5 5 2 5 2" xfId="29307" xr:uid="{A32E0F5E-0552-477B-8B94-DD7E777600B8}"/>
    <cellStyle name="Normal 5 5 5 2 5 3" xfId="15929" xr:uid="{0245AFAB-BC1A-41D9-BA29-EEA2874487C9}"/>
    <cellStyle name="Normal 5 5 5 2 6" xfId="8646" xr:uid="{4D1AE05B-DEE5-4887-B324-4AC856ADE854}"/>
    <cellStyle name="Normal 5 5 5 2 6 2" xfId="18762" xr:uid="{BD218620-005C-4C44-A831-7A7B571032C9}"/>
    <cellStyle name="Normal 5 5 5 2 7" xfId="11273" xr:uid="{4EA64251-DADF-4EF9-9CC7-F10FC8BCE0DB}"/>
    <cellStyle name="Normal 5 5 5 2 7 2" xfId="21595" xr:uid="{16378430-8A3C-41D8-9204-C4981961C635}"/>
    <cellStyle name="Normal 5 5 5 2 8" xfId="25669" xr:uid="{BB7FA1CE-BCC7-4CBB-BE90-73006FE28DAC}"/>
    <cellStyle name="Normal 5 5 5 2 9" xfId="14095" xr:uid="{F080FCBD-6A66-4548-9D9D-9058EEC19C2B}"/>
    <cellStyle name="Normal 5 5 5 3" xfId="1519" xr:uid="{00000000-0005-0000-0000-0000EF050000}"/>
    <cellStyle name="Normal 5 5 5 3 2" xfId="2581" xr:uid="{00000000-0005-0000-0000-000059040000}"/>
    <cellStyle name="Normal 5 5 5 3 2 2" xfId="6244" xr:uid="{00000000-0005-0000-0000-000077120000}"/>
    <cellStyle name="Normal 5 5 5 3 2 2 2" xfId="30277" xr:uid="{B0D02143-8E7E-4DED-A1EE-47944485791C}"/>
    <cellStyle name="Normal 5 5 5 3 2 2 3" xfId="20982" xr:uid="{0527B9EA-1863-4CEC-A7E9-0DA0F4D9A7EF}"/>
    <cellStyle name="Normal 5 5 5 3 2 3" xfId="13491" xr:uid="{D9CB5F1A-858B-4BB6-B512-79DD91235EC1}"/>
    <cellStyle name="Normal 5 5 5 3 2 3 2" xfId="23815" xr:uid="{12AC0827-E786-422C-B3B4-83D70F428004}"/>
    <cellStyle name="Normal 5 5 5 3 2 4" xfId="24553" xr:uid="{CF5CD1B8-AE80-416D-92D5-4B5D9AAFD539}"/>
    <cellStyle name="Normal 5 5 5 3 2 5" xfId="18149" xr:uid="{5788483F-2D2D-4F62-9D92-D80D8DD26273}"/>
    <cellStyle name="Normal 5 5 5 3 3" xfId="4912" xr:uid="{00000000-0005-0000-0000-000078120000}"/>
    <cellStyle name="Normal 5 5 5 3 3 2" xfId="24196" xr:uid="{19603C35-D66F-4DD9-A3A1-460C0724ABC4}"/>
    <cellStyle name="Normal 5 5 5 3 3 3" xfId="29404" xr:uid="{A515ED6C-B7D7-47ED-9EF3-755FD0908DA7}"/>
    <cellStyle name="Normal 5 5 5 3 3 4" xfId="15931" xr:uid="{1B46D5E8-01EE-496E-A184-3D44191DC802}"/>
    <cellStyle name="Normal 5 5 5 3 4" xfId="8647" xr:uid="{85B51441-B74B-4C68-BA30-532B8FF2D607}"/>
    <cellStyle name="Normal 5 5 5 3 4 2" xfId="26237" xr:uid="{ED6642FF-F889-48E6-ACF1-910F48CF1EF8}"/>
    <cellStyle name="Normal 5 5 5 3 4 3" xfId="27633" xr:uid="{B4C312D3-F667-444D-AF84-DD643DBB05A8}"/>
    <cellStyle name="Normal 5 5 5 3 4 4" xfId="18764" xr:uid="{C87BF2EC-B06E-47F7-9B54-FCCB8493D3A9}"/>
    <cellStyle name="Normal 5 5 5 3 5" xfId="11275" xr:uid="{5D06A731-F5EA-420C-9ACC-62C8659A63E5}"/>
    <cellStyle name="Normal 5 5 5 3 5 2" xfId="30401" xr:uid="{969F30BC-507D-4E8E-BEE5-4A99342E8C8C}"/>
    <cellStyle name="Normal 5 5 5 3 5 3" xfId="21597" xr:uid="{D9A0EAAD-D026-4C11-A5B0-B35B0191B551}"/>
    <cellStyle name="Normal 5 5 5 3 6" xfId="25697" xr:uid="{27A752FF-6CB1-4553-80FD-3717EDA50FB0}"/>
    <cellStyle name="Normal 5 5 5 3 7" xfId="15253" xr:uid="{F7B269BD-0E0E-4B3D-8C70-459ECEC80E15}"/>
    <cellStyle name="Normal 5 5 5 4" xfId="1520" xr:uid="{00000000-0005-0000-0000-0000F0050000}"/>
    <cellStyle name="Normal 5 5 5 4 2" xfId="2383" xr:uid="{00000000-0005-0000-0000-00005A040000}"/>
    <cellStyle name="Normal 5 5 5 4 2 2" xfId="5729" xr:uid="{00000000-0005-0000-0000-00007B120000}"/>
    <cellStyle name="Normal 5 5 5 4 2 3" xfId="27632" xr:uid="{F6953212-70B8-411E-9A5C-A97CDCB93B62}"/>
    <cellStyle name="Normal 5 5 5 4 2 4" xfId="15932" xr:uid="{B00F5AF1-9359-4B4B-9611-2376647827A4}"/>
    <cellStyle name="Normal 5 5 5 4 3" xfId="4665" xr:uid="{00000000-0005-0000-0000-00007C120000}"/>
    <cellStyle name="Normal 5 5 5 4 3 2" xfId="26934" xr:uid="{0561AD6F-2981-4300-8D4A-216803BDBE6C}"/>
    <cellStyle name="Normal 5 5 5 4 3 3" xfId="18765" xr:uid="{A2739E9D-8EC5-433A-972F-89B72E12D90A}"/>
    <cellStyle name="Normal 5 5 5 4 4" xfId="11276" xr:uid="{44366E76-AB83-4396-8E63-B5A38C19E93E}"/>
    <cellStyle name="Normal 5 5 5 4 4 2" xfId="21598" xr:uid="{16CCF2D7-23BC-4B63-B426-69F9C7BE4DB7}"/>
    <cellStyle name="Normal 5 5 5 4 5" xfId="24087" xr:uid="{801AC285-9C0E-4E95-8085-DC77A09B5598}"/>
    <cellStyle name="Normal 5 5 5 4 6" xfId="14766" xr:uid="{F9ECA2DF-0E00-42A3-92E7-7AA6647952A4}"/>
    <cellStyle name="Normal 5 5 5 5" xfId="2248" xr:uid="{00000000-0005-0000-0000-000056040000}"/>
    <cellStyle name="Normal 5 5 5 5 2" xfId="5162" xr:uid="{00000000-0005-0000-0000-00007E120000}"/>
    <cellStyle name="Normal 5 5 5 5 2 2" xfId="28192" xr:uid="{2125C298-BD8B-42FD-B806-1D5D04D23960}"/>
    <cellStyle name="Normal 5 5 5 5 2 3" xfId="16451" xr:uid="{379B0BAB-39D8-4220-9930-717956CB0B8D}"/>
    <cellStyle name="Normal 5 5 5 5 3" xfId="9111" xr:uid="{73C8EB1C-888C-4A98-BC16-FAC4B1D2BC0B}"/>
    <cellStyle name="Normal 5 5 5 5 3 2" xfId="19284" xr:uid="{C335D9CD-DAB9-475F-8DC6-A09012ADA328}"/>
    <cellStyle name="Normal 5 5 5 5 4" xfId="11793" xr:uid="{3D7A3C33-6AAC-409A-AC69-F4E0B5B3024F}"/>
    <cellStyle name="Normal 5 5 5 5 4 2" xfId="22117" xr:uid="{E3BC0526-83AC-4657-8803-8805839ED4D6}"/>
    <cellStyle name="Normal 5 5 5 5 5" xfId="23996" xr:uid="{48F9C0C5-6FCF-45D8-B189-5A49189F6B51}"/>
    <cellStyle name="Normal 5 5 5 5 6" xfId="14218" xr:uid="{3561FB12-FDE2-4CF3-8029-7430625161AC}"/>
    <cellStyle name="Normal 5 5 5 6" xfId="4505" xr:uid="{00000000-0005-0000-0000-00007F120000}"/>
    <cellStyle name="Normal 5 5 5 6 2" xfId="8989" xr:uid="{8DE6C786-65E3-4048-A17D-E6A0DA3FA5E3}"/>
    <cellStyle name="Normal 5 5 5 6 2 2" xfId="28804" xr:uid="{10B36E20-2989-4207-8FC6-63F73F255D77}"/>
    <cellStyle name="Normal 5 5 5 6 2 3" xfId="19154" xr:uid="{2940D2B7-CE6C-4508-A4C5-CCD4C24A41B9}"/>
    <cellStyle name="Normal 5 5 5 6 3" xfId="11663" xr:uid="{780FC7CF-DA73-4733-B877-88D2BE0078A6}"/>
    <cellStyle name="Normal 5 5 5 6 3 2" xfId="21987" xr:uid="{455505CF-103A-4B7C-9C8F-FCED09165320}"/>
    <cellStyle name="Normal 5 5 5 6 4" xfId="24434" xr:uid="{E0B89E6F-C063-45CD-86A1-907B04141DB7}"/>
    <cellStyle name="Normal 5 5 5 6 5" xfId="16321" xr:uid="{908D3910-4A91-4B43-8262-3434F38657C7}"/>
    <cellStyle name="Normal 5 5 5 7" xfId="7442" xr:uid="{7C3CF033-EAF9-45B0-B345-FD8568B21CEB}"/>
    <cellStyle name="Normal 5 5 5 7 2" xfId="10291" xr:uid="{CFFABB93-A6A1-4496-94C9-A2F1EC7E9DC8}"/>
    <cellStyle name="Normal 5 5 5 7 2 2" xfId="20473" xr:uid="{17B4BC31-D2FD-4D24-8EA8-A45A1D4FD086}"/>
    <cellStyle name="Normal 5 5 5 7 3" xfId="12982" xr:uid="{05D2F01D-4D9F-4B7C-8897-BF5DC1574F28}"/>
    <cellStyle name="Normal 5 5 5 7 3 2" xfId="23306" xr:uid="{306B1565-FA4F-4CC3-B222-4EFAA974F405}"/>
    <cellStyle name="Normal 5 5 5 7 4" xfId="29609" xr:uid="{FDDA2F57-E0A4-41D8-BE6A-09988C11E1A0}"/>
    <cellStyle name="Normal 5 5 5 7 5" xfId="17640" xr:uid="{45393CEE-3DD8-4295-8EB2-37F0D2E2FAB3}"/>
    <cellStyle name="Normal 5 5 5 8" xfId="7910" xr:uid="{19339B28-48A1-477A-9386-08695BB75148}"/>
    <cellStyle name="Normal 5 5 5 8 2" xfId="15928" xr:uid="{EB77E9DD-4F26-4440-990B-A28B2DE1F301}"/>
    <cellStyle name="Normal 5 5 5 9" xfId="8645" xr:uid="{E967F9DA-47A9-493D-B2B7-CFA4242A918B}"/>
    <cellStyle name="Normal 5 5 5 9 2" xfId="18761" xr:uid="{60891DEA-CBC2-4EC0-833D-494D2BAA93B5}"/>
    <cellStyle name="Normal 5 5 6" xfId="1521" xr:uid="{00000000-0005-0000-0000-0000F1050000}"/>
    <cellStyle name="Normal 5 5 6 10" xfId="11277" xr:uid="{9B8711C4-2F9D-48CC-9653-DB1B5E49796A}"/>
    <cellStyle name="Normal 5 5 6 10 2" xfId="21599" xr:uid="{08CA4ADA-3E66-4BB8-95C4-D8864E896BE4}"/>
    <cellStyle name="Normal 5 5 6 11" xfId="25323" xr:uid="{26DF4D11-7A8D-4E61-89E5-4DDE1D036107}"/>
    <cellStyle name="Normal 5 5 6 12" xfId="13938" xr:uid="{BC872AFF-0B16-42DD-AB81-30CFDA0F784B}"/>
    <cellStyle name="Normal 5 5 6 2" xfId="1522" xr:uid="{00000000-0005-0000-0000-0000F2050000}"/>
    <cellStyle name="Normal 5 5 6 2 2" xfId="1523" xr:uid="{00000000-0005-0000-0000-0000F3050000}"/>
    <cellStyle name="Normal 5 5 6 2 2 2" xfId="2689" xr:uid="{00000000-0005-0000-0000-00005D040000}"/>
    <cellStyle name="Normal 5 5 6 2 2 2 2" xfId="6245" xr:uid="{00000000-0005-0000-0000-000084120000}"/>
    <cellStyle name="Normal 5 5 6 2 2 2 3" xfId="28301" xr:uid="{518B64B0-29D3-478A-BBA9-D9F50B74BDE6}"/>
    <cellStyle name="Normal 5 5 6 2 2 2 4" xfId="15935" xr:uid="{15CABF98-FE11-4A4E-A4E4-12B86B488767}"/>
    <cellStyle name="Normal 5 5 6 2 2 3" xfId="5041" xr:uid="{00000000-0005-0000-0000-000085120000}"/>
    <cellStyle name="Normal 5 5 6 2 2 3 2" xfId="28632" xr:uid="{331379B8-7BA5-4FB7-99F9-2EA1F3E44007}"/>
    <cellStyle name="Normal 5 5 6 2 2 3 3" xfId="27214" xr:uid="{433F0E0F-EF94-4FD0-A129-BC53436CCF85}"/>
    <cellStyle name="Normal 5 5 6 2 2 3 4" xfId="18768" xr:uid="{FFC3ED0E-4F50-4F1D-A6A0-E428569F04EF}"/>
    <cellStyle name="Normal 5 5 6 2 2 4" xfId="11279" xr:uid="{050C7D79-B34D-417B-AEFF-26AD6605F54F}"/>
    <cellStyle name="Normal 5 5 6 2 2 4 2" xfId="30402" xr:uid="{712E29AE-8517-43A9-85A2-AC2A484281A9}"/>
    <cellStyle name="Normal 5 5 6 2 2 4 3" xfId="21601" xr:uid="{8AABC5B0-8558-429F-9812-4C32C5D76D50}"/>
    <cellStyle name="Normal 5 5 6 2 2 5" xfId="24858" xr:uid="{0CC066C7-15F9-4474-A4C2-2018D22E2809}"/>
    <cellStyle name="Normal 5 5 6 2 2 6" xfId="15254" xr:uid="{D114A672-530E-4529-8901-8C1E80F1B0BA}"/>
    <cellStyle name="Normal 5 5 6 2 3" xfId="2438" xr:uid="{00000000-0005-0000-0000-00005C040000}"/>
    <cellStyle name="Normal 5 5 6 2 3 2" xfId="5539" xr:uid="{00000000-0005-0000-0000-000087120000}"/>
    <cellStyle name="Normal 5 5 6 2 3 2 2" xfId="27724" xr:uid="{729E736C-627B-4130-BC44-D0062C5EA630}"/>
    <cellStyle name="Normal 5 5 6 2 3 2 3" xfId="16747" xr:uid="{1C45573D-A5F9-498D-90C6-3D584ED44C7A}"/>
    <cellStyle name="Normal 5 5 6 2 3 3" xfId="9406" xr:uid="{BB0EC006-8CFC-4F12-82D5-FD3C4B4798C4}"/>
    <cellStyle name="Normal 5 5 6 2 3 3 2" xfId="19580" xr:uid="{7F7D36BC-6E9D-4921-AB97-DA4023B8EBD4}"/>
    <cellStyle name="Normal 5 5 6 2 3 4" xfId="12089" xr:uid="{A5CB125C-49AD-48D5-9451-9484AECD9B5E}"/>
    <cellStyle name="Normal 5 5 6 2 3 4 2" xfId="22413" xr:uid="{83A3C807-A1CE-4662-920C-0BBC05882A33}"/>
    <cellStyle name="Normal 5 5 6 2 3 5" xfId="26460" xr:uid="{E5F148AA-CA24-4C20-AECD-95C05BA6E907}"/>
    <cellStyle name="Normal 5 5 6 2 3 6" xfId="14586" xr:uid="{7031886D-6BB7-4753-AF89-BC343CB52716}"/>
    <cellStyle name="Normal 5 5 6 2 4" xfId="4727" xr:uid="{00000000-0005-0000-0000-000088120000}"/>
    <cellStyle name="Normal 5 5 6 2 4 2" xfId="10442" xr:uid="{E45CD8C6-EC34-40FA-903B-34622E02EAB9}"/>
    <cellStyle name="Normal 5 5 6 2 4 2 2" xfId="30026" xr:uid="{54C32723-BBAD-431D-A730-42666331BB1D}"/>
    <cellStyle name="Normal 5 5 6 2 4 2 3" xfId="20624" xr:uid="{841DB28D-F9A5-4DB8-94B9-2B42735595A5}"/>
    <cellStyle name="Normal 5 5 6 2 4 3" xfId="13133" xr:uid="{91FA57AF-2862-4761-81DC-6FFFDBAB1B9E}"/>
    <cellStyle name="Normal 5 5 6 2 4 3 2" xfId="23457" xr:uid="{7DB406DA-2FCE-416A-915F-EA94749A0FA0}"/>
    <cellStyle name="Normal 5 5 6 2 4 4" xfId="25343" xr:uid="{B620C22F-2733-42BB-A1F5-EFC79B123BF7}"/>
    <cellStyle name="Normal 5 5 6 2 4 5" xfId="17791" xr:uid="{BDAC28CA-5D79-46F6-8699-872A12870F65}"/>
    <cellStyle name="Normal 5 5 6 2 5" xfId="7913" xr:uid="{0ABE2C24-82EE-4B4C-AC27-D3E4E4874BB9}"/>
    <cellStyle name="Normal 5 5 6 2 5 2" xfId="27382" xr:uid="{B6201671-18C5-452C-AE6B-07EDA461EE6A}"/>
    <cellStyle name="Normal 5 5 6 2 5 3" xfId="15934" xr:uid="{A4529F2F-FC0A-4E89-9F93-4D3BF7FADF84}"/>
    <cellStyle name="Normal 5 5 6 2 6" xfId="8649" xr:uid="{0D79B31E-4B9E-4F2D-8F86-7030FA3D0638}"/>
    <cellStyle name="Normal 5 5 6 2 6 2" xfId="18767" xr:uid="{29E277A9-6031-47FE-AADD-74DC4653514A}"/>
    <cellStyle name="Normal 5 5 6 2 7" xfId="11278" xr:uid="{277121E0-D2DB-44A3-B653-D90B8EF4DDDE}"/>
    <cellStyle name="Normal 5 5 6 2 7 2" xfId="21600" xr:uid="{0E2632CD-07D5-478C-940A-830F054FB9D9}"/>
    <cellStyle name="Normal 5 5 6 2 8" xfId="25617" xr:uid="{4FDA3E04-DFE9-40B0-9678-7717229B8259}"/>
    <cellStyle name="Normal 5 5 6 2 9" xfId="14096" xr:uid="{1C529FD1-DB4F-4E99-8680-6968C14E3B62}"/>
    <cellStyle name="Normal 5 5 6 3" xfId="1524" xr:uid="{00000000-0005-0000-0000-0000F4050000}"/>
    <cellStyle name="Normal 5 5 6 3 2" xfId="2582" xr:uid="{00000000-0005-0000-0000-00005E040000}"/>
    <cellStyle name="Normal 5 5 6 3 2 2" xfId="6246" xr:uid="{00000000-0005-0000-0000-00008B120000}"/>
    <cellStyle name="Normal 5 5 6 3 2 2 2" xfId="30278" xr:uid="{57847B4D-3281-4EDD-B230-1CDE42A72C54}"/>
    <cellStyle name="Normal 5 5 6 3 2 2 3" xfId="20983" xr:uid="{D063C618-74C5-4F63-8066-D752762783C6}"/>
    <cellStyle name="Normal 5 5 6 3 2 3" xfId="13492" xr:uid="{D45EB515-4BB7-4875-AE44-579E292D2D5F}"/>
    <cellStyle name="Normal 5 5 6 3 2 3 2" xfId="23816" xr:uid="{85BC0CFD-6629-4DE5-8F18-7938ABB855D8}"/>
    <cellStyle name="Normal 5 5 6 3 2 4" xfId="25899" xr:uid="{64D03D6B-5F1A-4196-AC4C-0EB757598A36}"/>
    <cellStyle name="Normal 5 5 6 3 2 5" xfId="18150" xr:uid="{286715B2-D73E-45D5-B398-0384F262EB8F}"/>
    <cellStyle name="Normal 5 5 6 3 3" xfId="4913" xr:uid="{00000000-0005-0000-0000-00008C120000}"/>
    <cellStyle name="Normal 5 5 6 3 3 2" xfId="27857" xr:uid="{2F82FD09-8821-4752-8912-769620626928}"/>
    <cellStyle name="Normal 5 5 6 3 3 3" xfId="28716" xr:uid="{FC6733F0-FA3E-44AA-95FE-55604DD497E7}"/>
    <cellStyle name="Normal 5 5 6 3 3 4" xfId="15936" xr:uid="{8C34E4A1-217A-4DD1-8218-5A06BA09FCE1}"/>
    <cellStyle name="Normal 5 5 6 3 4" xfId="8651" xr:uid="{5DD0341E-68B0-40E6-9256-5F939868A6DF}"/>
    <cellStyle name="Normal 5 5 6 3 4 2" xfId="27315" xr:uid="{A938BD3B-4C19-46CA-A743-6C25E91FC11F}"/>
    <cellStyle name="Normal 5 5 6 3 4 3" xfId="29376" xr:uid="{188F6A79-FD6D-49F1-956C-D4DE4517B61A}"/>
    <cellStyle name="Normal 5 5 6 3 4 4" xfId="18769" xr:uid="{319D74D1-EAF7-43BA-BF17-F8D51F677CD7}"/>
    <cellStyle name="Normal 5 5 6 3 5" xfId="11280" xr:uid="{3FEFC027-7057-4909-AEAE-6A0D88F4C066}"/>
    <cellStyle name="Normal 5 5 6 3 5 2" xfId="30403" xr:uid="{674B5FA5-BB7F-4377-985C-5A963E71CCDD}"/>
    <cellStyle name="Normal 5 5 6 3 5 3" xfId="21602" xr:uid="{30DA163D-1DD5-4208-A41C-F758E8AB56FE}"/>
    <cellStyle name="Normal 5 5 6 3 6" xfId="24319" xr:uid="{B06BF9E9-C19B-4511-8098-79FAAA4F0B31}"/>
    <cellStyle name="Normal 5 5 6 3 7" xfId="15255" xr:uid="{859E6E4D-359D-493C-90B5-E9B36737F018}"/>
    <cellStyle name="Normal 5 5 6 4" xfId="1525" xr:uid="{00000000-0005-0000-0000-0000F5050000}"/>
    <cellStyle name="Normal 5 5 6 4 2" xfId="2384" xr:uid="{00000000-0005-0000-0000-00005F040000}"/>
    <cellStyle name="Normal 5 5 6 4 2 2" xfId="5730" xr:uid="{00000000-0005-0000-0000-00008F120000}"/>
    <cellStyle name="Normal 5 5 6 4 2 3" xfId="27742" xr:uid="{FA3FF52D-547B-4330-B8AD-D2E1FD9649C5}"/>
    <cellStyle name="Normal 5 5 6 4 2 4" xfId="15937" xr:uid="{23C162F8-5F87-4B21-8390-5678DD15EF47}"/>
    <cellStyle name="Normal 5 5 6 4 3" xfId="4666" xr:uid="{00000000-0005-0000-0000-000090120000}"/>
    <cellStyle name="Normal 5 5 6 4 3 2" xfId="29389" xr:uid="{4BA0D259-B215-4D53-9B55-F1CC9798F9E9}"/>
    <cellStyle name="Normal 5 5 6 4 3 3" xfId="18770" xr:uid="{E7537086-EED2-4DA0-85C6-4528559985CB}"/>
    <cellStyle name="Normal 5 5 6 4 4" xfId="11281" xr:uid="{599C67A7-9C3A-444B-84EA-0CAFE65C7D30}"/>
    <cellStyle name="Normal 5 5 6 4 4 2" xfId="21603" xr:uid="{7837FD53-101A-4D06-8486-E748550360A6}"/>
    <cellStyle name="Normal 5 5 6 4 5" xfId="24185" xr:uid="{EF42900C-636B-4707-8498-A0B981A0ED48}"/>
    <cellStyle name="Normal 5 5 6 4 6" xfId="14767" xr:uid="{D0D73D12-105C-4D8E-8F3A-F313C2C05172}"/>
    <cellStyle name="Normal 5 5 6 5" xfId="2249" xr:uid="{00000000-0005-0000-0000-00005B040000}"/>
    <cellStyle name="Normal 5 5 6 5 2" xfId="5225" xr:uid="{00000000-0005-0000-0000-000092120000}"/>
    <cellStyle name="Normal 5 5 6 5 2 2" xfId="28875" xr:uid="{7B1348FC-A61A-42EF-93D8-E29C2A2C7556}"/>
    <cellStyle name="Normal 5 5 6 5 2 3" xfId="16514" xr:uid="{95C0AF86-EB3A-4C9A-9C4E-981E3C578F97}"/>
    <cellStyle name="Normal 5 5 6 5 3" xfId="9174" xr:uid="{B46CBE17-8BDE-4F92-A32F-91C3325ADC89}"/>
    <cellStyle name="Normal 5 5 6 5 3 2" xfId="19347" xr:uid="{32B61813-A835-4DFB-9346-628299813170}"/>
    <cellStyle name="Normal 5 5 6 5 4" xfId="11856" xr:uid="{B0246B8F-46A9-415F-A5F5-E51B6D671D13}"/>
    <cellStyle name="Normal 5 5 6 5 4 2" xfId="22180" xr:uid="{F4BA85D6-F93C-41C0-AB06-F5F68E8851A9}"/>
    <cellStyle name="Normal 5 5 6 5 5" xfId="26147" xr:uid="{14EC22E9-27B4-4AA1-8F34-8FDF55A52A21}"/>
    <cellStyle name="Normal 5 5 6 5 6" xfId="14278" xr:uid="{11222E53-D1E6-4F1B-89E4-64C9D425E4AF}"/>
    <cellStyle name="Normal 5 5 6 6" xfId="4506" xr:uid="{00000000-0005-0000-0000-000093120000}"/>
    <cellStyle name="Normal 5 5 6 6 2" xfId="8990" xr:uid="{91AB4662-0E9E-48F8-9D27-29964D7044FB}"/>
    <cellStyle name="Normal 5 5 6 6 2 2" xfId="28512" xr:uid="{F2113382-EE38-4CD6-9362-420604939B88}"/>
    <cellStyle name="Normal 5 5 6 6 2 3" xfId="19155" xr:uid="{C6CCD536-054E-45AF-B35B-6DDA827C65BF}"/>
    <cellStyle name="Normal 5 5 6 6 3" xfId="11664" xr:uid="{BB963982-0AB9-4672-AA46-7C670FDFD0CD}"/>
    <cellStyle name="Normal 5 5 6 6 3 2" xfId="21988" xr:uid="{1FFFA151-EF14-40CB-BCFB-4BD98C96140A}"/>
    <cellStyle name="Normal 5 5 6 6 4" xfId="26479" xr:uid="{134BDDBD-C6EF-4A2F-9FA3-2E0647D61304}"/>
    <cellStyle name="Normal 5 5 6 6 5" xfId="16322" xr:uid="{0C6BD1ED-1502-4DF0-B363-5E5D75F2BD51}"/>
    <cellStyle name="Normal 5 5 6 7" xfId="7443" xr:uid="{823128BB-232B-4D27-A924-7A040A715A14}"/>
    <cellStyle name="Normal 5 5 6 7 2" xfId="10292" xr:uid="{BCCC4636-0104-4410-BE28-3F999C2D6C29}"/>
    <cellStyle name="Normal 5 5 6 7 2 2" xfId="20474" xr:uid="{109941B8-043A-42BD-BA18-AD38F5100622}"/>
    <cellStyle name="Normal 5 5 6 7 3" xfId="12983" xr:uid="{939D6C42-734C-480F-9397-CBA5BEEC8128}"/>
    <cellStyle name="Normal 5 5 6 7 3 2" xfId="23307" xr:uid="{ED423486-5192-47D0-905F-D13E45AA5F0C}"/>
    <cellStyle name="Normal 5 5 6 7 4" xfId="27773" xr:uid="{6B6972FB-4161-4955-803C-72547AFA6134}"/>
    <cellStyle name="Normal 5 5 6 7 5" xfId="17641" xr:uid="{B663E238-7A74-42EA-844A-9434D8F90250}"/>
    <cellStyle name="Normal 5 5 6 8" xfId="7912" xr:uid="{F2A83475-0E76-4FA1-8533-C013A78DAA9C}"/>
    <cellStyle name="Normal 5 5 6 8 2" xfId="15933" xr:uid="{30595E1A-94F0-462E-B62D-CAFEE8609C29}"/>
    <cellStyle name="Normal 5 5 6 9" xfId="8648" xr:uid="{308AB321-47FF-4D06-B28A-642D71EEEA74}"/>
    <cellStyle name="Normal 5 5 6 9 2" xfId="18766" xr:uid="{8C3FE4CB-5A77-4E88-845B-E742ED7A89D3}"/>
    <cellStyle name="Normal 5 5 7" xfId="1526" xr:uid="{00000000-0005-0000-0000-0000F6050000}"/>
    <cellStyle name="Normal 5 5 7 10" xfId="13939" xr:uid="{26B5F48E-F467-47CB-AA30-26D7E35A99DD}"/>
    <cellStyle name="Normal 5 5 7 2" xfId="1527" xr:uid="{00000000-0005-0000-0000-0000F7050000}"/>
    <cellStyle name="Normal 5 5 7 2 2" xfId="2583" xr:uid="{00000000-0005-0000-0000-000061040000}"/>
    <cellStyle name="Normal 5 5 7 2 2 2" xfId="5731" xr:uid="{00000000-0005-0000-0000-000097120000}"/>
    <cellStyle name="Normal 5 5 7 2 2 2 2" xfId="29110" xr:uid="{185F1475-3757-4801-8FAA-BD2F617D6880}"/>
    <cellStyle name="Normal 5 5 7 2 2 2 3" xfId="27690" xr:uid="{5154FA33-0552-4FE8-9AFF-5EA1DA69FA83}"/>
    <cellStyle name="Normal 5 5 7 2 2 2 4" xfId="16874" xr:uid="{E17D6C34-B710-4E48-9286-60A34C8AB7AA}"/>
    <cellStyle name="Normal 5 5 7 2 2 3" xfId="9531" xr:uid="{D0242C27-3CF4-4000-B46C-7606EDCB447A}"/>
    <cellStyle name="Normal 5 5 7 2 2 3 2" xfId="29726" xr:uid="{90FD15D3-4834-4C3F-9984-11CA2117E106}"/>
    <cellStyle name="Normal 5 5 7 2 2 3 3" xfId="19707" xr:uid="{A20212A9-0030-4B85-8E97-7A5474596E15}"/>
    <cellStyle name="Normal 5 5 7 2 2 4" xfId="12216" xr:uid="{4901EFAC-EEFB-4FB6-9931-3DBF15A46925}"/>
    <cellStyle name="Normal 5 5 7 2 2 4 2" xfId="22540" xr:uid="{9DFDC7C2-AFA6-4067-932A-751DA794625F}"/>
    <cellStyle name="Normal 5 5 7 2 2 5" xfId="24045" xr:uid="{35ACF1C7-B47A-4EA5-BB1D-AF995B7C4E66}"/>
    <cellStyle name="Normal 5 5 7 2 2 6" xfId="14768" xr:uid="{8FDE63C1-3F49-41AB-A40E-7D6DE99DB7DE}"/>
    <cellStyle name="Normal 5 5 7 2 3" xfId="4914" xr:uid="{00000000-0005-0000-0000-000098120000}"/>
    <cellStyle name="Normal 5 5 7 2 3 2" xfId="25838" xr:uid="{7C855389-3023-41BE-ADB4-889C4B7DA731}"/>
    <cellStyle name="Normal 5 5 7 2 3 3" xfId="29212" xr:uid="{9477C77E-D94C-413F-A74C-978D85411C1C}"/>
    <cellStyle name="Normal 5 5 7 2 3 4" xfId="15939" xr:uid="{24297328-D2A6-4B2E-A3F6-2C47D41EFB2B}"/>
    <cellStyle name="Normal 5 5 7 2 4" xfId="8653" xr:uid="{5E33DCA4-91B0-4BFE-9C8D-A3F7C64544EF}"/>
    <cellStyle name="Normal 5 5 7 2 4 2" xfId="27719" xr:uid="{F3EC7F93-6242-416A-A012-04C03AB72217}"/>
    <cellStyle name="Normal 5 5 7 2 4 3" xfId="27617" xr:uid="{A695C2CE-4165-48E4-8C1E-C4338A755B72}"/>
    <cellStyle name="Normal 5 5 7 2 4 4" xfId="18772" xr:uid="{C6A2E420-5C02-4D69-B2EA-FB1AB55662C2}"/>
    <cellStyle name="Normal 5 5 7 2 5" xfId="11283" xr:uid="{F6152C08-48B0-429C-9581-44A5DACB7BCE}"/>
    <cellStyle name="Normal 5 5 7 2 5 2" xfId="30404" xr:uid="{BE7EA425-31F7-4998-A17E-C34A768CE522}"/>
    <cellStyle name="Normal 5 5 7 2 5 3" xfId="21605" xr:uid="{CC8167F9-25D1-4A46-AB62-8FA6B9452FF8}"/>
    <cellStyle name="Normal 5 5 7 2 6" xfId="25673" xr:uid="{A0FC68E9-E012-4373-BFFB-D6387AED4A76}"/>
    <cellStyle name="Normal 5 5 7 2 7" xfId="14097" xr:uid="{D2157B61-632A-4A2D-A1C6-F31915CB33DD}"/>
    <cellStyle name="Normal 5 5 7 3" xfId="1528" xr:uid="{00000000-0005-0000-0000-0000F8050000}"/>
    <cellStyle name="Normal 5 5 7 3 2" xfId="2385" xr:uid="{00000000-0005-0000-0000-000062040000}"/>
    <cellStyle name="Normal 5 5 7 3 2 2" xfId="6415" xr:uid="{00000000-0005-0000-0000-00009B120000}"/>
    <cellStyle name="Normal 5 5 7 3 2 3" xfId="26877" xr:uid="{4396CBE2-0BA4-4484-AF1A-AAC37E64BE2C}"/>
    <cellStyle name="Normal 5 5 7 3 2 4" xfId="15940" xr:uid="{DF96C65C-E79E-40AB-8796-C5D13EEA9F4D}"/>
    <cellStyle name="Normal 5 5 7 3 3" xfId="4667" xr:uid="{00000000-0005-0000-0000-00009C120000}"/>
    <cellStyle name="Normal 5 5 7 3 3 2" xfId="28416" xr:uid="{F6B5C3C6-9AA5-43E2-9C27-FFE981CE976F}"/>
    <cellStyle name="Normal 5 5 7 3 3 3" xfId="27848" xr:uid="{A5F2034E-EBF5-4CF8-A15B-FBEC70800BF9}"/>
    <cellStyle name="Normal 5 5 7 3 3 4" xfId="18773" xr:uid="{8553B9CE-ABB2-4A4C-B48F-EB9DF3683AF8}"/>
    <cellStyle name="Normal 5 5 7 3 4" xfId="11284" xr:uid="{FB8CFB32-9721-4F8A-B9DC-77F8273491EE}"/>
    <cellStyle name="Normal 5 5 7 3 4 2" xfId="30405" xr:uid="{6B9C8BE3-D0BE-4F28-806D-650BF05D4D03}"/>
    <cellStyle name="Normal 5 5 7 3 4 3" xfId="21606" xr:uid="{926121C6-A50F-469E-9E51-0AA48824FE3A}"/>
    <cellStyle name="Normal 5 5 7 3 5" xfId="24103" xr:uid="{DACC5F72-56C4-4ACE-AC1D-DE471A6F16FD}"/>
    <cellStyle name="Normal 5 5 7 3 6" xfId="14587" xr:uid="{0166EA6F-E972-4FD9-AF50-74215A7FDA0D}"/>
    <cellStyle name="Normal 5 5 7 4" xfId="2250" xr:uid="{00000000-0005-0000-0000-000060040000}"/>
    <cellStyle name="Normal 5 5 7 4 2" xfId="5540" xr:uid="{00000000-0005-0000-0000-00009E120000}"/>
    <cellStyle name="Normal 5 5 7 4 2 2" xfId="29345" xr:uid="{D4C9A648-16B2-4E4F-AF10-D7567FB25C7A}"/>
    <cellStyle name="Normal 5 5 7 4 2 3" xfId="19156" xr:uid="{E8F4CBEA-9E32-4AA1-9176-46FEFD496AFC}"/>
    <cellStyle name="Normal 5 5 7 4 3" xfId="11665" xr:uid="{7D1A1FD5-983E-4960-9545-84DEB0B135AB}"/>
    <cellStyle name="Normal 5 5 7 4 3 2" xfId="21989" xr:uid="{EBD3D697-D832-4918-8D4C-160705BB736C}"/>
    <cellStyle name="Normal 5 5 7 4 4" xfId="26541" xr:uid="{B51C7E60-5B9E-4896-9A7D-F418B093276D}"/>
    <cellStyle name="Normal 5 5 7 4 5" xfId="16323" xr:uid="{3CD9E151-E9B5-478F-B388-D3BC2A16B3B9}"/>
    <cellStyle name="Normal 5 5 7 5" xfId="4507" xr:uid="{00000000-0005-0000-0000-00009F120000}"/>
    <cellStyle name="Normal 5 5 7 5 2" xfId="10293" xr:uid="{92988D75-527B-4597-A8B3-E18752AB3F04}"/>
    <cellStyle name="Normal 5 5 7 5 2 2" xfId="29955" xr:uid="{8F10F6C6-2711-451B-9EF4-E7222F8523D5}"/>
    <cellStyle name="Normal 5 5 7 5 2 3" xfId="20475" xr:uid="{E6C19D72-FDAF-41CD-9A49-E6DD3F1C8DDF}"/>
    <cellStyle name="Normal 5 5 7 5 3" xfId="12984" xr:uid="{F3F6D1F1-556A-40FF-8FD8-30C78A71DE1A}"/>
    <cellStyle name="Normal 5 5 7 5 3 2" xfId="23308" xr:uid="{3E288CF7-C0AD-46FD-A6C9-0605C9719EAA}"/>
    <cellStyle name="Normal 5 5 7 5 4" xfId="25155" xr:uid="{4096CBE2-68FD-4AF0-BBA9-1793324796A9}"/>
    <cellStyle name="Normal 5 5 7 5 5" xfId="17642" xr:uid="{093D6B9B-8906-4C50-BB79-728B75D0C838}"/>
    <cellStyle name="Normal 5 5 7 6" xfId="7914" xr:uid="{22D8B8C2-1820-4873-8B36-BEB864B2B10E}"/>
    <cellStyle name="Normal 5 5 7 6 2" xfId="28741" xr:uid="{EC7E3227-8202-419B-BE59-875B9B943C8C}"/>
    <cellStyle name="Normal 5 5 7 6 3" xfId="29188" xr:uid="{E7295026-856F-419D-9FE3-1B67FBAF931B}"/>
    <cellStyle name="Normal 5 5 7 6 4" xfId="15938" xr:uid="{8EE8DF38-C86F-4345-A50B-A55FDDF53551}"/>
    <cellStyle name="Normal 5 5 7 7" xfId="8652" xr:uid="{8790A36B-4607-468F-8485-7F971E4CF458}"/>
    <cellStyle name="Normal 5 5 7 7 2" xfId="28283" xr:uid="{6EC07FA0-D17A-4401-AEC9-C83ECB11964F}"/>
    <cellStyle name="Normal 5 5 7 7 3" xfId="18771" xr:uid="{AF5DF163-1DD2-4D15-87BC-B88B5DFA902A}"/>
    <cellStyle name="Normal 5 5 7 8" xfId="11282" xr:uid="{99842FC9-AE85-42BC-8F13-B49890C54786}"/>
    <cellStyle name="Normal 5 5 7 8 2" xfId="21604" xr:uid="{BF3341CA-AB3D-4FDC-A92E-E67A3F4588F9}"/>
    <cellStyle name="Normal 5 5 7 9" xfId="25039" xr:uid="{7EB3FC65-4048-4EEE-8F0F-15D8A8A3A113}"/>
    <cellStyle name="Normal 5 5 8" xfId="1529" xr:uid="{00000000-0005-0000-0000-0000F9050000}"/>
    <cellStyle name="Normal 5 5 8 10" xfId="13940" xr:uid="{D36F9A9E-0383-4832-8E78-0571006A2327}"/>
    <cellStyle name="Normal 5 5 8 2" xfId="1530" xr:uid="{00000000-0005-0000-0000-0000FA050000}"/>
    <cellStyle name="Normal 5 5 8 2 2" xfId="2584" xr:uid="{00000000-0005-0000-0000-000064040000}"/>
    <cellStyle name="Normal 5 5 8 2 2 2" xfId="5732" xr:uid="{00000000-0005-0000-0000-0000A3120000}"/>
    <cellStyle name="Normal 5 5 8 2 2 2 2" xfId="27088" xr:uid="{170AA532-66A9-4232-A1F9-8C2FA26FEDE0}"/>
    <cellStyle name="Normal 5 5 8 2 2 2 3" xfId="29181" xr:uid="{11D970DA-A42E-4804-8A74-EDA2E9D96C21}"/>
    <cellStyle name="Normal 5 5 8 2 2 2 4" xfId="16875" xr:uid="{5E68529A-0508-4AF9-BA74-3A53934FAAA3}"/>
    <cellStyle name="Normal 5 5 8 2 2 3" xfId="9532" xr:uid="{95FB68ED-D13E-47CF-8D29-C59B2815A8F2}"/>
    <cellStyle name="Normal 5 5 8 2 2 3 2" xfId="29727" xr:uid="{F408F9FF-7382-43ED-A322-5592BDA33E2F}"/>
    <cellStyle name="Normal 5 5 8 2 2 3 3" xfId="19708" xr:uid="{BA148081-EDC6-4E1F-BDC1-E4C9E3840606}"/>
    <cellStyle name="Normal 5 5 8 2 2 4" xfId="12217" xr:uid="{A05259B2-56AE-4898-9ED2-E37FECC3502A}"/>
    <cellStyle name="Normal 5 5 8 2 2 4 2" xfId="22541" xr:uid="{6F52391B-2972-4E1B-B6B1-CCA3433CD346}"/>
    <cellStyle name="Normal 5 5 8 2 2 5" xfId="26471" xr:uid="{AF14B777-7FD8-47F2-B213-16F0662D6860}"/>
    <cellStyle name="Normal 5 5 8 2 2 6" xfId="14769" xr:uid="{F5FE996E-E8F2-4A77-BA02-C76295598389}"/>
    <cellStyle name="Normal 5 5 8 2 3" xfId="4915" xr:uid="{00000000-0005-0000-0000-0000A4120000}"/>
    <cellStyle name="Normal 5 5 8 2 3 2" xfId="24041" xr:uid="{EE180590-B87D-4A36-835D-E555E36A1A60}"/>
    <cellStyle name="Normal 5 5 8 2 3 3" xfId="26892" xr:uid="{856373B8-FEB0-4B02-A019-AC6B0B332456}"/>
    <cellStyle name="Normal 5 5 8 2 3 4" xfId="15942" xr:uid="{D6811F1B-F2EA-439E-8334-E0DCCB061629}"/>
    <cellStyle name="Normal 5 5 8 2 4" xfId="8655" xr:uid="{02B08714-48A3-435F-8CF5-E90CE1C1D4EE}"/>
    <cellStyle name="Normal 5 5 8 2 4 2" xfId="26967" xr:uid="{E25FAF45-C669-47C8-BE8F-46D3FE59CAB2}"/>
    <cellStyle name="Normal 5 5 8 2 4 3" xfId="29605" xr:uid="{E94A651B-ACCD-4DCE-B59D-7CACDBB9C045}"/>
    <cellStyle name="Normal 5 5 8 2 4 4" xfId="18775" xr:uid="{FF87690B-AFB0-44FC-A96C-0637D6A6A068}"/>
    <cellStyle name="Normal 5 5 8 2 5" xfId="11286" xr:uid="{E9800564-04C2-4526-94BA-F75034FC322C}"/>
    <cellStyle name="Normal 5 5 8 2 5 2" xfId="30406" xr:uid="{336C6707-C12A-40C7-9438-070B5FC79F29}"/>
    <cellStyle name="Normal 5 5 8 2 5 3" xfId="21608" xr:uid="{454ED70E-3FE1-458E-9DB3-8340FFA4230E}"/>
    <cellStyle name="Normal 5 5 8 2 6" xfId="25547" xr:uid="{BC42CF50-537D-41C3-A820-04B783439050}"/>
    <cellStyle name="Normal 5 5 8 2 7" xfId="14098" xr:uid="{4924A84A-44BC-4B6D-940B-7A45E6A99218}"/>
    <cellStyle name="Normal 5 5 8 3" xfId="1531" xr:uid="{00000000-0005-0000-0000-0000FB050000}"/>
    <cellStyle name="Normal 5 5 8 3 2" xfId="2386" xr:uid="{00000000-0005-0000-0000-000065040000}"/>
    <cellStyle name="Normal 5 5 8 3 2 2" xfId="6416" xr:uid="{00000000-0005-0000-0000-0000A7120000}"/>
    <cellStyle name="Normal 5 5 8 3 2 3" xfId="28176" xr:uid="{DD1B5B65-876C-419F-8492-B93184E4DA41}"/>
    <cellStyle name="Normal 5 5 8 3 2 4" xfId="15943" xr:uid="{35BE7FE0-9491-4133-A0F4-335F91BCA5A0}"/>
    <cellStyle name="Normal 5 5 8 3 3" xfId="4668" xr:uid="{00000000-0005-0000-0000-0000A8120000}"/>
    <cellStyle name="Normal 5 5 8 3 3 2" xfId="28980" xr:uid="{639A814D-A030-4D8F-A9C5-5C8EED6C7EE5}"/>
    <cellStyle name="Normal 5 5 8 3 3 3" xfId="29111" xr:uid="{DC13E3FA-74EA-4C28-A306-D40251AB45D5}"/>
    <cellStyle name="Normal 5 5 8 3 3 4" xfId="18776" xr:uid="{7A3785A1-1699-4EA8-89CE-7B0164DC8C86}"/>
    <cellStyle name="Normal 5 5 8 3 4" xfId="11287" xr:uid="{6A6AB789-0136-4623-AE87-0910F6CACD55}"/>
    <cellStyle name="Normal 5 5 8 3 4 2" xfId="30407" xr:uid="{19C3A898-59B7-4486-9E0D-FFB6148920C1}"/>
    <cellStyle name="Normal 5 5 8 3 4 3" xfId="21609" xr:uid="{371CF106-1E6D-4E62-A43A-12CE26896642}"/>
    <cellStyle name="Normal 5 5 8 3 5" xfId="25846" xr:uid="{B7165AFE-477B-4850-9F4C-ED931924C406}"/>
    <cellStyle name="Normal 5 5 8 3 6" xfId="14588" xr:uid="{F4480051-AAD0-4A93-9F0E-D190674D3136}"/>
    <cellStyle name="Normal 5 5 8 4" xfId="2251" xr:uid="{00000000-0005-0000-0000-000063040000}"/>
    <cellStyle name="Normal 5 5 8 4 2" xfId="5541" xr:uid="{00000000-0005-0000-0000-0000AA120000}"/>
    <cellStyle name="Normal 5 5 8 4 2 2" xfId="28602" xr:uid="{9BE13C79-FF23-488B-8EAC-CC0EAACDD842}"/>
    <cellStyle name="Normal 5 5 8 4 2 3" xfId="19157" xr:uid="{7DE6F679-2B0B-4235-87EF-B77D6589B863}"/>
    <cellStyle name="Normal 5 5 8 4 3" xfId="11666" xr:uid="{F207EB00-1489-4BA1-98FF-B679A08C7151}"/>
    <cellStyle name="Normal 5 5 8 4 3 2" xfId="21990" xr:uid="{449EFA29-817A-4300-8290-5BCF1F20A3AD}"/>
    <cellStyle name="Normal 5 5 8 4 4" xfId="26269" xr:uid="{B138F8CF-01E6-42B2-8204-5668814E049D}"/>
    <cellStyle name="Normal 5 5 8 4 5" xfId="16324" xr:uid="{A981F4E0-6CED-4AD9-9B46-9CDF026CF999}"/>
    <cellStyle name="Normal 5 5 8 5" xfId="4508" xr:uid="{00000000-0005-0000-0000-0000AB120000}"/>
    <cellStyle name="Normal 5 5 8 5 2" xfId="10294" xr:uid="{B55F8AC0-9B4F-4B32-AFC8-0AE675A205BF}"/>
    <cellStyle name="Normal 5 5 8 5 2 2" xfId="29956" xr:uid="{9B47C1A0-3017-49E4-AB03-715C5D9D0B01}"/>
    <cellStyle name="Normal 5 5 8 5 2 3" xfId="20476" xr:uid="{12934E04-D5B2-4E84-9741-0712030C6BE9}"/>
    <cellStyle name="Normal 5 5 8 5 3" xfId="12985" xr:uid="{7316F921-3004-4188-81B0-F90EACCB0FE9}"/>
    <cellStyle name="Normal 5 5 8 5 3 2" xfId="23309" xr:uid="{621094D5-7A89-46DB-8313-556EEF640253}"/>
    <cellStyle name="Normal 5 5 8 5 4" xfId="24256" xr:uid="{348DCA5B-71CE-4C3E-B12C-29FEC5198279}"/>
    <cellStyle name="Normal 5 5 8 5 5" xfId="17643" xr:uid="{C1ADC004-5225-4D87-B052-D616AEF5B339}"/>
    <cellStyle name="Normal 5 5 8 6" xfId="7915" xr:uid="{AFA839CB-7BB6-4441-A71D-78147E34EB54}"/>
    <cellStyle name="Normal 5 5 8 6 2" xfId="29699" xr:uid="{2B7062E2-7E7F-4454-BCAD-8A7230D37E54}"/>
    <cellStyle name="Normal 5 5 8 6 3" xfId="27249" xr:uid="{911F8616-1B4B-4748-90E1-0F31933CFB26}"/>
    <cellStyle name="Normal 5 5 8 6 4" xfId="15941" xr:uid="{7136BE97-AC57-46AD-85E5-13814F896B1B}"/>
    <cellStyle name="Normal 5 5 8 7" xfId="8654" xr:uid="{82EAFC1D-4349-4F8B-935F-BC5B912644DA}"/>
    <cellStyle name="Normal 5 5 8 7 2" xfId="27212" xr:uid="{9D895C23-2097-4A87-B229-18FDFF9AC4DB}"/>
    <cellStyle name="Normal 5 5 8 7 3" xfId="18774" xr:uid="{FC06E508-0C59-4A30-AD72-54E85634E37C}"/>
    <cellStyle name="Normal 5 5 8 8" xfId="11285" xr:uid="{5A65713B-948F-4571-8162-8D0C46725B5D}"/>
    <cellStyle name="Normal 5 5 8 8 2" xfId="21607" xr:uid="{377139BF-C971-4AD6-9A73-B29C9692E917}"/>
    <cellStyle name="Normal 5 5 8 9" xfId="24905" xr:uid="{8D750614-F012-45F8-B592-B1D033D63648}"/>
    <cellStyle name="Normal 5 5 9" xfId="1532" xr:uid="{00000000-0005-0000-0000-0000FC050000}"/>
    <cellStyle name="Normal 5 5 9 2" xfId="1533" xr:uid="{00000000-0005-0000-0000-0000FD050000}"/>
    <cellStyle name="Normal 5 5 9 3" xfId="6828" xr:uid="{FE600E7E-3722-4B78-8F76-A8D2273FBF07}"/>
    <cellStyle name="Normal 5 6" xfId="30556" xr:uid="{810D83EB-EC2F-473D-A8BA-A0835E9A3A48}"/>
    <cellStyle name="Normal 5 6 2" xfId="30588" xr:uid="{036A0E38-A17D-41A6-B068-B7E504F78156}"/>
    <cellStyle name="Normal 5 6 3" xfId="6973" xr:uid="{4150D2D8-EBB1-415A-AF7F-39884E11D7A9}"/>
    <cellStyle name="Normal 6" xfId="1534" xr:uid="{00000000-0005-0000-0000-0000FE050000}"/>
    <cellStyle name="Normal 6 2" xfId="1535" xr:uid="{00000000-0005-0000-0000-0000FF050000}"/>
    <cellStyle name="Normal 6 2 2" xfId="1536" xr:uid="{00000000-0005-0000-0000-000000060000}"/>
    <cellStyle name="Normal 6 2 2 2" xfId="30526" xr:uid="{C386C013-FF0E-4389-B1A6-6BB38A0F7093}"/>
    <cellStyle name="Normal 6 2 3" xfId="1537" xr:uid="{00000000-0005-0000-0000-000001060000}"/>
    <cellStyle name="Normal 6 2 4" xfId="1538" xr:uid="{00000000-0005-0000-0000-000002060000}"/>
    <cellStyle name="Normal 6 2 4 2" xfId="1539" xr:uid="{00000000-0005-0000-0000-000003060000}"/>
    <cellStyle name="Normal 6 2 4 2 2" xfId="1540" xr:uid="{00000000-0005-0000-0000-000004060000}"/>
    <cellStyle name="Normal 6 2 4 2 3" xfId="3261" xr:uid="{00000000-0005-0000-0000-0000B5120000}"/>
    <cellStyle name="Normal 6 2 4 2 3 2" xfId="7621" xr:uid="{50FF9344-3BB2-44D2-849D-18E2E51A91E2}"/>
    <cellStyle name="Normal 6 2 4 2 3 3" xfId="30599" xr:uid="{28C6E1B0-1925-4103-9FB5-9403999C672F}"/>
    <cellStyle name="Normal 6 2 4 3" xfId="6829" xr:uid="{C413CC48-501A-4EF5-9BAF-1D262AE3D6DE}"/>
    <cellStyle name="Normal 6 2 5" xfId="6830" xr:uid="{805DE916-8E4C-46A9-85B9-1A011EE249A0}"/>
    <cellStyle name="Normal 6 3" xfId="1541" xr:uid="{00000000-0005-0000-0000-000005060000}"/>
    <cellStyle name="Normal 6 3 2" xfId="1542" xr:uid="{00000000-0005-0000-0000-000006060000}"/>
    <cellStyle name="Normal 6 3 3" xfId="1543" xr:uid="{00000000-0005-0000-0000-000007060000}"/>
    <cellStyle name="Normal 6 3 3 2" xfId="1544" xr:uid="{00000000-0005-0000-0000-000008060000}"/>
    <cellStyle name="Normal 6 3 3 3" xfId="1545" xr:uid="{00000000-0005-0000-0000-000009060000}"/>
    <cellStyle name="Normal 6 3 3 3 2" xfId="1546" xr:uid="{00000000-0005-0000-0000-00000A060000}"/>
    <cellStyle name="Normal 6 3 3 3 2 2" xfId="1547" xr:uid="{00000000-0005-0000-0000-00000B060000}"/>
    <cellStyle name="Normal 6 3 3 3 2 3" xfId="1548" xr:uid="{00000000-0005-0000-0000-00000C060000}"/>
    <cellStyle name="Normal 6 3 3 3 2 3 2" xfId="1549" xr:uid="{00000000-0005-0000-0000-00000D060000}"/>
    <cellStyle name="Normal 6 3 3 3 2 3 2 2" xfId="1550" xr:uid="{00000000-0005-0000-0000-00000E060000}"/>
    <cellStyle name="Normal 6 3 3 3 2 3 2 2 2" xfId="23944" xr:uid="{0BB06EE5-1F9A-46B8-8BC5-D0492CC50827}"/>
    <cellStyle name="Normal 6 3 3 3 2 3 2 2 3" xfId="24302" xr:uid="{3C8A0414-2CA6-4F52-885C-B974C224C796}"/>
    <cellStyle name="Normal 6 3 3 3 2 3 2 3" xfId="1551" xr:uid="{00000000-0005-0000-0000-00000F060000}"/>
    <cellStyle name="Normal 6 3 3 3 2 3 2 3 2" xfId="1552" xr:uid="{00000000-0005-0000-0000-000010060000}"/>
    <cellStyle name="Normal 6 3 3 3 2 3 2 3 3" xfId="3540" xr:uid="{00000000-0005-0000-0000-0000C2120000}"/>
    <cellStyle name="Normal 6 3 3 3 2 3 2 3 3 2" xfId="6503" xr:uid="{42135167-307E-4202-8935-5ABE0B71538B}"/>
    <cellStyle name="Normal 6 3 3 3 2 3 2 3 3 3" xfId="30722" xr:uid="{438F1505-035C-48EA-894C-BCCE78843E54}"/>
    <cellStyle name="Normal 6 3 3 3 2 3 2 3 4" xfId="3272" xr:uid="{00000000-0005-0000-0000-0000C0120000}"/>
    <cellStyle name="Normal 6 3 3 3 2 3 2 4" xfId="24922" xr:uid="{DEA5CB50-B62A-45BF-A8AE-C68060B6A1FD}"/>
    <cellStyle name="Normal 6 3 3 3 2 3 3" xfId="1553" xr:uid="{00000000-0005-0000-0000-000011060000}"/>
    <cellStyle name="Normal 6 3 3 3 2 3 4" xfId="3850" xr:uid="{00000000-0005-0000-0000-0000C4120000}"/>
    <cellStyle name="Normal 6 3 3 3 2 3 5" xfId="6894" xr:uid="{7AC058B3-2124-4B72-A0F6-EF9014A5250D}"/>
    <cellStyle name="Normal 6 3 3 3 2 3 5 2" xfId="7588" xr:uid="{4E39012F-26AC-4CD7-B4FF-05932C772E0C}"/>
    <cellStyle name="Normal 6 3 3 3 2 3 5 3" xfId="30633" xr:uid="{01AC24D7-D369-414B-9390-4B482CB999A7}"/>
    <cellStyle name="Normal 6 3 3 3 2 3 6" xfId="7445" xr:uid="{A96EB195-9C22-403F-9A46-0A94DF689FE9}"/>
    <cellStyle name="Normal 6 3 3 3 2 3 6 2" xfId="7677" xr:uid="{7392BF0B-C3D6-4366-92DD-7EB0F5C24FD2}"/>
    <cellStyle name="Normal 6 3 3 3 2 3 6 3" xfId="8650" xr:uid="{490AA2A9-9FE4-4757-AD39-0BD0D4DE7A26}"/>
    <cellStyle name="Normal 6 3 3 3 2 4" xfId="3849" xr:uid="{00000000-0005-0000-0000-0000C5120000}"/>
    <cellStyle name="Normal 6 3 3 3 2 4 2" xfId="7069" xr:uid="{FD077668-45F4-43AF-A823-C9CA9BAD3E64}"/>
    <cellStyle name="Normal 6 3 3 3 2 4 3" xfId="25770" xr:uid="{AC2F32E5-C0A8-48AA-A685-70F11317B1F4}"/>
    <cellStyle name="Normal 6 3 3 3 2 4 3 2" xfId="30571" xr:uid="{3B227BD8-CE7C-43E2-9297-5F464AF60DF6}"/>
    <cellStyle name="Normal 6 3 3 3 2 4 3 3" xfId="30557" xr:uid="{18571F43-F60E-4C00-93BB-FD085DEDF3EC}"/>
    <cellStyle name="Normal 6 3 3 3 2 4 3 3 2" xfId="6991" xr:uid="{221CC895-0263-4795-B418-EA6E36DD3815}"/>
    <cellStyle name="Normal 6 3 3 3 2 4 3 3 2 2" xfId="30780" xr:uid="{C47F0825-0C99-4567-839E-5574FE6EFE63}"/>
    <cellStyle name="Normal 6 3 3 3 2 5" xfId="6893" xr:uid="{922AE592-822F-46F9-A944-1B6B2A1938DF}"/>
    <cellStyle name="Normal 6 3 3 3 2 5 2" xfId="7545" xr:uid="{5C1C4F0B-7059-4EF2-AEAC-6AA5349168C2}"/>
    <cellStyle name="Normal 6 3 3 3 2 5 3" xfId="30724" xr:uid="{E9842353-7C88-4889-8EA1-B20472167C75}"/>
    <cellStyle name="Normal 6 3 3 3 2 6" xfId="7444" xr:uid="{4678C15C-EE1F-4B73-A864-AA69F55D5913}"/>
    <cellStyle name="Normal 6 3 3 3 2 6 2" xfId="7617" xr:uid="{C52D480B-92CC-435F-B864-A0C35029D2FC}"/>
    <cellStyle name="Normal 6 3 3 3 2 6 3" xfId="30625" xr:uid="{1CB704DC-2CCD-476D-BA99-5AB8A91158AC}"/>
    <cellStyle name="Normal 6 3 3 3 3" xfId="1554" xr:uid="{00000000-0005-0000-0000-000012060000}"/>
    <cellStyle name="Normal 6 3 3 3 4" xfId="1555" xr:uid="{00000000-0005-0000-0000-000013060000}"/>
    <cellStyle name="Normal 6 3 3 3 4 2" xfId="1556" xr:uid="{00000000-0005-0000-0000-000014060000}"/>
    <cellStyle name="Normal 6 3 3 3 4 2 2" xfId="1557" xr:uid="{00000000-0005-0000-0000-000015060000}"/>
    <cellStyle name="Normal 6 3 3 3 4 2 2 2" xfId="1558" xr:uid="{00000000-0005-0000-0000-000016060000}"/>
    <cellStyle name="Normal 6 3 3 3 4 2 2 2 2" xfId="1559" xr:uid="{00000000-0005-0000-0000-000017060000}"/>
    <cellStyle name="Normal 6 3 3 3 4 2 2 2 3" xfId="3541" xr:uid="{00000000-0005-0000-0000-0000CC120000}"/>
    <cellStyle name="Normal 6 3 3 3 4 2 2 2 3 2" xfId="6529" xr:uid="{78088247-80B9-4661-A931-B869399F1DBC}"/>
    <cellStyle name="Normal 6 3 3 3 4 2 2 2 3 3" xfId="30726" xr:uid="{A3FA142D-8675-41B0-AE4F-8ABBE7E5B88D}"/>
    <cellStyle name="Normal 6 3 3 3 4 2 2 2 4" xfId="3278" xr:uid="{00000000-0005-0000-0000-0000CA120000}"/>
    <cellStyle name="Normal 6 3 3 3 4 2 2 3" xfId="1560" xr:uid="{00000000-0005-0000-0000-000018060000}"/>
    <cellStyle name="Normal 6 3 3 3 4 2 2 4" xfId="3277" xr:uid="{00000000-0005-0000-0000-0000CE120000}"/>
    <cellStyle name="Normal 6 3 3 3 4 2 3" xfId="1561" xr:uid="{00000000-0005-0000-0000-000019060000}"/>
    <cellStyle name="Normal 6 3 3 3 4 2 3 2" xfId="1562" xr:uid="{00000000-0005-0000-0000-00001A060000}"/>
    <cellStyle name="Normal 6 3 3 3 4 2 3 2 2" xfId="26723" xr:uid="{D1E9467C-E820-4274-B396-16A5F7DEA7BB}"/>
    <cellStyle name="Normal 6 3 3 3 4 2 3 2 3" xfId="24772" xr:uid="{C6EE64A2-B09F-411B-AD87-4E3C709E2324}"/>
    <cellStyle name="Normal 6 3 3 3 4 2 3 3" xfId="1563" xr:uid="{00000000-0005-0000-0000-00001B060000}"/>
    <cellStyle name="Normal 6 3 3 3 4 2 3 3 2" xfId="3280" xr:uid="{00000000-0005-0000-0000-0000D1120000}"/>
    <cellStyle name="Normal 6 3 3 3 4 2 3 3 3" xfId="2041" xr:uid="{00000000-0005-0000-0000-0000E0050000}"/>
    <cellStyle name="Normal 6 3 3 3 4 2 3 3 3 2" xfId="25412" xr:uid="{C4BA0F1C-F00C-49E8-876C-8677FE7A995D}"/>
    <cellStyle name="Normal 6 3 3 3 4 2 3 3 3 3" xfId="30764" xr:uid="{045B0C2C-A038-4F14-84D8-BEC23BF9F1F1}"/>
    <cellStyle name="Normal 6 3 3 3 4 2 3 3 4" xfId="30754" xr:uid="{50858AC9-4F7E-4500-B71E-18F270265673}"/>
    <cellStyle name="Normal 6 3 3 3 4 2 3 4" xfId="3542" xr:uid="{00000000-0005-0000-0000-0000D2120000}"/>
    <cellStyle name="Normal 6 3 3 3 4 2 3 4 2" xfId="6464" xr:uid="{96451F97-D43B-41D9-A441-0CBFABC98B46}"/>
    <cellStyle name="Normal 6 3 3 3 4 2 3 4 3" xfId="6824" xr:uid="{CF7E2A3F-C92D-4A60-8FB9-CAECA29BAEB5}"/>
    <cellStyle name="Normal 6 3 3 3 4 2 3 5" xfId="26833" xr:uid="{7432F859-3DFF-4098-8694-2DF17AD5BF9B}"/>
    <cellStyle name="Normal 6 3 3 3 4 2 4" xfId="26698" xr:uid="{1863F158-E73C-42CC-9D3D-63B8E8EB7A22}"/>
    <cellStyle name="Normal 6 3 3 3 4 3" xfId="1564" xr:uid="{00000000-0005-0000-0000-00001C060000}"/>
    <cellStyle name="Normal 6 3 3 3 4 4" xfId="3851" xr:uid="{00000000-0005-0000-0000-0000D4120000}"/>
    <cellStyle name="Normal 6 3 3 3 4 5" xfId="6895" xr:uid="{F97F4EA0-7E84-4F5F-9F21-E653F08D9322}"/>
    <cellStyle name="Normal 6 3 3 3 4 5 2" xfId="7580" xr:uid="{9187BD7F-C3AC-405D-AE50-2E056893296F}"/>
    <cellStyle name="Normal 6 3 3 3 4 5 3" xfId="30743" xr:uid="{0AACA994-06C2-4C46-8D15-3B924F13FCAF}"/>
    <cellStyle name="Normal 6 3 3 3 4 6" xfId="7446" xr:uid="{77F2599D-91C0-4337-87FE-F97587634C4E}"/>
    <cellStyle name="Normal 6 3 3 3 4 6 2" xfId="7605" xr:uid="{148A651E-DE4F-498E-BD5B-4E72B4B66EE2}"/>
    <cellStyle name="Normal 6 3 3 3 4 6 3" xfId="30620" xr:uid="{C4C3B779-95C3-4F0D-8D18-BF92797C5DFE}"/>
    <cellStyle name="Normal 6 3 3 3 5" xfId="1565" xr:uid="{00000000-0005-0000-0000-00001D060000}"/>
    <cellStyle name="Normal 6 3 3 3 5 2" xfId="1566" xr:uid="{00000000-0005-0000-0000-00001E060000}"/>
    <cellStyle name="Normal 6 3 3 3 5 3" xfId="3282" xr:uid="{00000000-0005-0000-0000-0000D7120000}"/>
    <cellStyle name="Normal 6 3 3 3 5 3 2" xfId="7620" xr:uid="{6946E849-8E45-4092-95A9-EDFE982B3A99}"/>
    <cellStyle name="Normal 6 3 3 3 5 3 2 2" xfId="28319" xr:uid="{692CE4FD-F02D-4B2D-8189-5232F43DFEE6}"/>
    <cellStyle name="Normal 6 3 3 3 5 3 3" xfId="26023" xr:uid="{A4B159E5-B564-4363-AC9E-3F1B5B3AB6A7}"/>
    <cellStyle name="Normal 6 3 3 3 5 3 4" xfId="30746" xr:uid="{3BBC9797-F092-4FC1-9DC4-8F20D7036AE6}"/>
    <cellStyle name="Normal 6 3 3 3 5 4" xfId="25401" xr:uid="{CCAF166D-8100-4231-ABAE-6BA3268CB5AF}"/>
    <cellStyle name="Normal 6 3 3 4" xfId="1567" xr:uid="{00000000-0005-0000-0000-00001F060000}"/>
    <cellStyle name="Normal 6 3 3 4 2" xfId="1568" xr:uid="{00000000-0005-0000-0000-000020060000}"/>
    <cellStyle name="Normal 6 3 3 4 3" xfId="1569" xr:uid="{00000000-0005-0000-0000-000021060000}"/>
    <cellStyle name="Normal 6 3 3 4 3 2" xfId="1570" xr:uid="{00000000-0005-0000-0000-000022060000}"/>
    <cellStyle name="Normal 6 3 3 4 3 2 2" xfId="1571" xr:uid="{00000000-0005-0000-0000-000023060000}"/>
    <cellStyle name="Normal 6 3 3 4 3 2 2 2" xfId="25020" xr:uid="{C9BB4C4E-33EF-4554-82AF-3F7EEA8A82E2}"/>
    <cellStyle name="Normal 6 3 3 4 3 2 2 3" xfId="24156" xr:uid="{B319D19E-661B-4890-9EB1-93E5BD2E7EAA}"/>
    <cellStyle name="Normal 6 3 3 4 3 2 3" xfId="1572" xr:uid="{00000000-0005-0000-0000-000024060000}"/>
    <cellStyle name="Normal 6 3 3 4 3 2 3 2" xfId="1573" xr:uid="{00000000-0005-0000-0000-000025060000}"/>
    <cellStyle name="Normal 6 3 3 4 3 2 3 3" xfId="3543" xr:uid="{00000000-0005-0000-0000-0000DF120000}"/>
    <cellStyle name="Normal 6 3 3 4 3 2 3 3 2" xfId="6604" xr:uid="{1B2E69E7-4277-4546-B5C3-882EFCF6175E}"/>
    <cellStyle name="Normal 6 3 3 4 3 2 3 3 3" xfId="30623" xr:uid="{EFACBB22-5C2F-4A1A-87C6-2FC3338177B3}"/>
    <cellStyle name="Normal 6 3 3 4 3 2 3 4" xfId="3288" xr:uid="{00000000-0005-0000-0000-0000DD120000}"/>
    <cellStyle name="Normal 6 3 3 4 3 2 4" xfId="26766" xr:uid="{AFDC7E15-E340-4151-B605-13D127A8E753}"/>
    <cellStyle name="Normal 6 3 3 4 3 3" xfId="1574" xr:uid="{00000000-0005-0000-0000-000026060000}"/>
    <cellStyle name="Normal 6 3 3 4 3 4" xfId="3852" xr:uid="{00000000-0005-0000-0000-0000E1120000}"/>
    <cellStyle name="Normal 6 3 3 4 3 5" xfId="6896" xr:uid="{D3E8AF85-0EB5-4E16-AD37-47ABD7E493EC}"/>
    <cellStyle name="Normal 6 3 3 4 3 5 2" xfId="7318" xr:uid="{DBE6E3D8-BF77-4D21-8D14-6755FA8B1D01}"/>
    <cellStyle name="Normal 6 3 3 4 3 5 3" xfId="30742" xr:uid="{5EEB792D-B099-4294-A9A0-DEEBB7BB4EBE}"/>
    <cellStyle name="Normal 6 3 3 4 3 6" xfId="7448" xr:uid="{EF250875-7076-4651-BFB4-2FB4E3670167}"/>
    <cellStyle name="Normal 6 3 3 4 3 6 2" xfId="7625" xr:uid="{7D3CAE92-0457-4E8A-B567-10A2D7C63B96}"/>
    <cellStyle name="Normal 6 3 3 4 3 6 3" xfId="30626" xr:uid="{804C8B0E-6367-4997-A2EC-215CEB53E5AD}"/>
    <cellStyle name="Normal 6 3 3 4 4" xfId="1575" xr:uid="{00000000-0005-0000-0000-000027060000}"/>
    <cellStyle name="Normal 6 3 3 4 4 2" xfId="1576" xr:uid="{00000000-0005-0000-0000-000028060000}"/>
    <cellStyle name="Normal 6 3 3 4 4 3" xfId="3544" xr:uid="{00000000-0005-0000-0000-0000E4120000}"/>
    <cellStyle name="Normal 6 3 3 4 4 3 2" xfId="6463" xr:uid="{1805B9FA-F380-468F-AD1B-73BEB9B150B1}"/>
    <cellStyle name="Normal 6 3 3 4 4 3 3" xfId="30646" xr:uid="{B88A448D-2D1C-469F-B7E7-2E6740CF2E73}"/>
    <cellStyle name="Normal 6 3 3 4 4 4" xfId="3290" xr:uid="{00000000-0005-0000-0000-0000E2120000}"/>
    <cellStyle name="Normal 6 3 3 4 5" xfId="6462" xr:uid="{4E721D71-211D-4541-B5BD-01A10648C62C}"/>
    <cellStyle name="Normal 6 3 3 4 5 2" xfId="7263" xr:uid="{45114417-551A-41B0-923C-83C9CDEF545C}"/>
    <cellStyle name="Normal 6 3 3 4 5 3" xfId="30727" xr:uid="{66C171D5-990B-42B0-9BCA-2C35030C651F}"/>
    <cellStyle name="Normal 6 3 3 4 6" xfId="7447" xr:uid="{A4EB108A-B5D3-4F5C-BB32-479AA9457521}"/>
    <cellStyle name="Normal 6 3 3 4 6 2" xfId="7618" xr:uid="{85C89617-A856-454C-8F10-3BE89F2B7862}"/>
    <cellStyle name="Normal 6 3 3 4 6 3" xfId="30671" xr:uid="{9EF7D13A-67BE-4A06-B28F-C94E8B858992}"/>
    <cellStyle name="Normal 6 3 3 5" xfId="6851" xr:uid="{52240359-5E9B-45C7-8C8C-90EC80B836B0}"/>
    <cellStyle name="Normal 6 3 3 5 2" xfId="7666" xr:uid="{4090F860-5A35-4A2D-BF8E-74756D8C6CAB}"/>
    <cellStyle name="Normal 6 3 3 5 3" xfId="30704" xr:uid="{8C6FADA8-8172-4D42-8609-E97F0A4A15F4}"/>
    <cellStyle name="Normal 6 3 4" xfId="1577" xr:uid="{00000000-0005-0000-0000-000029060000}"/>
    <cellStyle name="Normal 6 3 4 2" xfId="1578" xr:uid="{00000000-0005-0000-0000-00002A060000}"/>
    <cellStyle name="Normal 6 3 4 3" xfId="1579" xr:uid="{00000000-0005-0000-0000-00002B060000}"/>
    <cellStyle name="Normal 6 3 4 3 2" xfId="1580" xr:uid="{00000000-0005-0000-0000-00002C060000}"/>
    <cellStyle name="Normal 6 3 4 3 2 2" xfId="1581" xr:uid="{00000000-0005-0000-0000-00002D060000}"/>
    <cellStyle name="Normal 6 3 4 3 2 2 2" xfId="25042" xr:uid="{24E6A330-B834-4B80-A331-61290D2A1F98}"/>
    <cellStyle name="Normal 6 3 4 3 2 2 3" xfId="26103" xr:uid="{7A77436C-678D-42AE-AE7D-C16441DB73E4}"/>
    <cellStyle name="Normal 6 3 4 3 2 3" xfId="1582" xr:uid="{00000000-0005-0000-0000-00002E060000}"/>
    <cellStyle name="Normal 6 3 4 3 2 3 2" xfId="1583" xr:uid="{00000000-0005-0000-0000-00002F060000}"/>
    <cellStyle name="Normal 6 3 4 3 2 3 3" xfId="3545" xr:uid="{00000000-0005-0000-0000-0000EC120000}"/>
    <cellStyle name="Normal 6 3 4 3 2 3 3 2" xfId="6690" xr:uid="{7507224C-E8F3-4C92-ABF1-DDCED18D25CF}"/>
    <cellStyle name="Normal 6 3 4 3 2 3 3 3" xfId="30745" xr:uid="{B2CECBDE-1172-4A73-BF16-CC405E6104BE}"/>
    <cellStyle name="Normal 6 3 4 3 2 3 4" xfId="3292" xr:uid="{00000000-0005-0000-0000-0000EA120000}"/>
    <cellStyle name="Normal 6 3 4 3 2 4" xfId="26068" xr:uid="{A4D2C170-0117-4A69-8B46-DC232E2373A3}"/>
    <cellStyle name="Normal 6 3 4 3 3" xfId="1584" xr:uid="{00000000-0005-0000-0000-000030060000}"/>
    <cellStyle name="Normal 6 3 4 3 4" xfId="3854" xr:uid="{00000000-0005-0000-0000-0000EE120000}"/>
    <cellStyle name="Normal 6 3 4 3 5" xfId="6898" xr:uid="{97A1823D-6570-4459-9743-4C0B4273609C}"/>
    <cellStyle name="Normal 6 3 4 3 5 2" xfId="7549" xr:uid="{2A8D4279-7FAB-4306-B84E-9E9F8A47AB2E}"/>
    <cellStyle name="Normal 6 3 4 3 5 3" xfId="30693" xr:uid="{A29E32C2-1D02-4B0E-A692-A26A915C9933}"/>
    <cellStyle name="Normal 6 3 4 3 6" xfId="7450" xr:uid="{DFB8EF13-3212-410D-B10A-807B5E6C0362}"/>
    <cellStyle name="Normal 6 3 4 3 6 2" xfId="7655" xr:uid="{3C7DE268-0B72-4899-9CFE-C4E96622BCF5}"/>
    <cellStyle name="Normal 6 3 4 3 6 3" xfId="30713" xr:uid="{3E14B40E-B4F5-4A41-923F-8947FEF18FF1}"/>
    <cellStyle name="Normal 6 3 4 4" xfId="3853" xr:uid="{00000000-0005-0000-0000-0000EF120000}"/>
    <cellStyle name="Normal 6 3 4 4 2" xfId="25955" xr:uid="{B5B2D78A-F3D6-4C75-A651-8AA120D11A29}"/>
    <cellStyle name="Normal 6 3 4 4 2 2" xfId="30573" xr:uid="{2DBA8BE9-9ABD-46F4-BC9E-A7A4895BDCA9}"/>
    <cellStyle name="Normal 6 3 4 4 2 3" xfId="30558" xr:uid="{B1AB4E96-C287-45FD-9C35-F3C219EBF7B3}"/>
    <cellStyle name="Normal 6 3 4 4 2 3 2" xfId="7527" xr:uid="{7150CD9C-E2B2-4B92-A449-37CE5422FE2F}"/>
    <cellStyle name="Normal 6 3 4 4 2 3 2 2" xfId="30781" xr:uid="{588359AB-91CF-4F80-9FE1-7C652719F9DC}"/>
    <cellStyle name="Normal 6 3 4 4 3" xfId="26085" xr:uid="{5DF61508-2E60-49A1-81A6-3F4B905495CE}"/>
    <cellStyle name="Normal 6 3 4 5" xfId="6897" xr:uid="{465715E4-2085-4295-8DB1-A6D79FFB0780}"/>
    <cellStyle name="Normal 6 3 4 5 2" xfId="7535" xr:uid="{2791F8C2-6D38-419A-AC78-F6ED8C6323D2}"/>
    <cellStyle name="Normal 6 3 4 5 3" xfId="30741" xr:uid="{54F42E83-6863-4CE0-8EE3-F25F7F3F3D9F}"/>
    <cellStyle name="Normal 6 3 4 6" xfId="7449" xr:uid="{F854ACA3-03E6-46C8-B5B4-1AC858FBEF11}"/>
    <cellStyle name="Normal 6 3 4 6 2" xfId="7608" xr:uid="{081678AE-5F2B-4C68-A92E-9C28AD9D2230}"/>
    <cellStyle name="Normal 6 3 4 6 3" xfId="30688" xr:uid="{72541DE2-38FE-4FCC-B4BD-B2BB61A70687}"/>
    <cellStyle name="Normal 6 3 5" xfId="30559" xr:uid="{7DA790C1-CEE0-4085-9CB9-7563C4036235}"/>
    <cellStyle name="Normal 6 3 5 2" xfId="30587" xr:uid="{D43760F8-6510-4118-9CC0-C40AC5E3CF92}"/>
    <cellStyle name="Normal 6 3 5 3" xfId="7153" xr:uid="{A7003AF8-9443-439A-8ED7-5B3893FDB926}"/>
    <cellStyle name="Normal 6 4" xfId="1585" xr:uid="{00000000-0005-0000-0000-000031060000}"/>
    <cellStyle name="Normal 6 4 2" xfId="30527" xr:uid="{1D9BD8E4-7D9F-4BA1-A043-22BDC859C105}"/>
    <cellStyle name="Normal 6 5" xfId="1586" xr:uid="{00000000-0005-0000-0000-000032060000}"/>
    <cellStyle name="Normal 6 5 2" xfId="1587" xr:uid="{00000000-0005-0000-0000-000033060000}"/>
    <cellStyle name="Normal 6 5 3" xfId="1588" xr:uid="{00000000-0005-0000-0000-000034060000}"/>
    <cellStyle name="Normal 6 5 3 2" xfId="1589" xr:uid="{00000000-0005-0000-0000-000035060000}"/>
    <cellStyle name="Normal 6 5 3 2 2" xfId="1590" xr:uid="{00000000-0005-0000-0000-000036060000}"/>
    <cellStyle name="Normal 6 5 3 2 3" xfId="1591" xr:uid="{00000000-0005-0000-0000-000037060000}"/>
    <cellStyle name="Normal 6 5 3 2 3 2" xfId="1592" xr:uid="{00000000-0005-0000-0000-000038060000}"/>
    <cellStyle name="Normal 6 5 3 2 3 2 2" xfId="1593" xr:uid="{00000000-0005-0000-0000-000039060000}"/>
    <cellStyle name="Normal 6 5 3 2 3 2 2 2" xfId="24754" xr:uid="{2CF2CD24-B88F-43D9-9BB6-9161292CD847}"/>
    <cellStyle name="Normal 6 5 3 2 3 2 2 3" xfId="24263" xr:uid="{F3C9F356-1784-4635-A05A-5BF040D1363C}"/>
    <cellStyle name="Normal 6 5 3 2 3 2 3" xfId="1594" xr:uid="{00000000-0005-0000-0000-00003A060000}"/>
    <cellStyle name="Normal 6 5 3 2 3 2 3 2" xfId="1595" xr:uid="{00000000-0005-0000-0000-00003B060000}"/>
    <cellStyle name="Normal 6 5 3 2 3 2 3 3" xfId="3546" xr:uid="{00000000-0005-0000-0000-0000FB120000}"/>
    <cellStyle name="Normal 6 5 3 2 3 2 3 3 2" xfId="6705" xr:uid="{F75CA3DD-2BEF-4BCE-9E4A-1300084CF7BC}"/>
    <cellStyle name="Normal 6 5 3 2 3 2 3 3 3" xfId="30617" xr:uid="{246D170A-5C56-4D41-A609-37C1437112C2}"/>
    <cellStyle name="Normal 6 5 3 2 3 2 3 4" xfId="3298" xr:uid="{00000000-0005-0000-0000-0000F9120000}"/>
    <cellStyle name="Normal 6 5 3 2 3 2 4" xfId="23943" xr:uid="{ECB72094-978D-4B21-8DFA-45979273DDCC}"/>
    <cellStyle name="Normal 6 5 3 2 3 3" xfId="1596" xr:uid="{00000000-0005-0000-0000-00003C060000}"/>
    <cellStyle name="Normal 6 5 3 2 3 4" xfId="3856" xr:uid="{00000000-0005-0000-0000-0000FD120000}"/>
    <cellStyle name="Normal 6 5 3 2 3 5" xfId="6900" xr:uid="{CA34DCC2-E75B-4742-B581-464E543F00C0}"/>
    <cellStyle name="Normal 6 5 3 2 3 5 2" xfId="7556" xr:uid="{31AA3115-141D-452F-9C2F-3431A306A08B}"/>
    <cellStyle name="Normal 6 5 3 2 3 5 3" xfId="30594" xr:uid="{5EF0B930-DF39-432D-8998-D3795529AA61}"/>
    <cellStyle name="Normal 6 5 3 2 3 6" xfId="7453" xr:uid="{79BA8098-0918-4565-95BA-5377345EFAA6}"/>
    <cellStyle name="Normal 6 5 3 2 3 6 2" xfId="7611" xr:uid="{112524A1-B102-4591-A0F0-40D59A9A84D9}"/>
    <cellStyle name="Normal 6 5 3 2 3 6 3" xfId="30609" xr:uid="{79B89762-D57A-47AB-9554-162AB496D5B1}"/>
    <cellStyle name="Normal 6 5 3 2 4" xfId="3855" xr:uid="{00000000-0005-0000-0000-0000FE120000}"/>
    <cellStyle name="Normal 6 5 3 2 4 2" xfId="7070" xr:uid="{1579E42A-C93D-476D-9B91-1CF80F2F05A6}"/>
    <cellStyle name="Normal 6 5 3 2 4 3" xfId="24024" xr:uid="{CF9F5CC3-3682-4D60-84EC-132C35F33253}"/>
    <cellStyle name="Normal 6 5 3 2 4 3 2" xfId="30568" xr:uid="{34C0E459-B4F2-47B5-A8AF-BF60CB2A07F3}"/>
    <cellStyle name="Normal 6 5 3 2 4 3 3" xfId="30560" xr:uid="{647C85F0-1519-4D35-A7F1-E11ACB028842}"/>
    <cellStyle name="Normal 6 5 3 2 4 3 3 2" xfId="8303" xr:uid="{BC09D078-04F2-41E4-B578-2524987AF86D}"/>
    <cellStyle name="Normal 6 5 3 2 4 3 3 2 2" xfId="30782" xr:uid="{BE28EDC1-4A01-4E45-AEFD-03B216FA1C6A}"/>
    <cellStyle name="Normal 6 5 3 2 5" xfId="6899" xr:uid="{322FFB13-EAED-40EE-8EC7-03C3F1EFFD34}"/>
    <cellStyle name="Normal 6 5 3 2 5 2" xfId="7592" xr:uid="{BF4BEFC5-7448-4AAA-B58D-E3D38F3004E9}"/>
    <cellStyle name="Normal 6 5 3 2 5 3" xfId="30610" xr:uid="{C899A587-E8E3-4B66-9F6E-D08BDEED1175}"/>
    <cellStyle name="Normal 6 5 3 2 6" xfId="7452" xr:uid="{B43D2ED7-4ACE-4DC6-AC50-80DF2F650EAC}"/>
    <cellStyle name="Normal 6 5 3 2 6 2" xfId="7614" xr:uid="{F44E8DDE-716F-4D6C-971D-36262336E272}"/>
    <cellStyle name="Normal 6 5 3 2 6 3" xfId="7148" xr:uid="{2BABAE10-0F9C-441F-AA2C-1FD4F754775A}"/>
    <cellStyle name="Normal 6 5 3 3" xfId="1597" xr:uid="{00000000-0005-0000-0000-00003D060000}"/>
    <cellStyle name="Normal 6 5 3 4" xfId="1598" xr:uid="{00000000-0005-0000-0000-00003E060000}"/>
    <cellStyle name="Normal 6 5 3 4 2" xfId="1599" xr:uid="{00000000-0005-0000-0000-00003F060000}"/>
    <cellStyle name="Normal 6 5 3 4 2 2" xfId="1600" xr:uid="{00000000-0005-0000-0000-000040060000}"/>
    <cellStyle name="Normal 6 5 3 4 2 2 2" xfId="1601" xr:uid="{00000000-0005-0000-0000-000041060000}"/>
    <cellStyle name="Normal 6 5 3 4 2 2 2 2" xfId="1602" xr:uid="{00000000-0005-0000-0000-000042060000}"/>
    <cellStyle name="Normal 6 5 3 4 2 2 2 3" xfId="3547" xr:uid="{00000000-0005-0000-0000-000005130000}"/>
    <cellStyle name="Normal 6 5 3 4 2 2 2 3 2" xfId="6526" xr:uid="{6173BC25-9E48-4CD8-81CB-BE73685EB1AD}"/>
    <cellStyle name="Normal 6 5 3 4 2 2 2 3 3" xfId="30674" xr:uid="{CB58C0DF-F1F8-4515-9138-0088D68F6517}"/>
    <cellStyle name="Normal 6 5 3 4 2 2 2 4" xfId="3300" xr:uid="{00000000-0005-0000-0000-000003130000}"/>
    <cellStyle name="Normal 6 5 3 4 2 2 3" xfId="1603" xr:uid="{00000000-0005-0000-0000-000043060000}"/>
    <cellStyle name="Normal 6 5 3 4 2 2 4" xfId="3299" xr:uid="{00000000-0005-0000-0000-000007130000}"/>
    <cellStyle name="Normal 6 5 3 4 2 3" xfId="1604" xr:uid="{00000000-0005-0000-0000-000044060000}"/>
    <cellStyle name="Normal 6 5 3 4 2 3 2" xfId="1605" xr:uid="{00000000-0005-0000-0000-000045060000}"/>
    <cellStyle name="Normal 6 5 3 4 2 3 2 2" xfId="26042" xr:uid="{9309BC4B-9ABB-4567-A453-045E12C5A0C9}"/>
    <cellStyle name="Normal 6 5 3 4 2 3 2 3" xfId="25687" xr:uid="{9056B186-8DF4-4822-B1D0-25F52517F468}"/>
    <cellStyle name="Normal 6 5 3 4 2 3 3" xfId="1606" xr:uid="{00000000-0005-0000-0000-000046060000}"/>
    <cellStyle name="Normal 6 5 3 4 2 3 3 2" xfId="3301" xr:uid="{00000000-0005-0000-0000-00000A130000}"/>
    <cellStyle name="Normal 6 5 3 4 2 3 3 3" xfId="2042" xr:uid="{00000000-0005-0000-0000-000006060000}"/>
    <cellStyle name="Normal 6 5 3 4 2 3 3 3 2" xfId="25352" xr:uid="{FE256474-AEF9-4164-BE60-AD5DCC322E6C}"/>
    <cellStyle name="Normal 6 5 3 4 2 3 3 3 3" xfId="30765" xr:uid="{0F232AD9-5CD3-4A1A-80D9-C9D421751657}"/>
    <cellStyle name="Normal 6 5 3 4 2 3 3 4" xfId="30755" xr:uid="{8C58E2EE-6FF1-494B-AED9-E2968D930103}"/>
    <cellStyle name="Normal 6 5 3 4 2 3 4" xfId="3548" xr:uid="{00000000-0005-0000-0000-00000B130000}"/>
    <cellStyle name="Normal 6 5 3 4 2 3 4 2" xfId="6465" xr:uid="{DE8494B3-6BAB-4508-984B-617ED47BF151}"/>
    <cellStyle name="Normal 6 5 3 4 2 3 4 3" xfId="30636" xr:uid="{3E756C2D-6A65-43B6-BB41-BDBE7D1C918B}"/>
    <cellStyle name="Normal 6 5 3 4 2 3 5" xfId="26848" xr:uid="{6923D47D-B69F-48C7-A83B-24BD216BF9E3}"/>
    <cellStyle name="Normal 6 5 3 4 2 4" xfId="26051" xr:uid="{DF23AB32-A8B8-4E91-A115-1BBBEFB8BE52}"/>
    <cellStyle name="Normal 6 5 3 4 3" xfId="1607" xr:uid="{00000000-0005-0000-0000-000047060000}"/>
    <cellStyle name="Normal 6 5 3 4 4" xfId="3857" xr:uid="{00000000-0005-0000-0000-00000D130000}"/>
    <cellStyle name="Normal 6 5 3 4 5" xfId="6901" xr:uid="{BD36AAC6-DE91-4F40-9C36-5E40B3086FCF}"/>
    <cellStyle name="Normal 6 5 3 4 5 2" xfId="7576" xr:uid="{EED6812F-3444-47A7-BFB4-A07E283733F3}"/>
    <cellStyle name="Normal 6 5 3 4 5 3" xfId="30598" xr:uid="{379184BA-84BF-40C3-8302-CC586D6694F8}"/>
    <cellStyle name="Normal 6 5 3 4 6" xfId="7454" xr:uid="{693856E7-C111-4A11-8ABF-06E170C8183D}"/>
    <cellStyle name="Normal 6 5 3 4 6 2" xfId="7635" xr:uid="{06BBCD7A-9757-4762-8AE8-465877F5F915}"/>
    <cellStyle name="Normal 6 5 3 4 6 3" xfId="30595" xr:uid="{0BB6DC2E-A2A0-4257-BD1D-55B7743841C5}"/>
    <cellStyle name="Normal 6 5 3 5" xfId="1608" xr:uid="{00000000-0005-0000-0000-000048060000}"/>
    <cellStyle name="Normal 6 5 3 5 2" xfId="1609" xr:uid="{00000000-0005-0000-0000-000049060000}"/>
    <cellStyle name="Normal 6 5 3 5 3" xfId="3303" xr:uid="{00000000-0005-0000-0000-000010130000}"/>
    <cellStyle name="Normal 6 5 3 5 3 2" xfId="7622" xr:uid="{7ECBD4A8-743D-44D4-BC58-8BBE75313A50}"/>
    <cellStyle name="Normal 6 5 3 5 3 2 2" xfId="28320" xr:uid="{B9152EFB-93B5-4D55-BB8D-75F4D69B40D0}"/>
    <cellStyle name="Normal 6 5 3 5 3 3" xfId="25038" xr:uid="{19184696-3E88-40ED-A47A-FFC495EDFF2B}"/>
    <cellStyle name="Normal 6 5 3 5 3 4" xfId="30655" xr:uid="{114605D1-D60C-4A38-80F2-E56976CCFD0C}"/>
    <cellStyle name="Normal 6 5 3 5 4" xfId="24499" xr:uid="{97814461-CD8E-4145-B247-4926E1AB9827}"/>
    <cellStyle name="Normal 6 5 4" xfId="1610" xr:uid="{00000000-0005-0000-0000-00004A060000}"/>
    <cellStyle name="Normal 6 5 4 2" xfId="1611" xr:uid="{00000000-0005-0000-0000-00004B060000}"/>
    <cellStyle name="Normal 6 5 4 3" xfId="1612" xr:uid="{00000000-0005-0000-0000-00004C060000}"/>
    <cellStyle name="Normal 6 5 4 3 2" xfId="1613" xr:uid="{00000000-0005-0000-0000-00004D060000}"/>
    <cellStyle name="Normal 6 5 4 3 2 2" xfId="1614" xr:uid="{00000000-0005-0000-0000-00004E060000}"/>
    <cellStyle name="Normal 6 5 4 3 2 2 2" xfId="26781" xr:uid="{11A2C5A5-11D1-4AAE-880E-2839861B2679}"/>
    <cellStyle name="Normal 6 5 4 3 2 2 3" xfId="25488" xr:uid="{CCF6248C-D80D-4818-9224-728C98A1FAF1}"/>
    <cellStyle name="Normal 6 5 4 3 2 3" xfId="1615" xr:uid="{00000000-0005-0000-0000-00004F060000}"/>
    <cellStyle name="Normal 6 5 4 3 2 3 2" xfId="1616" xr:uid="{00000000-0005-0000-0000-000050060000}"/>
    <cellStyle name="Normal 6 5 4 3 2 3 3" xfId="3549" xr:uid="{00000000-0005-0000-0000-000018130000}"/>
    <cellStyle name="Normal 6 5 4 3 2 3 3 2" xfId="6696" xr:uid="{F5A5900E-E065-4AC0-AE1D-E28008DA7EF2}"/>
    <cellStyle name="Normal 6 5 4 3 2 3 3 3" xfId="30739" xr:uid="{EA13C00E-4216-40C4-BE71-4E3CA1614BEA}"/>
    <cellStyle name="Normal 6 5 4 3 2 3 4" xfId="3309" xr:uid="{00000000-0005-0000-0000-000016130000}"/>
    <cellStyle name="Normal 6 5 4 3 2 4" xfId="25796" xr:uid="{6D89456F-8EE8-4D5E-9897-34913E19B81C}"/>
    <cellStyle name="Normal 6 5 4 3 3" xfId="1617" xr:uid="{00000000-0005-0000-0000-000051060000}"/>
    <cellStyle name="Normal 6 5 4 3 4" xfId="3858" xr:uid="{00000000-0005-0000-0000-00001A130000}"/>
    <cellStyle name="Normal 6 5 4 3 5" xfId="6902" xr:uid="{6B1E739F-A9D2-4A6A-9C45-AB8322CA186D}"/>
    <cellStyle name="Normal 6 5 4 3 5 2" xfId="7259" xr:uid="{A74A8C61-6101-42CF-AC24-16EB329F1049}"/>
    <cellStyle name="Normal 6 5 4 3 5 3" xfId="30691" xr:uid="{FE280970-EF1B-4C1F-9F12-D057A17639A1}"/>
    <cellStyle name="Normal 6 5 4 3 6" xfId="7456" xr:uid="{D4C5130C-6DC1-4D44-AF97-7B68528FB843}"/>
    <cellStyle name="Normal 6 5 4 3 6 2" xfId="7628" xr:uid="{AB61B338-DEBC-4097-8C60-A5F1D1B4C1C0}"/>
    <cellStyle name="Normal 6 5 4 3 6 3" xfId="30629" xr:uid="{25BBD278-6D0E-43B6-861C-2CA04F316BAE}"/>
    <cellStyle name="Normal 6 5 4 4" xfId="1618" xr:uid="{00000000-0005-0000-0000-000052060000}"/>
    <cellStyle name="Normal 6 5 4 4 2" xfId="1619" xr:uid="{00000000-0005-0000-0000-000053060000}"/>
    <cellStyle name="Normal 6 5 4 4 3" xfId="3550" xr:uid="{00000000-0005-0000-0000-00001D130000}"/>
    <cellStyle name="Normal 6 5 4 4 3 2" xfId="6466" xr:uid="{AD801305-C05B-4760-BE41-AF466DF90081}"/>
    <cellStyle name="Normal 6 5 4 4 3 3" xfId="8103" xr:uid="{541FCBF8-CA2F-46C5-A350-9438B6DACC48}"/>
    <cellStyle name="Normal 6 5 4 4 4" xfId="3311" xr:uid="{00000000-0005-0000-0000-00001B130000}"/>
    <cellStyle name="Normal 6 5 4 5" xfId="6731" xr:uid="{2AFD086B-9272-4A31-8ECC-2DFA7FFF43B7}"/>
    <cellStyle name="Normal 6 5 4 5 2" xfId="7536" xr:uid="{E21DC89F-5483-4C55-B179-9265F51D5B7F}"/>
    <cellStyle name="Normal 6 5 4 5 3" xfId="7040" xr:uid="{44A0A170-3E8A-4A23-86EB-0393BA408CF0}"/>
    <cellStyle name="Normal 6 5 4 6" xfId="7455" xr:uid="{A654CC26-8E72-4221-A168-675C9A28A293}"/>
    <cellStyle name="Normal 6 5 4 6 2" xfId="7637" xr:uid="{AA1B6C88-7632-429C-9097-5A19AE6188A5}"/>
    <cellStyle name="Normal 6 5 4 6 3" xfId="30664" xr:uid="{A83C29EB-B70E-48B4-B763-31EF924611F4}"/>
    <cellStyle name="Normal 6 5 5" xfId="6852" xr:uid="{0C5C09E7-7C59-4B51-AF07-F15E0AA4FF57}"/>
    <cellStyle name="Normal 6 5 5 2" xfId="7640" xr:uid="{45FB455E-531B-44C7-A0E8-F2BBB8BE5D06}"/>
    <cellStyle name="Normal 6 5 5 3" xfId="30718" xr:uid="{B6766CC9-B7EF-416A-9AC8-FB38F702E65B}"/>
    <cellStyle name="Normal 6 6" xfId="1620" xr:uid="{00000000-0005-0000-0000-000054060000}"/>
    <cellStyle name="Normal 6 6 2" xfId="1621" xr:uid="{00000000-0005-0000-0000-000055060000}"/>
    <cellStyle name="Normal 6 6 3" xfId="1622" xr:uid="{00000000-0005-0000-0000-000056060000}"/>
    <cellStyle name="Normal 6 6 3 2" xfId="1623" xr:uid="{00000000-0005-0000-0000-000057060000}"/>
    <cellStyle name="Normal 6 6 3 3" xfId="1624" xr:uid="{00000000-0005-0000-0000-000058060000}"/>
    <cellStyle name="Normal 6 6 3 3 2" xfId="1625" xr:uid="{00000000-0005-0000-0000-000059060000}"/>
    <cellStyle name="Normal 6 6 3 3 2 2" xfId="25591" xr:uid="{C40A93F1-776B-4C99-BAD0-047B9AD76095}"/>
    <cellStyle name="Normal 6 6 3 3 2 3" xfId="24954" xr:uid="{0906D77F-434D-4BBB-8702-0C095F95D0F1}"/>
    <cellStyle name="Normal 6 6 3 3 3" xfId="3316" xr:uid="{00000000-0005-0000-0000-000024130000}"/>
    <cellStyle name="Normal 6 6 3 3 4" xfId="6904" xr:uid="{BDFCFF75-1A88-4EB1-8B8C-4A81236C60B3}"/>
    <cellStyle name="Normal 6 6 3 3 4 2" xfId="7631" xr:uid="{6351EFEA-128A-47CE-88FA-E8DCC873865F}"/>
    <cellStyle name="Normal 6 6 3 3 4 3" xfId="26669" xr:uid="{C15437BA-D525-4080-B3C9-9ACAEA6B5D91}"/>
    <cellStyle name="Normal 6 6 3 3 4 4" xfId="30706" xr:uid="{253C4B9F-4FAC-4BC1-ADBE-F30D9D4E1BA9}"/>
    <cellStyle name="Normal 6 6 3 4" xfId="1626" xr:uid="{00000000-0005-0000-0000-00005A060000}"/>
    <cellStyle name="Normal 6 6 3 4 2" xfId="1627" xr:uid="{00000000-0005-0000-0000-00005B060000}"/>
    <cellStyle name="Normal 6 6 3 4 3" xfId="3317" xr:uid="{00000000-0005-0000-0000-000027130000}"/>
    <cellStyle name="Normal 6 6 3 4 3 2" xfId="7626" xr:uid="{836C1EF1-C83E-46BC-8541-771C11384ABB}"/>
    <cellStyle name="Normal 6 6 3 4 3 3" xfId="30603" xr:uid="{8E0CEEE1-D71E-447F-A8D2-8B08CA5A3AC2}"/>
    <cellStyle name="Normal 6 6 4" xfId="1628" xr:uid="{00000000-0005-0000-0000-00005C060000}"/>
    <cellStyle name="Normal 6 6 4 2" xfId="1629" xr:uid="{00000000-0005-0000-0000-00005D060000}"/>
    <cellStyle name="Normal 6 6 4 2 2" xfId="1630" xr:uid="{00000000-0005-0000-0000-00005E060000}"/>
    <cellStyle name="Normal 6 6 4 2 2 2" xfId="25557" xr:uid="{940E16C6-8D71-4D38-826D-C5E91C18F9A1}"/>
    <cellStyle name="Normal 6 6 4 2 2 3" xfId="26330" xr:uid="{7FD7C0C8-E6CC-4ADE-9843-DD4E7EFD1D1F}"/>
    <cellStyle name="Normal 6 6 4 2 3" xfId="1631" xr:uid="{00000000-0005-0000-0000-00005F060000}"/>
    <cellStyle name="Normal 6 6 4 2 3 2" xfId="1632" xr:uid="{00000000-0005-0000-0000-000060060000}"/>
    <cellStyle name="Normal 6 6 4 2 3 3" xfId="3551" xr:uid="{00000000-0005-0000-0000-00002D130000}"/>
    <cellStyle name="Normal 6 6 4 2 3 3 2" xfId="6755" xr:uid="{4D47E566-7B1C-4DA9-8BDE-85A84EE9EA80}"/>
    <cellStyle name="Normal 6 6 4 2 3 3 3" xfId="30669" xr:uid="{2E2A3B0B-FE81-43AF-8B2F-FFE69DEDCD9F}"/>
    <cellStyle name="Normal 6 6 4 2 3 4" xfId="3321" xr:uid="{00000000-0005-0000-0000-00002B130000}"/>
    <cellStyle name="Normal 6 6 4 2 4" xfId="25747" xr:uid="{FDE1AE80-352D-4E21-A5A7-5AC17F58D067}"/>
    <cellStyle name="Normal 6 6 4 3" xfId="1633" xr:uid="{00000000-0005-0000-0000-000061060000}"/>
    <cellStyle name="Normal 6 6 4 4" xfId="3859" xr:uid="{00000000-0005-0000-0000-00002F130000}"/>
    <cellStyle name="Normal 6 6 4 5" xfId="6905" xr:uid="{C2EEF1DC-6DE3-49A6-854B-E871454C8EEE}"/>
    <cellStyle name="Normal 6 6 4 5 2" xfId="7544" xr:uid="{8C575A20-06BC-42B8-9E48-586E266BDE24}"/>
    <cellStyle name="Normal 6 6 4 5 3" xfId="30631" xr:uid="{2EC9D4F5-DAF5-4000-9E25-7D0D28DB54AE}"/>
    <cellStyle name="Normal 6 6 4 6" xfId="7458" xr:uid="{52D58644-F683-4BFF-9F26-28D7324D6F12}"/>
    <cellStyle name="Normal 6 6 4 6 2" xfId="7613" xr:uid="{555F86AF-CBE1-4FBD-BA30-92C66DC00E94}"/>
    <cellStyle name="Normal 6 6 4 6 3" xfId="30697" xr:uid="{8CC024C3-2D57-42B2-B3C8-DCF4817570F4}"/>
    <cellStyle name="Normal 6 6 5" xfId="1634" xr:uid="{00000000-0005-0000-0000-000062060000}"/>
    <cellStyle name="Normal 6 6 6" xfId="1635" xr:uid="{00000000-0005-0000-0000-000063060000}"/>
    <cellStyle name="Normal 6 6 6 2" xfId="1636" xr:uid="{00000000-0005-0000-0000-000064060000}"/>
    <cellStyle name="Normal 6 6 6 3" xfId="1637" xr:uid="{00000000-0005-0000-0000-000065060000}"/>
    <cellStyle name="Normal 6 6 6 3 2" xfId="3325" xr:uid="{00000000-0005-0000-0000-000033130000}"/>
    <cellStyle name="Normal 6 6 6 3 2 2" xfId="7656" xr:uid="{B4236C96-13AF-43AD-87C9-77CADD30D430}"/>
    <cellStyle name="Normal 6 6 6 3 2 3" xfId="30661" xr:uid="{848E9389-0FE1-4A96-9CBC-CF5804984F29}"/>
    <cellStyle name="Normal 6 6 6 3 3" xfId="2043" xr:uid="{00000000-0005-0000-0000-000022060000}"/>
    <cellStyle name="Normal 6 6 6 3 3 2" xfId="26446" xr:uid="{608B49AD-14A0-4B25-9757-35EDDDB8CE3A}"/>
    <cellStyle name="Normal 6 6 6 3 3 3" xfId="30766" xr:uid="{4789EB37-0D48-4B66-9CC6-14EB77BD45EF}"/>
    <cellStyle name="Normal 6 6 6 4" xfId="3552" xr:uid="{00000000-0005-0000-0000-000034130000}"/>
    <cellStyle name="Normal 6 6 6 4 2" xfId="6763" xr:uid="{598D0560-38CB-4169-B817-053E8DE6F770}"/>
    <cellStyle name="Normal 6 6 6 4 3" xfId="30611" xr:uid="{DD00B7DF-8A5D-4F75-8A5D-4AE54AD04DDD}"/>
    <cellStyle name="Normal 6 6 6 5" xfId="7501" xr:uid="{1BEAD6B3-E8D6-453D-9DE5-8A9A982FDDB1}"/>
    <cellStyle name="Normal 6 6 6 5 2" xfId="7644" xr:uid="{EB3475BE-CA29-4F79-896B-93B546529A80}"/>
    <cellStyle name="Normal 6 6 6 5 3" xfId="30612" xr:uid="{BE659604-2114-4E71-9874-32479DEB905F}"/>
    <cellStyle name="Normal 6 6 6 6" xfId="26756" xr:uid="{0896EFD7-78F8-44A8-ABF2-2A5EE97D4C21}"/>
    <cellStyle name="Normal 6 6 6 6 2" xfId="27420" xr:uid="{835C778E-A7E4-4B0B-8C7F-B1C181349EFE}"/>
    <cellStyle name="Normal 6 6 7" xfId="1638" xr:uid="{00000000-0005-0000-0000-000066060000}"/>
    <cellStyle name="Normal 6 6 7 2" xfId="1639" xr:uid="{00000000-0005-0000-0000-000067060000}"/>
    <cellStyle name="Normal 6 6 7 3" xfId="3326" xr:uid="{00000000-0005-0000-0000-000037130000}"/>
    <cellStyle name="Normal 6 6 7 3 2" xfId="7665" xr:uid="{3060BBC5-2E44-41F9-81EE-0ECDD442D77D}"/>
    <cellStyle name="Normal 6 6 7 3 3" xfId="30748" xr:uid="{D1A75E2A-98F4-44FA-AFEF-4A66CE9813B4}"/>
    <cellStyle name="Normal 6 6 8" xfId="6903" xr:uid="{85AD4C4F-3179-4888-890B-A8E362B634A1}"/>
    <cellStyle name="Normal 6 6 8 2" xfId="7648" xr:uid="{3E4A7CCC-E33C-4762-BCB7-72423518C391}"/>
    <cellStyle name="Normal 6 6 8 3" xfId="30592" xr:uid="{633D4998-F4D7-4CD6-806D-2CB5B6284BE5}"/>
    <cellStyle name="Normal 6 6 9" xfId="7457" xr:uid="{40527C79-3466-4B19-BDF6-62E2F53D15D4}"/>
    <cellStyle name="Normal 6 6 9 2" xfId="7683" xr:uid="{2C913AE8-C1F2-4B3F-91A2-8C89C137FC4D}"/>
    <cellStyle name="Normal 6 6 9 3" xfId="30668" xr:uid="{60FAC965-5BEF-45AC-96C9-F17FC56A8E26}"/>
    <cellStyle name="Normal 6 7" xfId="30525" xr:uid="{405F1996-77B3-44FE-8E4D-B1B9D479D5F0}"/>
    <cellStyle name="Normal 6 7 2" xfId="30582" xr:uid="{67D52B40-2284-448A-BC3F-B50526030E73}"/>
    <cellStyle name="Normal 6 7 3" xfId="30561" xr:uid="{E9B1D1D4-F18F-4BCC-BDDB-B1929B00786D}"/>
    <cellStyle name="Normal 6 7 3 2" xfId="7154" xr:uid="{A80F7B7A-B7C5-4A3F-9A98-A4F71BA043B0}"/>
    <cellStyle name="Normal 6 7 3 2 2" xfId="30783" xr:uid="{A7509C37-116C-41EA-AE21-35CC43187F9E}"/>
    <cellStyle name="Normal 6 7 4" xfId="30590" xr:uid="{15B34029-4413-4952-BBDD-E3C7FC02E59F}"/>
    <cellStyle name="Normal 7" xfId="1640" xr:uid="{00000000-0005-0000-0000-000068060000}"/>
    <cellStyle name="Normal 7 10" xfId="1641" xr:uid="{00000000-0005-0000-0000-000069060000}"/>
    <cellStyle name="Normal 7 10 10" xfId="11288" xr:uid="{4997AF02-35B3-44FD-A78E-3E7D6A0373BE}"/>
    <cellStyle name="Normal 7 10 10 2" xfId="21610" xr:uid="{30D70630-E288-4527-8BA5-E6DCD3A84A46}"/>
    <cellStyle name="Normal 7 10 11" xfId="25880" xr:uid="{58452431-2DDA-4A6A-91E3-C32F159F380E}"/>
    <cellStyle name="Normal 7 10 12" xfId="13941" xr:uid="{88D0C87F-6A49-4D77-B950-0D8FB8B3A055}"/>
    <cellStyle name="Normal 7 10 2" xfId="1642" xr:uid="{00000000-0005-0000-0000-00006A060000}"/>
    <cellStyle name="Normal 7 10 2 2" xfId="1643" xr:uid="{00000000-0005-0000-0000-00006B060000}"/>
    <cellStyle name="Normal 7 10 2 2 2" xfId="2690" xr:uid="{00000000-0005-0000-0000-0000B5040000}"/>
    <cellStyle name="Normal 7 10 2 2 2 2" xfId="6247" xr:uid="{00000000-0005-0000-0000-00003D130000}"/>
    <cellStyle name="Normal 7 10 2 2 2 3" xfId="27160" xr:uid="{D877C09D-D063-463E-9A8B-2552DD23E85A}"/>
    <cellStyle name="Normal 7 10 2 2 2 4" xfId="15946" xr:uid="{705FC287-9E16-4B7B-8242-F1B7717709BA}"/>
    <cellStyle name="Normal 7 10 2 2 3" xfId="5042" xr:uid="{00000000-0005-0000-0000-00003E130000}"/>
    <cellStyle name="Normal 7 10 2 2 3 2" xfId="28636" xr:uid="{B3C53258-95EA-4767-A7E8-1067248C55BF}"/>
    <cellStyle name="Normal 7 10 2 2 3 3" xfId="27480" xr:uid="{B6F0BA24-5D5D-43B7-8CFD-605F2E43E5B4}"/>
    <cellStyle name="Normal 7 10 2 2 3 4" xfId="18779" xr:uid="{D34ED2FC-C71C-4F22-B3A5-E0F2A65546C6}"/>
    <cellStyle name="Normal 7 10 2 2 4" xfId="11290" xr:uid="{43B96CC3-2CC1-46FF-BDE1-EE61F2E17C94}"/>
    <cellStyle name="Normal 7 10 2 2 4 2" xfId="30408" xr:uid="{DAF5D27C-A402-4F3D-B0B5-5DC970E26173}"/>
    <cellStyle name="Normal 7 10 2 2 4 3" xfId="21612" xr:uid="{8339F79B-E296-4181-A14F-0D20010F9D29}"/>
    <cellStyle name="Normal 7 10 2 2 5" xfId="24628" xr:uid="{77EA0DDA-3567-4A21-A9DC-D92C095619E7}"/>
    <cellStyle name="Normal 7 10 2 2 6" xfId="15256" xr:uid="{EB59978B-C11A-45C4-92D0-360E4B2C7F63}"/>
    <cellStyle name="Normal 7 10 2 3" xfId="2447" xr:uid="{00000000-0005-0000-0000-0000B4040000}"/>
    <cellStyle name="Normal 7 10 2 3 2" xfId="5542" xr:uid="{00000000-0005-0000-0000-000040130000}"/>
    <cellStyle name="Normal 7 10 2 3 2 2" xfId="28596" xr:uid="{33B119C2-92D6-4F98-B7E9-9A20704E2258}"/>
    <cellStyle name="Normal 7 10 2 3 2 3" xfId="16748" xr:uid="{47282A8A-75EE-4994-BC17-8FA2D211E166}"/>
    <cellStyle name="Normal 7 10 2 3 3" xfId="9407" xr:uid="{61EFBB0A-0912-4361-AAE6-E64843426C3D}"/>
    <cellStyle name="Normal 7 10 2 3 3 2" xfId="19581" xr:uid="{7C7A660A-0779-472D-BDA9-9641DD2025F8}"/>
    <cellStyle name="Normal 7 10 2 3 4" xfId="12090" xr:uid="{FEC45F20-09C2-43AA-A1F6-7E6750EFACAF}"/>
    <cellStyle name="Normal 7 10 2 3 4 2" xfId="22414" xr:uid="{15199BBC-85A9-4B32-91D9-0AEB25282E09}"/>
    <cellStyle name="Normal 7 10 2 3 5" xfId="26488" xr:uid="{9604BE3C-9E4A-4144-A19F-F83ECF038634}"/>
    <cellStyle name="Normal 7 10 2 3 6" xfId="14589" xr:uid="{837C8A7D-639B-4A94-BAF3-A50152DCB8DA}"/>
    <cellStyle name="Normal 7 10 2 4" xfId="4737" xr:uid="{00000000-0005-0000-0000-000041130000}"/>
    <cellStyle name="Normal 7 10 2 4 2" xfId="10443" xr:uid="{7B23F25A-4376-491D-A6B0-81ADA0B6D9D3}"/>
    <cellStyle name="Normal 7 10 2 4 2 2" xfId="30027" xr:uid="{070DAE6F-5364-49F0-9178-12BADC3E45BB}"/>
    <cellStyle name="Normal 7 10 2 4 2 3" xfId="20625" xr:uid="{E7BCEDF5-EE56-4439-AC0D-54123D60BC85}"/>
    <cellStyle name="Normal 7 10 2 4 3" xfId="13134" xr:uid="{FC86DDBE-D1CF-45B3-941A-70BC56D5E57B}"/>
    <cellStyle name="Normal 7 10 2 4 3 2" xfId="23458" xr:uid="{B47A990F-F485-46B6-8BC8-F6ACFB7E1BD4}"/>
    <cellStyle name="Normal 7 10 2 4 4" xfId="25652" xr:uid="{026059A7-ADD4-4835-8D49-8B11F22F5BB4}"/>
    <cellStyle name="Normal 7 10 2 4 5" xfId="17792" xr:uid="{CDB56467-63E1-4408-9ECA-32F58830A797}"/>
    <cellStyle name="Normal 7 10 2 5" xfId="7917" xr:uid="{1372E8DD-FDCA-43C0-89D4-1BC407C2C10B}"/>
    <cellStyle name="Normal 7 10 2 5 2" xfId="28724" xr:uid="{C01D69D3-5AD1-472F-9F41-FDDDB70BC131}"/>
    <cellStyle name="Normal 7 10 2 5 3" xfId="15945" xr:uid="{98EE3E12-ECE7-4C77-A7F8-B38937B375B1}"/>
    <cellStyle name="Normal 7 10 2 6" xfId="8657" xr:uid="{144030C7-8BB4-4366-9CF5-4652E13CCCEB}"/>
    <cellStyle name="Normal 7 10 2 6 2" xfId="18778" xr:uid="{151AC343-816F-4CF9-A77A-D0BDB0B9E959}"/>
    <cellStyle name="Normal 7 10 2 7" xfId="11289" xr:uid="{3507E9FB-5695-46A8-9A95-43AC96F2D8FF}"/>
    <cellStyle name="Normal 7 10 2 7 2" xfId="21611" xr:uid="{B41F6E72-0886-4E39-A691-5B1A30C1D565}"/>
    <cellStyle name="Normal 7 10 2 8" xfId="24550" xr:uid="{C2FAAEB1-3105-47BB-AA68-CA616B0A18AC}"/>
    <cellStyle name="Normal 7 10 2 9" xfId="14099" xr:uid="{01AF2B32-9B49-4792-87F1-177F0B77D170}"/>
    <cellStyle name="Normal 7 10 3" xfId="1644" xr:uid="{00000000-0005-0000-0000-00006C060000}"/>
    <cellStyle name="Normal 7 10 3 2" xfId="2585" xr:uid="{00000000-0005-0000-0000-0000B6040000}"/>
    <cellStyle name="Normal 7 10 3 2 2" xfId="6248" xr:uid="{00000000-0005-0000-0000-000044130000}"/>
    <cellStyle name="Normal 7 10 3 2 2 2" xfId="30279" xr:uid="{4C2E2262-2E86-4A28-969E-0EDC4903F460}"/>
    <cellStyle name="Normal 7 10 3 2 2 3" xfId="20984" xr:uid="{42C70D8D-187C-4184-9838-4F0411EA848E}"/>
    <cellStyle name="Normal 7 10 3 2 3" xfId="13493" xr:uid="{28F1F630-178F-4871-BCED-5D12C4BBF3B6}"/>
    <cellStyle name="Normal 7 10 3 2 3 2" xfId="23817" xr:uid="{8FD08815-FAA5-40E0-8C7B-26B7C55D5DE4}"/>
    <cellStyle name="Normal 7 10 3 2 4" xfId="25897" xr:uid="{57D7A619-64C6-4440-B2D5-68C6F7B5A96F}"/>
    <cellStyle name="Normal 7 10 3 2 5" xfId="18151" xr:uid="{82496437-CB46-4D74-BE28-5F99C15A9C3F}"/>
    <cellStyle name="Normal 7 10 3 3" xfId="4916" xr:uid="{00000000-0005-0000-0000-000045130000}"/>
    <cellStyle name="Normal 7 10 3 3 2" xfId="24671" xr:uid="{4B9180FC-04AE-4E46-BB9D-B08ADC1EBF56}"/>
    <cellStyle name="Normal 7 10 3 3 3" xfId="29153" xr:uid="{3FC87CAF-479A-49FF-AD59-DAC35C824313}"/>
    <cellStyle name="Normal 7 10 3 3 4" xfId="15947" xr:uid="{24BDDEDF-A630-4609-9AB1-6CE3FEF258EB}"/>
    <cellStyle name="Normal 7 10 3 4" xfId="8658" xr:uid="{5AEFE71C-51EC-41E1-88EE-0123458A5ABA}"/>
    <cellStyle name="Normal 7 10 3 4 2" xfId="24612" xr:uid="{823A0525-62A0-4A27-82EA-C65713E576AF}"/>
    <cellStyle name="Normal 7 10 3 4 3" xfId="27445" xr:uid="{ACC6C54C-6F9E-4859-9F1F-3CC3362B73E4}"/>
    <cellStyle name="Normal 7 10 3 4 4" xfId="18780" xr:uid="{844BE569-0A15-4511-A0A4-34B49D24430B}"/>
    <cellStyle name="Normal 7 10 3 5" xfId="11291" xr:uid="{4BF28270-0DA8-4667-A8B3-CF46BBF588B1}"/>
    <cellStyle name="Normal 7 10 3 5 2" xfId="30409" xr:uid="{45B2CF6D-851F-48E3-85EF-11FC9DE8ACF4}"/>
    <cellStyle name="Normal 7 10 3 5 3" xfId="21613" xr:uid="{0341D395-5ED9-4CFA-B784-20431B9826A2}"/>
    <cellStyle name="Normal 7 10 3 6" xfId="25705" xr:uid="{7E29146A-604E-4640-BEF6-60E17FEAECB3}"/>
    <cellStyle name="Normal 7 10 3 7" xfId="15257" xr:uid="{D72B2EC4-FA4D-402F-8588-3754F0B0ED12}"/>
    <cellStyle name="Normal 7 10 4" xfId="1645" xr:uid="{00000000-0005-0000-0000-00006D060000}"/>
    <cellStyle name="Normal 7 10 4 2" xfId="2387" xr:uid="{00000000-0005-0000-0000-0000B7040000}"/>
    <cellStyle name="Normal 7 10 4 2 2" xfId="5733" xr:uid="{00000000-0005-0000-0000-000048130000}"/>
    <cellStyle name="Normal 7 10 4 2 3" xfId="27728" xr:uid="{A14C1AC0-C453-482D-B282-6B1D573E0AFC}"/>
    <cellStyle name="Normal 7 10 4 2 4" xfId="15948" xr:uid="{397F3509-277A-4DB6-86BD-CC0C0FEEBCC0}"/>
    <cellStyle name="Normal 7 10 4 3" xfId="4669" xr:uid="{00000000-0005-0000-0000-000049130000}"/>
    <cellStyle name="Normal 7 10 4 3 2" xfId="29448" xr:uid="{6797E0A8-3651-49B9-BE82-8166863983F0}"/>
    <cellStyle name="Normal 7 10 4 3 3" xfId="18781" xr:uid="{53A64607-6246-42AC-96FF-4747DBB75C13}"/>
    <cellStyle name="Normal 7 10 4 4" xfId="11292" xr:uid="{2FF51AF9-8CC4-44CB-B39D-498D09EFA9CA}"/>
    <cellStyle name="Normal 7 10 4 4 2" xfId="21614" xr:uid="{1222D68E-F2E2-42BD-9619-E2177A2F0777}"/>
    <cellStyle name="Normal 7 10 4 5" xfId="24001" xr:uid="{7ADD1863-7C1F-4771-8513-A5591BEB21BF}"/>
    <cellStyle name="Normal 7 10 4 6" xfId="14770" xr:uid="{6F01E14D-1909-45FC-8BE2-C26B6A3005D8}"/>
    <cellStyle name="Normal 7 10 5" xfId="2253" xr:uid="{00000000-0005-0000-0000-0000B3040000}"/>
    <cellStyle name="Normal 7 10 5 2" xfId="5154" xr:uid="{00000000-0005-0000-0000-00004B130000}"/>
    <cellStyle name="Normal 7 10 5 2 2" xfId="26896" xr:uid="{996DDCA8-8D40-45A7-8CE3-2A439E2A9966}"/>
    <cellStyle name="Normal 7 10 5 2 3" xfId="16443" xr:uid="{BA0BAA4F-DAFF-424D-9E73-479C53657A1F}"/>
    <cellStyle name="Normal 7 10 5 3" xfId="9103" xr:uid="{3961B253-8074-466F-ADC7-0D2AC497425C}"/>
    <cellStyle name="Normal 7 10 5 3 2" xfId="19276" xr:uid="{E55F2043-D8FE-4ED7-B9FD-565B05F73D87}"/>
    <cellStyle name="Normal 7 10 5 4" xfId="11785" xr:uid="{80317DAE-64A7-4F4A-A9BA-21679B3BA371}"/>
    <cellStyle name="Normal 7 10 5 4 2" xfId="22109" xr:uid="{7044FDE2-EF0D-44C6-8F23-97ED4A144199}"/>
    <cellStyle name="Normal 7 10 5 5" xfId="26201" xr:uid="{F35C14DB-BEB4-4197-B054-ADE1FC806F5A}"/>
    <cellStyle name="Normal 7 10 5 6" xfId="14212" xr:uid="{BDB2FBBF-E884-4376-952C-57EE444DE463}"/>
    <cellStyle name="Normal 7 10 6" xfId="4510" xr:uid="{00000000-0005-0000-0000-00004C130000}"/>
    <cellStyle name="Normal 7 10 6 2" xfId="8991" xr:uid="{ED3C54F9-1082-4D59-85B4-BADC1D44DE3C}"/>
    <cellStyle name="Normal 7 10 6 2 2" xfId="28712" xr:uid="{5A0EE882-E390-4417-A6FC-6C59039CA4FD}"/>
    <cellStyle name="Normal 7 10 6 2 3" xfId="19158" xr:uid="{947E5519-8DFB-48E4-86F8-C682DA188DDF}"/>
    <cellStyle name="Normal 7 10 6 3" xfId="11667" xr:uid="{236E4BF3-6AFE-41CE-BC66-A4777ED10EE8}"/>
    <cellStyle name="Normal 7 10 6 3 2" xfId="21991" xr:uid="{261DBBE8-7AEF-4CA8-A0DB-6E2D4F985918}"/>
    <cellStyle name="Normal 7 10 6 4" xfId="24241" xr:uid="{6FFCEF21-0BCB-437A-B184-3920E13AE870}"/>
    <cellStyle name="Normal 7 10 6 5" xfId="16325" xr:uid="{6544A7E5-33EF-4508-B08C-F670D035ACC7}"/>
    <cellStyle name="Normal 7 10 7" xfId="7459" xr:uid="{D222A3E6-05CA-4945-A79E-26036A47934F}"/>
    <cellStyle name="Normal 7 10 7 2" xfId="10295" xr:uid="{F55CE964-E67E-41AE-BCA4-5DC812ECF8E5}"/>
    <cellStyle name="Normal 7 10 7 2 2" xfId="20477" xr:uid="{690FE616-CC76-481F-B453-F7CADC145EB0}"/>
    <cellStyle name="Normal 7 10 7 3" xfId="12986" xr:uid="{03769AF2-9E3A-48DE-904B-EC3793A298C1}"/>
    <cellStyle name="Normal 7 10 7 3 2" xfId="23310" xr:uid="{AB140C7B-6246-45E3-BF19-BD39249B7309}"/>
    <cellStyle name="Normal 7 10 7 4" xfId="28418" xr:uid="{F07670BD-192B-45ED-A358-429AD33DA900}"/>
    <cellStyle name="Normal 7 10 7 5" xfId="17644" xr:uid="{237326C4-4C7A-4758-AED5-3B0DB4098DAE}"/>
    <cellStyle name="Normal 7 10 8" xfId="7916" xr:uid="{70723999-4D6D-47B9-AD16-A00A53C00A94}"/>
    <cellStyle name="Normal 7 10 8 2" xfId="15944" xr:uid="{1B82781B-24DD-406E-9204-1516759F73F7}"/>
    <cellStyle name="Normal 7 10 9" xfId="8656" xr:uid="{76883481-D393-4CFD-BE1F-9B738B2C587C}"/>
    <cellStyle name="Normal 7 10 9 2" xfId="18777" xr:uid="{4216169D-98CF-4393-A9CA-55A118424A7E}"/>
    <cellStyle name="Normal 7 11" xfId="1646" xr:uid="{00000000-0005-0000-0000-00006E060000}"/>
    <cellStyle name="Normal 7 11 10" xfId="11293" xr:uid="{F8E8E370-A962-47E4-8E85-033549D8C77F}"/>
    <cellStyle name="Normal 7 11 10 2" xfId="21615" xr:uid="{3BD13B6E-6F00-4482-8C53-30FF3C87D049}"/>
    <cellStyle name="Normal 7 11 11" xfId="25901" xr:uid="{F6134F5F-3F1C-4955-9DF8-234DA511337B}"/>
    <cellStyle name="Normal 7 11 12" xfId="13942" xr:uid="{C07CA9C3-6E60-4240-B80E-D13A2DE16D26}"/>
    <cellStyle name="Normal 7 11 2" xfId="1647" xr:uid="{00000000-0005-0000-0000-00006F060000}"/>
    <cellStyle name="Normal 7 11 2 2" xfId="1648" xr:uid="{00000000-0005-0000-0000-000070060000}"/>
    <cellStyle name="Normal 7 11 2 2 2" xfId="2691" xr:uid="{00000000-0005-0000-0000-0000BA040000}"/>
    <cellStyle name="Normal 7 11 2 2 2 2" xfId="6249" xr:uid="{00000000-0005-0000-0000-000051130000}"/>
    <cellStyle name="Normal 7 11 2 2 2 3" xfId="28998" xr:uid="{140E626A-9AEC-4B73-B336-E09F5F358914}"/>
    <cellStyle name="Normal 7 11 2 2 2 4" xfId="15951" xr:uid="{67C1DA11-1B4E-45BD-A634-CF03E55FED96}"/>
    <cellStyle name="Normal 7 11 2 2 3" xfId="5043" xr:uid="{00000000-0005-0000-0000-000052130000}"/>
    <cellStyle name="Normal 7 11 2 2 3 2" xfId="28638" xr:uid="{2F788753-542A-4B85-8E01-7A76E7DDABC4}"/>
    <cellStyle name="Normal 7 11 2 2 3 3" xfId="27174" xr:uid="{5F7DECCD-005A-4C8C-8FD4-9D78867950F6}"/>
    <cellStyle name="Normal 7 11 2 2 3 4" xfId="18784" xr:uid="{767E85C0-D4CC-4580-B172-23950C8BB256}"/>
    <cellStyle name="Normal 7 11 2 2 4" xfId="11295" xr:uid="{07D4A22C-D622-4925-95B3-0B342024C0AA}"/>
    <cellStyle name="Normal 7 11 2 2 4 2" xfId="30410" xr:uid="{35FDA207-03F2-4B19-B97F-74116B6D9D77}"/>
    <cellStyle name="Normal 7 11 2 2 4 3" xfId="21617" xr:uid="{09F92682-B193-4D17-BE1C-2FDDB6F39294}"/>
    <cellStyle name="Normal 7 11 2 2 5" xfId="25911" xr:uid="{0298D3FC-79C0-4247-A33E-5FABEEC334C0}"/>
    <cellStyle name="Normal 7 11 2 2 6" xfId="15258" xr:uid="{1D93D2C2-26D7-4B6F-BC2D-48CE383C812B}"/>
    <cellStyle name="Normal 7 11 2 3" xfId="2432" xr:uid="{00000000-0005-0000-0000-0000B9040000}"/>
    <cellStyle name="Normal 7 11 2 3 2" xfId="5543" xr:uid="{00000000-0005-0000-0000-000054130000}"/>
    <cellStyle name="Normal 7 11 2 3 2 2" xfId="29440" xr:uid="{5C3C98CA-B0B7-435D-8511-4B6D72CF2267}"/>
    <cellStyle name="Normal 7 11 2 3 2 3" xfId="16749" xr:uid="{38E7C30D-29F4-48A5-8013-7882AD15DC81}"/>
    <cellStyle name="Normal 7 11 2 3 3" xfId="9408" xr:uid="{061C7E45-E477-4CB4-835B-113665D854DE}"/>
    <cellStyle name="Normal 7 11 2 3 3 2" xfId="19582" xr:uid="{74881B70-5122-49C6-8012-0B80A72BC042}"/>
    <cellStyle name="Normal 7 11 2 3 4" xfId="12091" xr:uid="{C5FCFF5D-6428-4F8F-93CF-E9B314A55CDE}"/>
    <cellStyle name="Normal 7 11 2 3 4 2" xfId="22415" xr:uid="{EB98766F-2080-47B3-867C-CE0C915057EF}"/>
    <cellStyle name="Normal 7 11 2 3 5" xfId="24223" xr:uid="{9D5AD84F-B630-41AA-A8A6-7CDA3F2875E7}"/>
    <cellStyle name="Normal 7 11 2 3 6" xfId="14590" xr:uid="{3BEDEBA0-CE93-4F1A-BA10-45BF581DEBB2}"/>
    <cellStyle name="Normal 7 11 2 4" xfId="4719" xr:uid="{00000000-0005-0000-0000-000055130000}"/>
    <cellStyle name="Normal 7 11 2 4 2" xfId="10444" xr:uid="{AD646A82-FEA9-4E81-BC6D-D7C0A4C9ED73}"/>
    <cellStyle name="Normal 7 11 2 4 2 2" xfId="30028" xr:uid="{069EAD7C-54AC-4FF9-A9C2-3CE109294A3E}"/>
    <cellStyle name="Normal 7 11 2 4 2 3" xfId="20626" xr:uid="{586A409D-ED01-43DF-BEC0-57D9BE37106C}"/>
    <cellStyle name="Normal 7 11 2 4 3" xfId="13135" xr:uid="{17EEEF7E-E329-4DDE-A854-75A358CB3BB9}"/>
    <cellStyle name="Normal 7 11 2 4 3 2" xfId="23459" xr:uid="{55A7F96A-5D50-4006-A833-8270D3846759}"/>
    <cellStyle name="Normal 7 11 2 4 4" xfId="24676" xr:uid="{4FACE771-3DCA-4175-A221-39AE815D0089}"/>
    <cellStyle name="Normal 7 11 2 4 5" xfId="17793" xr:uid="{12AA39B0-D50F-4769-863E-421C8103820E}"/>
    <cellStyle name="Normal 7 11 2 5" xfId="7919" xr:uid="{5885090C-B69D-4B09-8631-B1C0C815BE63}"/>
    <cellStyle name="Normal 7 11 2 5 2" xfId="27701" xr:uid="{2E55352B-10F1-41E4-BBDD-EEEE377F1719}"/>
    <cellStyle name="Normal 7 11 2 5 3" xfId="15950" xr:uid="{4128E578-C652-492D-B22E-CEF7B4FA6F29}"/>
    <cellStyle name="Normal 7 11 2 6" xfId="8660" xr:uid="{9A7E9804-B73B-4127-9123-7FE01D3B7A2B}"/>
    <cellStyle name="Normal 7 11 2 6 2" xfId="18783" xr:uid="{3AD17196-98A6-4519-8439-EE3423A849E8}"/>
    <cellStyle name="Normal 7 11 2 7" xfId="11294" xr:uid="{71EDD1AF-023A-4A4E-99D2-8CF33C69D56E}"/>
    <cellStyle name="Normal 7 11 2 7 2" xfId="21616" xr:uid="{666F5CFC-D8A4-4EEC-A7B2-790E17EC8C03}"/>
    <cellStyle name="Normal 7 11 2 8" xfId="24338" xr:uid="{92B29759-2969-422F-99F1-4087932701D6}"/>
    <cellStyle name="Normal 7 11 2 9" xfId="14100" xr:uid="{2CF4C797-7E6E-49DA-80C0-AFF4E98F5378}"/>
    <cellStyle name="Normal 7 11 3" xfId="1649" xr:uid="{00000000-0005-0000-0000-000071060000}"/>
    <cellStyle name="Normal 7 11 3 2" xfId="2586" xr:uid="{00000000-0005-0000-0000-0000BB040000}"/>
    <cellStyle name="Normal 7 11 3 2 2" xfId="6250" xr:uid="{00000000-0005-0000-0000-000058130000}"/>
    <cellStyle name="Normal 7 11 3 2 2 2" xfId="30280" xr:uid="{0FF7C385-C7EA-4A77-9D25-1907ED503124}"/>
    <cellStyle name="Normal 7 11 3 2 2 3" xfId="20985" xr:uid="{FE7A47D2-0443-4166-A76E-4683BC2FF566}"/>
    <cellStyle name="Normal 7 11 3 2 3" xfId="13494" xr:uid="{78676B87-4906-458D-A152-583C4950D442}"/>
    <cellStyle name="Normal 7 11 3 2 3 2" xfId="23818" xr:uid="{A4756E1A-D65A-48A4-989A-D61550296BD5}"/>
    <cellStyle name="Normal 7 11 3 2 4" xfId="26009" xr:uid="{BF3D1ABF-0499-4BF2-B1F6-084522C8B909}"/>
    <cellStyle name="Normal 7 11 3 2 5" xfId="18152" xr:uid="{B7F80CB4-2555-4217-8DC9-ECC115EB3851}"/>
    <cellStyle name="Normal 7 11 3 3" xfId="4917" xr:uid="{00000000-0005-0000-0000-000059130000}"/>
    <cellStyle name="Normal 7 11 3 3 2" xfId="27861" xr:uid="{F3D47D2D-09C1-497C-ABFF-887B8161CD23}"/>
    <cellStyle name="Normal 7 11 3 3 3" xfId="27404" xr:uid="{DBC9837B-6264-4D02-A598-1B74EA0481AF}"/>
    <cellStyle name="Normal 7 11 3 3 4" xfId="15952" xr:uid="{529D757F-DF1A-4953-A6B8-1544F2B5CB33}"/>
    <cellStyle name="Normal 7 11 3 4" xfId="8661" xr:uid="{57C03E2E-A14A-4940-8E48-E7D99E17AF81}"/>
    <cellStyle name="Normal 7 11 3 4 2" xfId="29178" xr:uid="{8DF5D0F9-10A9-4B82-8295-08714DD40689}"/>
    <cellStyle name="Normal 7 11 3 4 3" xfId="27748" xr:uid="{BE4D4A1B-2F7E-4592-B001-A0FF78ACEBB3}"/>
    <cellStyle name="Normal 7 11 3 4 4" xfId="18785" xr:uid="{CEED3FFD-CD3F-40CB-9889-3FD9E926FDCE}"/>
    <cellStyle name="Normal 7 11 3 5" xfId="11296" xr:uid="{8E32B8A1-0485-41B5-9C08-9B788AD853B6}"/>
    <cellStyle name="Normal 7 11 3 5 2" xfId="30411" xr:uid="{841C836C-1C9C-43AA-9467-4DBF6A103F7A}"/>
    <cellStyle name="Normal 7 11 3 5 3" xfId="21618" xr:uid="{7346640A-2A98-4F41-8136-7FEFFC613CAE}"/>
    <cellStyle name="Normal 7 11 3 6" xfId="25166" xr:uid="{8432BEDD-364D-44C1-8F6F-40BACF78F362}"/>
    <cellStyle name="Normal 7 11 3 7" xfId="15259" xr:uid="{9A3CB987-0CB9-4791-956C-72CDC4CA5D5C}"/>
    <cellStyle name="Normal 7 11 4" xfId="1650" xr:uid="{00000000-0005-0000-0000-000072060000}"/>
    <cellStyle name="Normal 7 11 4 2" xfId="2388" xr:uid="{00000000-0005-0000-0000-0000BC040000}"/>
    <cellStyle name="Normal 7 11 4 2 2" xfId="5734" xr:uid="{00000000-0005-0000-0000-00005C130000}"/>
    <cellStyle name="Normal 7 11 4 2 3" xfId="28995" xr:uid="{AA03D5F8-C9FE-4FE7-99D8-A810CCA0F259}"/>
    <cellStyle name="Normal 7 11 4 2 4" xfId="15953" xr:uid="{6DAE0421-ED96-4F5E-B9B6-07FD7DCE0718}"/>
    <cellStyle name="Normal 7 11 4 3" xfId="4670" xr:uid="{00000000-0005-0000-0000-00005D130000}"/>
    <cellStyle name="Normal 7 11 4 3 2" xfId="27164" xr:uid="{1EBEF2A3-0CC5-433E-A224-6D0D2D9FEDA9}"/>
    <cellStyle name="Normal 7 11 4 3 3" xfId="18786" xr:uid="{7278CB20-41E0-493B-B644-2D4785F1EA5B}"/>
    <cellStyle name="Normal 7 11 4 4" xfId="11297" xr:uid="{77E3FC09-0EF2-43DF-B593-7CD631F8AAE3}"/>
    <cellStyle name="Normal 7 11 4 4 2" xfId="21619" xr:uid="{1BF3BA72-66DF-481B-AF97-50FE877E1658}"/>
    <cellStyle name="Normal 7 11 4 5" xfId="24077" xr:uid="{91129CC9-8309-4215-8174-A2940569F782}"/>
    <cellStyle name="Normal 7 11 4 6" xfId="14771" xr:uid="{294D65ED-F749-43B9-A79A-5D7BC00DF4F1}"/>
    <cellStyle name="Normal 7 11 5" xfId="2254" xr:uid="{00000000-0005-0000-0000-0000B8040000}"/>
    <cellStyle name="Normal 7 11 5 2" xfId="5214" xr:uid="{00000000-0005-0000-0000-00005F130000}"/>
    <cellStyle name="Normal 7 11 5 2 2" xfId="29533" xr:uid="{C07C0AC5-0119-4051-8778-E911591A3799}"/>
    <cellStyle name="Normal 7 11 5 2 3" xfId="16503" xr:uid="{2B4B61D3-9DD6-4D1C-BF14-E32762D6309D}"/>
    <cellStyle name="Normal 7 11 5 3" xfId="9163" xr:uid="{06B36B60-D4B4-4DBE-ACF6-87030A859310}"/>
    <cellStyle name="Normal 7 11 5 3 2" xfId="19336" xr:uid="{1547B400-9386-409E-9F73-65FAF1EFC6D4}"/>
    <cellStyle name="Normal 7 11 5 4" xfId="11845" xr:uid="{4E247E1D-DF2B-4892-B9D4-99D0C59AD72E}"/>
    <cellStyle name="Normal 7 11 5 4 2" xfId="22169" xr:uid="{25C27637-DF7A-44A6-BA4E-8F92B276A4B5}"/>
    <cellStyle name="Normal 7 11 5 5" xfId="24201" xr:uid="{5878FD43-899E-4EFE-8559-D38EB76A7542}"/>
    <cellStyle name="Normal 7 11 5 6" xfId="14269" xr:uid="{54B5FF72-5735-4419-9023-AB331B5435D7}"/>
    <cellStyle name="Normal 7 11 6" xfId="4511" xr:uid="{00000000-0005-0000-0000-000060130000}"/>
    <cellStyle name="Normal 7 11 6 2" xfId="8992" xr:uid="{A884AA76-BE5C-40E1-BB88-9E5A93F9CB5B}"/>
    <cellStyle name="Normal 7 11 6 2 2" xfId="27754" xr:uid="{B7BFBB4C-0CF8-48B9-8717-2D3685C8CD39}"/>
    <cellStyle name="Normal 7 11 6 2 3" xfId="19159" xr:uid="{F535CEFC-CD0D-487C-AD31-62FD5703A241}"/>
    <cellStyle name="Normal 7 11 6 3" xfId="11668" xr:uid="{BAB6F6CF-00BD-47E0-85AF-B5D054B008CD}"/>
    <cellStyle name="Normal 7 11 6 3 2" xfId="21992" xr:uid="{D161F474-3D27-47C2-AB1A-DE73ADC33690}"/>
    <cellStyle name="Normal 7 11 6 4" xfId="26319" xr:uid="{87A7C83E-CA59-4031-8B48-741670954BE4}"/>
    <cellStyle name="Normal 7 11 6 5" xfId="16326" xr:uid="{76B4A2C6-A265-46D0-A6D5-6556A662C34D}"/>
    <cellStyle name="Normal 7 11 7" xfId="7460" xr:uid="{58C29FF7-AF43-4CCC-8FEC-3A936651F1EA}"/>
    <cellStyle name="Normal 7 11 7 2" xfId="10296" xr:uid="{EC0245B1-4A7E-4764-8271-59BE84E24C72}"/>
    <cellStyle name="Normal 7 11 7 2 2" xfId="20478" xr:uid="{284E1FDB-9E0C-48FE-8FD7-C8A35786E645}"/>
    <cellStyle name="Normal 7 11 7 3" xfId="12987" xr:uid="{E6A81B74-6CE6-449D-8ECA-765C1FA36C3C}"/>
    <cellStyle name="Normal 7 11 7 3 2" xfId="23311" xr:uid="{52A5C394-F6E1-42F9-ABA5-D30CB11178E8}"/>
    <cellStyle name="Normal 7 11 7 4" xfId="27620" xr:uid="{7BD94156-4951-4760-8EA0-0EC570035631}"/>
    <cellStyle name="Normal 7 11 7 5" xfId="17645" xr:uid="{F228F4C7-449A-4918-B8B8-7505A28BF994}"/>
    <cellStyle name="Normal 7 11 8" xfId="7918" xr:uid="{0CC49663-FCA5-48FB-BBAB-CF8DACE31CC3}"/>
    <cellStyle name="Normal 7 11 8 2" xfId="15949" xr:uid="{8F5750F5-851A-44E8-B263-47CF8E1B948E}"/>
    <cellStyle name="Normal 7 11 9" xfId="8659" xr:uid="{F3E12348-6EC0-49D8-9D9E-D2295390BE7C}"/>
    <cellStyle name="Normal 7 11 9 2" xfId="18782" xr:uid="{FA8BAD2D-4399-4878-B203-E304E9A13B8E}"/>
    <cellStyle name="Normal 7 12" xfId="1651" xr:uid="{00000000-0005-0000-0000-000073060000}"/>
    <cellStyle name="Normal 7 12 10" xfId="24542" xr:uid="{D7E952D3-5925-44D2-BB0A-AB463CEF5433}"/>
    <cellStyle name="Normal 7 12 11" xfId="13943" xr:uid="{378EA045-F4CA-445D-8CCC-AB4AD31E8458}"/>
    <cellStyle name="Normal 7 12 2" xfId="1652" xr:uid="{00000000-0005-0000-0000-000074060000}"/>
    <cellStyle name="Normal 7 12 2 2" xfId="2587" xr:uid="{00000000-0005-0000-0000-0000BE040000}"/>
    <cellStyle name="Normal 7 12 2 2 2" xfId="6251" xr:uid="{00000000-0005-0000-0000-000064130000}"/>
    <cellStyle name="Normal 7 12 2 2 2 2" xfId="29707" xr:uid="{9C52336D-BFC0-46A8-813A-70ECE70EE13D}"/>
    <cellStyle name="Normal 7 12 2 2 2 3" xfId="28108" xr:uid="{A2E96A93-8C1A-4B61-8398-FD0DA28416CE}"/>
    <cellStyle name="Normal 7 12 2 2 2 4" xfId="17306" xr:uid="{7E33A876-5700-4084-B6AD-885DD8FD736F}"/>
    <cellStyle name="Normal 7 12 2 2 3" xfId="9962" xr:uid="{72C3D2C8-BE8B-4B22-B89E-5A378EB67D20}"/>
    <cellStyle name="Normal 7 12 2 2 3 2" xfId="29897" xr:uid="{9E30A4C2-7A26-4E38-89BC-F491CDB9DEFD}"/>
    <cellStyle name="Normal 7 12 2 2 3 3" xfId="20139" xr:uid="{AF4BE4AE-E0E0-4AE3-97C2-5EDE06454AFA}"/>
    <cellStyle name="Normal 7 12 2 2 4" xfId="12648" xr:uid="{823F1EFD-CAA4-4A94-839A-81D437D545F5}"/>
    <cellStyle name="Normal 7 12 2 2 4 2" xfId="22972" xr:uid="{A9878FCB-BC73-4394-BED0-058357F6A30C}"/>
    <cellStyle name="Normal 7 12 2 2 5" xfId="25558" xr:uid="{1FFF6350-A31D-44E8-8005-43269C43C6D1}"/>
    <cellStyle name="Normal 7 12 2 2 6" xfId="15260" xr:uid="{C5C9940B-CD67-4F7B-B295-B7AB88F052AB}"/>
    <cellStyle name="Normal 7 12 2 3" xfId="4918" xr:uid="{00000000-0005-0000-0000-000065130000}"/>
    <cellStyle name="Normal 7 12 2 3 2" xfId="10445" xr:uid="{A43BE236-812F-4787-8F9D-AD92D76F8CD9}"/>
    <cellStyle name="Normal 7 12 2 3 2 2" xfId="30029" xr:uid="{FEC2A931-7192-4964-84BD-F602F41BC98B}"/>
    <cellStyle name="Normal 7 12 2 3 2 3" xfId="20627" xr:uid="{CC994801-F226-4D51-AE28-E4875CE1B831}"/>
    <cellStyle name="Normal 7 12 2 3 3" xfId="13136" xr:uid="{CED5C102-739D-48F5-ACE1-0CABD4D28ECC}"/>
    <cellStyle name="Normal 7 12 2 3 3 2" xfId="23460" xr:uid="{B641B0D9-61B4-475A-8C5D-E83960404D53}"/>
    <cellStyle name="Normal 7 12 2 3 4" xfId="24395" xr:uid="{873B18D3-51BC-4B55-8F5E-19423B96830D}"/>
    <cellStyle name="Normal 7 12 2 3 5" xfId="17794" xr:uid="{FDD9B7DB-B604-4631-9260-E0FA509CFC79}"/>
    <cellStyle name="Normal 7 12 2 4" xfId="7921" xr:uid="{58C933CA-B62C-42F9-83C6-06B895E44E36}"/>
    <cellStyle name="Normal 7 12 2 4 2" xfId="29048" xr:uid="{79941F13-49B8-48EF-9E1C-2B94318D3CDF}"/>
    <cellStyle name="Normal 7 12 2 4 3" xfId="27886" xr:uid="{7B997AE2-CB8B-4E78-9B27-C3EFF1D0CD35}"/>
    <cellStyle name="Normal 7 12 2 4 4" xfId="15955" xr:uid="{74F42C9F-0D07-4777-8B32-23092B05BC77}"/>
    <cellStyle name="Normal 7 12 2 5" xfId="8663" xr:uid="{B109009F-9310-456F-9C98-F2586A36ED26}"/>
    <cellStyle name="Normal 7 12 2 5 2" xfId="27866" xr:uid="{6E99ABC6-1D66-4652-8FC0-85583E2C0C88}"/>
    <cellStyle name="Normal 7 12 2 5 3" xfId="18788" xr:uid="{EAE71100-3429-4E1C-B4D2-3697D8525743}"/>
    <cellStyle name="Normal 7 12 2 6" xfId="11299" xr:uid="{A3029ED8-1614-4463-9D68-859D43951EE0}"/>
    <cellStyle name="Normal 7 12 2 6 2" xfId="21621" xr:uid="{D226EFE3-F704-411C-BAEE-E83657885548}"/>
    <cellStyle name="Normal 7 12 2 7" xfId="24557" xr:uid="{CBDBACC6-C4E8-4421-A5C6-6B5481EBBA71}"/>
    <cellStyle name="Normal 7 12 2 8" xfId="14101" xr:uid="{7B667C5A-E81A-4965-BACA-4A2DD607CB06}"/>
    <cellStyle name="Normal 7 12 3" xfId="1653" xr:uid="{00000000-0005-0000-0000-000075060000}"/>
    <cellStyle name="Normal 7 12 3 2" xfId="2389" xr:uid="{00000000-0005-0000-0000-0000BF040000}"/>
    <cellStyle name="Normal 7 12 3 2 2" xfId="5735" xr:uid="{00000000-0005-0000-0000-000068130000}"/>
    <cellStyle name="Normal 7 12 3 2 3" xfId="29392" xr:uid="{61FC9E90-92C5-41E9-8370-C36C7A8C5556}"/>
    <cellStyle name="Normal 7 12 3 2 4" xfId="15956" xr:uid="{B462DB0D-FC2D-49E5-BCBB-A9C8BC61EEBD}"/>
    <cellStyle name="Normal 7 12 3 3" xfId="4671" xr:uid="{00000000-0005-0000-0000-000069130000}"/>
    <cellStyle name="Normal 7 12 3 3 2" xfId="27771" xr:uid="{E39CC5EB-4DC0-48D9-8AD4-4F0EAED3D4A8}"/>
    <cellStyle name="Normal 7 12 3 3 3" xfId="28362" xr:uid="{855D7FB5-BE6D-4F29-9083-805A0A3E77C8}"/>
    <cellStyle name="Normal 7 12 3 3 4" xfId="18789" xr:uid="{4C9511E2-3B3B-40BB-869F-8658336C1BC5}"/>
    <cellStyle name="Normal 7 12 3 4" xfId="11300" xr:uid="{DB875CC9-24E0-4154-8128-2882833D067C}"/>
    <cellStyle name="Normal 7 12 3 4 2" xfId="28562" xr:uid="{557B3043-6786-422F-A9E9-C06DC3E537A9}"/>
    <cellStyle name="Normal 7 12 3 4 3" xfId="30412" xr:uid="{C5F702E1-03A9-4C1D-9EC7-FC3F11193456}"/>
    <cellStyle name="Normal 7 12 3 4 4" xfId="21622" xr:uid="{CC34602C-0C61-4938-98AB-837955FCC8A8}"/>
    <cellStyle name="Normal 7 12 3 5" xfId="26344" xr:uid="{8C81EE5D-2B3A-4507-82FB-0850A5E91509}"/>
    <cellStyle name="Normal 7 12 3 6" xfId="29251" xr:uid="{8A6268B0-A420-436E-A15B-3E49500FC162}"/>
    <cellStyle name="Normal 7 12 3 7" xfId="14772" xr:uid="{DC326E5B-9750-4939-8FBF-547ACFCC3635}"/>
    <cellStyle name="Normal 7 12 4" xfId="2255" xr:uid="{00000000-0005-0000-0000-0000BD040000}"/>
    <cellStyle name="Normal 7 12 4 2" xfId="5544" xr:uid="{00000000-0005-0000-0000-00006B130000}"/>
    <cellStyle name="Normal 7 12 4 2 2" xfId="27920" xr:uid="{F52D10A6-8EF9-4862-8B35-5BC2FAAF76C8}"/>
    <cellStyle name="Normal 7 12 4 2 3" xfId="16750" xr:uid="{3D906971-5E83-4138-B151-C2D710A89B16}"/>
    <cellStyle name="Normal 7 12 4 3" xfId="9409" xr:uid="{51E90C7D-99D4-46E1-AC25-98713249351E}"/>
    <cellStyle name="Normal 7 12 4 3 2" xfId="19583" xr:uid="{767316F7-F59B-4075-AF53-ECD9B062961F}"/>
    <cellStyle name="Normal 7 12 4 4" xfId="12092" xr:uid="{39022047-34E4-47C5-B9A7-64257F945449}"/>
    <cellStyle name="Normal 7 12 4 4 2" xfId="22416" xr:uid="{9D88A2F7-AC62-4451-A3F1-BE32A5774565}"/>
    <cellStyle name="Normal 7 12 4 5" xfId="24574" xr:uid="{A9678433-6EEE-4085-B394-6A8792296EB7}"/>
    <cellStyle name="Normal 7 12 4 6" xfId="14591" xr:uid="{243364C6-3C7E-4AB4-A9BF-8C923818F824}"/>
    <cellStyle name="Normal 7 12 5" xfId="4512" xr:uid="{00000000-0005-0000-0000-00006C130000}"/>
    <cellStyle name="Normal 7 12 5 2" xfId="8993" xr:uid="{AAD50DB0-D8D8-4B6F-BF63-470B3CF64DE5}"/>
    <cellStyle name="Normal 7 12 5 2 2" xfId="26884" xr:uid="{CA677D38-F983-477A-B7CA-8063331C4E8D}"/>
    <cellStyle name="Normal 7 12 5 2 3" xfId="19160" xr:uid="{FEE579FC-0804-4744-9AFF-E240558AD3A5}"/>
    <cellStyle name="Normal 7 12 5 3" xfId="11669" xr:uid="{5708D809-DB79-4BBF-80CF-9B6E45D940B8}"/>
    <cellStyle name="Normal 7 12 5 3 2" xfId="21993" xr:uid="{47A1D42F-C2A3-4561-BDF7-BEE7CEAAE022}"/>
    <cellStyle name="Normal 7 12 5 4" xfId="24294" xr:uid="{E1FF4E40-E3DF-4021-B9B2-FDBEF38AAB8F}"/>
    <cellStyle name="Normal 7 12 5 5" xfId="16327" xr:uid="{AEE7A30F-7245-4FA0-AA6F-3A9FD9F43169}"/>
    <cellStyle name="Normal 7 12 6" xfId="7461" xr:uid="{BCDAAC77-9F65-4E0D-907C-DA7724427A95}"/>
    <cellStyle name="Normal 7 12 6 2" xfId="10297" xr:uid="{CF428C83-AAEE-44BC-8015-AF534C8A5964}"/>
    <cellStyle name="Normal 7 12 6 2 2" xfId="29957" xr:uid="{C91AC526-FF73-4BDF-8CB6-CEA90C237E7D}"/>
    <cellStyle name="Normal 7 12 6 2 3" xfId="20479" xr:uid="{FEE6D024-A105-4652-96C4-84750A8CB961}"/>
    <cellStyle name="Normal 7 12 6 3" xfId="12988" xr:uid="{66E25CF1-3153-42A1-A361-0B1BE5699F03}"/>
    <cellStyle name="Normal 7 12 6 3 2" xfId="23312" xr:uid="{DA03C95B-C183-4CF9-BEBD-A538F8121162}"/>
    <cellStyle name="Normal 7 12 6 4" xfId="28800" xr:uid="{1598F47A-8E73-479A-B659-464B8FB53D33}"/>
    <cellStyle name="Normal 7 12 6 5" xfId="17646" xr:uid="{D4EBFA9B-718A-4A97-BE1B-39FFA1AA9E49}"/>
    <cellStyle name="Normal 7 12 7" xfId="7920" xr:uid="{901C37AC-398C-49A0-9870-FD83E12DA760}"/>
    <cellStyle name="Normal 7 12 7 2" xfId="27839" xr:uid="{41DB4D1A-5CDF-4228-BFC2-CBC8C8749B0C}"/>
    <cellStyle name="Normal 7 12 7 3" xfId="15954" xr:uid="{EE5A10E2-C85A-4E4A-A288-4126C571127A}"/>
    <cellStyle name="Normal 7 12 8" xfId="8662" xr:uid="{1AAAF939-EE58-4CFC-A30E-596CD409AD98}"/>
    <cellStyle name="Normal 7 12 8 2" xfId="18787" xr:uid="{EEC315B1-2438-457A-83A9-200F5497DBED}"/>
    <cellStyle name="Normal 7 12 9" xfId="11298" xr:uid="{32E86911-4D1D-4F21-97D2-DF2CBD06C4D9}"/>
    <cellStyle name="Normal 7 12 9 2" xfId="21620" xr:uid="{8E8787BA-4DCB-4BD0-A996-F5CF02035A81}"/>
    <cellStyle name="Normal 7 13" xfId="1654" xr:uid="{00000000-0005-0000-0000-000076060000}"/>
    <cellStyle name="Normal 7 13 10" xfId="13944" xr:uid="{145B9BA1-497A-40E0-8B99-E8D883232696}"/>
    <cellStyle name="Normal 7 13 2" xfId="1655" xr:uid="{00000000-0005-0000-0000-000077060000}"/>
    <cellStyle name="Normal 7 13 2 2" xfId="2588" xr:uid="{00000000-0005-0000-0000-0000C1040000}"/>
    <cellStyle name="Normal 7 13 2 2 2" xfId="5736" xr:uid="{00000000-0005-0000-0000-000070130000}"/>
    <cellStyle name="Normal 7 13 2 2 2 2" xfId="27925" xr:uid="{93BE7AD6-E665-4F7C-9D04-3B62E2F67EB1}"/>
    <cellStyle name="Normal 7 13 2 2 2 3" xfId="28600" xr:uid="{2FF6E1F8-B09A-4531-B41A-955D6BA58E5C}"/>
    <cellStyle name="Normal 7 13 2 2 2 4" xfId="16876" xr:uid="{D9AEDA76-7F70-49BF-9F5B-94C6A004EE2F}"/>
    <cellStyle name="Normal 7 13 2 2 3" xfId="9533" xr:uid="{E9ADB0F4-DD31-4652-A4F2-738C57F3BBC2}"/>
    <cellStyle name="Normal 7 13 2 2 3 2" xfId="29728" xr:uid="{EBD17664-07A5-4853-A9E7-7956615BFF9B}"/>
    <cellStyle name="Normal 7 13 2 2 3 3" xfId="19709" xr:uid="{456BFDAB-5274-4A67-BE08-3A7C70557291}"/>
    <cellStyle name="Normal 7 13 2 2 4" xfId="12218" xr:uid="{AB4730A5-B206-495B-9AE8-E01FD9830F3E}"/>
    <cellStyle name="Normal 7 13 2 2 4 2" xfId="22542" xr:uid="{125CDDA8-3D82-4EC6-A57D-CEE8A4FAFA1E}"/>
    <cellStyle name="Normal 7 13 2 2 5" xfId="25579" xr:uid="{0C9F2FD4-3C2D-4CE6-96D2-9151AE05D337}"/>
    <cellStyle name="Normal 7 13 2 2 6" xfId="14773" xr:uid="{4BF47B97-9AA3-4B99-AAB5-3FF6043DCC15}"/>
    <cellStyle name="Normal 7 13 2 3" xfId="4919" xr:uid="{00000000-0005-0000-0000-000071130000}"/>
    <cellStyle name="Normal 7 13 2 3 2" xfId="24630" xr:uid="{D40E2304-3EB1-4A5B-9385-F02BD695A4F7}"/>
    <cellStyle name="Normal 7 13 2 3 3" xfId="29157" xr:uid="{DBBA3AE9-2AF4-4845-AA3D-85DD298A7F96}"/>
    <cellStyle name="Normal 7 13 2 3 4" xfId="15958" xr:uid="{F9A58017-CD2D-4313-A0CC-4427519BF22D}"/>
    <cellStyle name="Normal 7 13 2 4" xfId="8665" xr:uid="{1AF5944C-2B77-4101-8056-B308A2328B9D}"/>
    <cellStyle name="Normal 7 13 2 4 2" xfId="27172" xr:uid="{10F6365C-1097-4288-AB43-A9500605ADE1}"/>
    <cellStyle name="Normal 7 13 2 4 3" xfId="28169" xr:uid="{4C51F8BD-E6C3-45FB-9333-0B902ADAE7B1}"/>
    <cellStyle name="Normal 7 13 2 4 4" xfId="18791" xr:uid="{D289FA04-2DBB-4972-BD55-68767907185B}"/>
    <cellStyle name="Normal 7 13 2 5" xfId="11302" xr:uid="{D32659BB-EDC4-47C0-A954-048010998E6E}"/>
    <cellStyle name="Normal 7 13 2 5 2" xfId="30413" xr:uid="{14E8EDFE-96B4-4BFE-9AB8-EA51EDD0180B}"/>
    <cellStyle name="Normal 7 13 2 5 3" xfId="21624" xr:uid="{48815C8D-CD2B-4D78-AC73-13E1F421AF88}"/>
    <cellStyle name="Normal 7 13 2 6" xfId="24337" xr:uid="{2AE066F0-0C7F-4FD6-9D0A-98A8224BA81A}"/>
    <cellStyle name="Normal 7 13 2 7" xfId="14102" xr:uid="{F441DC44-1AAD-472A-AE8D-6E60F6A2315C}"/>
    <cellStyle name="Normal 7 13 3" xfId="1656" xr:uid="{00000000-0005-0000-0000-000078060000}"/>
    <cellStyle name="Normal 7 13 3 2" xfId="2390" xr:uid="{00000000-0005-0000-0000-0000C2040000}"/>
    <cellStyle name="Normal 7 13 3 2 2" xfId="6417" xr:uid="{00000000-0005-0000-0000-000074130000}"/>
    <cellStyle name="Normal 7 13 3 2 3" xfId="27821" xr:uid="{2D501E7D-0D96-4D1E-91C6-A92E00EB8927}"/>
    <cellStyle name="Normal 7 13 3 2 4" xfId="15959" xr:uid="{F8A834E7-7FD9-4A2A-82C2-6D929F56340B}"/>
    <cellStyle name="Normal 7 13 3 3" xfId="4672" xr:uid="{00000000-0005-0000-0000-000075130000}"/>
    <cellStyle name="Normal 7 13 3 3 2" xfId="28369" xr:uid="{97790CCB-A4FE-45CB-ABD0-E15DD8332D44}"/>
    <cellStyle name="Normal 7 13 3 3 3" xfId="28432" xr:uid="{56B02593-6205-40D8-B852-F34BFF6C0EB1}"/>
    <cellStyle name="Normal 7 13 3 3 4" xfId="18792" xr:uid="{203FFF27-6EB9-49BE-9854-AE915B331C1F}"/>
    <cellStyle name="Normal 7 13 3 4" xfId="11303" xr:uid="{744DC37A-DBBE-43E2-94FD-6C9F6A0B29BD}"/>
    <cellStyle name="Normal 7 13 3 4 2" xfId="30414" xr:uid="{0034C866-4B5A-4984-9061-2F48416CDF1F}"/>
    <cellStyle name="Normal 7 13 3 4 3" xfId="21625" xr:uid="{01134387-F3C0-4134-9478-5890B53C7B55}"/>
    <cellStyle name="Normal 7 13 3 5" xfId="25429" xr:uid="{4B53826E-A95B-4A04-BC14-8FD1570E698C}"/>
    <cellStyle name="Normal 7 13 3 6" xfId="14592" xr:uid="{A1636464-1AAF-46A1-B21C-D2E6EAD5B3D6}"/>
    <cellStyle name="Normal 7 13 4" xfId="2256" xr:uid="{00000000-0005-0000-0000-0000C0040000}"/>
    <cellStyle name="Normal 7 13 4 2" xfId="5545" xr:uid="{00000000-0005-0000-0000-000077130000}"/>
    <cellStyle name="Normal 7 13 4 2 2" xfId="29041" xr:uid="{DA57FB75-4195-414C-BA86-5CA5D30CF1F3}"/>
    <cellStyle name="Normal 7 13 4 2 3" xfId="19161" xr:uid="{16E1FF8A-C3B0-4744-9B3C-AA200F8A1FF4}"/>
    <cellStyle name="Normal 7 13 4 3" xfId="11670" xr:uid="{4949339E-88C8-4BB5-9DFA-A7CD42E36F1A}"/>
    <cellStyle name="Normal 7 13 4 3 2" xfId="21994" xr:uid="{C199F1C3-5286-43A3-8070-91BD537FF889}"/>
    <cellStyle name="Normal 7 13 4 4" xfId="24101" xr:uid="{587C1366-68C1-4B8D-BB5C-0A69054427E8}"/>
    <cellStyle name="Normal 7 13 4 5" xfId="16328" xr:uid="{A6E68AF1-EAC3-4682-8BEE-A3823D7BB6F0}"/>
    <cellStyle name="Normal 7 13 5" xfId="4513" xr:uid="{00000000-0005-0000-0000-000078130000}"/>
    <cellStyle name="Normal 7 13 5 2" xfId="10298" xr:uid="{0E7ACE2C-9E59-45CE-A065-4BFA05FCCBCC}"/>
    <cellStyle name="Normal 7 13 5 2 2" xfId="29958" xr:uid="{46FF68CC-637C-47AD-A410-F242663CFD61}"/>
    <cellStyle name="Normal 7 13 5 2 3" xfId="20480" xr:uid="{060554DC-1CF3-41B7-B2CF-69CB7FE24756}"/>
    <cellStyle name="Normal 7 13 5 3" xfId="12989" xr:uid="{6CC0CF1A-2C89-4F6C-AD67-BF1AA67CDF53}"/>
    <cellStyle name="Normal 7 13 5 3 2" xfId="23313" xr:uid="{8A670DEF-A067-4201-B2E6-0F6607E1791F}"/>
    <cellStyle name="Normal 7 13 5 4" xfId="25222" xr:uid="{FF8206E8-DA97-480D-BD2C-E3FEC320C21E}"/>
    <cellStyle name="Normal 7 13 5 5" xfId="17647" xr:uid="{22387098-BBA9-4642-851E-F221B9C7629A}"/>
    <cellStyle name="Normal 7 13 6" xfId="7922" xr:uid="{9225E926-22D1-4CCD-A490-3F18D8F62A4F}"/>
    <cellStyle name="Normal 7 13 6 2" xfId="27107" xr:uid="{25FBF8F6-FA96-4153-96EB-032668C9E64E}"/>
    <cellStyle name="Normal 7 13 6 3" xfId="29114" xr:uid="{25347E77-3AB1-402A-82BD-2DF327644EA7}"/>
    <cellStyle name="Normal 7 13 6 4" xfId="15957" xr:uid="{5CD3EEA7-E3AB-4755-9A23-7FDAFB82D48C}"/>
    <cellStyle name="Normal 7 13 7" xfId="8664" xr:uid="{67202FFE-4D6D-42CC-BAA3-9473CCCBBF8D}"/>
    <cellStyle name="Normal 7 13 7 2" xfId="28488" xr:uid="{F5441982-F61A-418D-B594-344BA1B4A816}"/>
    <cellStyle name="Normal 7 13 7 3" xfId="18790" xr:uid="{BB12E329-5041-41BC-A36F-4199BD3E0C47}"/>
    <cellStyle name="Normal 7 13 8" xfId="11301" xr:uid="{21D9A97D-1288-4097-8FA1-A580832A79B5}"/>
    <cellStyle name="Normal 7 13 8 2" xfId="21623" xr:uid="{AA50927C-1733-4B65-8EE8-836391EDC551}"/>
    <cellStyle name="Normal 7 13 9" xfId="25168" xr:uid="{1048F01F-AF73-4785-AE6B-A42207DDC077}"/>
    <cellStyle name="Normal 7 14" xfId="1657" xr:uid="{00000000-0005-0000-0000-000079060000}"/>
    <cellStyle name="Normal 7 14 2" xfId="2621" xr:uid="{00000000-0005-0000-0000-0000C3040000}"/>
    <cellStyle name="Normal 7 14 2 2" xfId="6252" xr:uid="{00000000-0005-0000-0000-00007B130000}"/>
    <cellStyle name="Normal 7 14 2 2 2" xfId="30281" xr:uid="{5C9CCDF6-8505-456A-A6B0-D4AEE29884B9}"/>
    <cellStyle name="Normal 7 14 2 2 3" xfId="20986" xr:uid="{08668B53-EFF0-4D19-9235-D938F979FA91}"/>
    <cellStyle name="Normal 7 14 2 3" xfId="13495" xr:uid="{343C973A-4E43-47FA-8F65-0D88A42B315D}"/>
    <cellStyle name="Normal 7 14 2 3 2" xfId="23819" xr:uid="{D46469AF-F5B5-40E6-9125-A5419D043423}"/>
    <cellStyle name="Normal 7 14 2 4" xfId="25719" xr:uid="{ECD4B056-FBE2-49D4-8E3D-017974ABCC96}"/>
    <cellStyle name="Normal 7 14 2 5" xfId="18153" xr:uid="{85CF665D-79B3-470B-B5EF-03406B5EF2C9}"/>
    <cellStyle name="Normal 7 14 3" xfId="4953" xr:uid="{00000000-0005-0000-0000-00007C130000}"/>
    <cellStyle name="Normal 7 14 3 2" xfId="26809" xr:uid="{AFC94E3B-6EE9-4A12-8A86-2848EA416626}"/>
    <cellStyle name="Normal 7 14 3 3" xfId="28618" xr:uid="{CB4E2CBC-865E-4813-9334-9E151DCF39E6}"/>
    <cellStyle name="Normal 7 14 3 4" xfId="15960" xr:uid="{FD4042D3-1535-454E-9D67-C441A9702CA5}"/>
    <cellStyle name="Normal 7 14 3 5" xfId="30566" xr:uid="{89BD0F41-6BD0-4D15-A3F6-B99488EA3AEE}"/>
    <cellStyle name="Normal 7 14 3 6" xfId="30562" xr:uid="{81CCAAB5-A7BB-48F4-B973-8D047C59CDF5}"/>
    <cellStyle name="Normal 7 14 3 6 2" xfId="7532" xr:uid="{E09F5CF9-C1FA-42C5-A594-6A6450077134}"/>
    <cellStyle name="Normal 7 14 3 6 2 2" xfId="30784" xr:uid="{261D46D3-8390-4936-81EF-222D93C727A2}"/>
    <cellStyle name="Normal 7 14 3 7" xfId="30585" xr:uid="{E1F69809-B84D-4AC1-B76B-D1D41ABA77A2}"/>
    <cellStyle name="Normal 7 14 4" xfId="8666" xr:uid="{FBE9667F-AFF4-4E12-9E49-8BF25BEB10C5}"/>
    <cellStyle name="Normal 7 14 4 2" xfId="24976" xr:uid="{905C0F6A-75C9-4EF9-A945-27425B26168F}"/>
    <cellStyle name="Normal 7 14 4 3" xfId="26904" xr:uid="{8F66DB61-C0D7-4D7F-8093-792AAAE115E6}"/>
    <cellStyle name="Normal 7 14 4 4" xfId="18793" xr:uid="{1924828E-28A0-427E-9C5D-B5ACF3CCCFCE}"/>
    <cellStyle name="Normal 7 14 5" xfId="11304" xr:uid="{EEAEE220-680B-4821-9709-C33DA8B2A9AE}"/>
    <cellStyle name="Normal 7 14 5 2" xfId="30415" xr:uid="{16D15CB8-559A-49B5-A0FC-5BA803B89598}"/>
    <cellStyle name="Normal 7 14 5 3" xfId="21626" xr:uid="{1E46402E-846F-4AC7-9814-838514601BE5}"/>
    <cellStyle name="Normal 7 14 6" xfId="25297" xr:uid="{FBEF9082-E8CB-4C48-A0C5-5BC6649FBB8D}"/>
    <cellStyle name="Normal 7 14 7" xfId="15261" xr:uid="{22D455BE-CFE0-436A-8E76-79421084B828}"/>
    <cellStyle name="Normal 7 15" xfId="2252" xr:uid="{00000000-0005-0000-0000-0000B2040000}"/>
    <cellStyle name="Normal 7 15 2" xfId="5078" xr:uid="{00000000-0005-0000-0000-00007E130000}"/>
    <cellStyle name="Normal 7 15 2 2" xfId="24803" xr:uid="{8671979E-E12F-4F02-AAC7-E7DDC780FDF5}"/>
    <cellStyle name="Normal 7 15 2 3" xfId="16367" xr:uid="{FE8E3871-D72D-421C-8D4B-4FAF5C81E31F}"/>
    <cellStyle name="Normal 7 15 3" xfId="9027" xr:uid="{DBCF5379-B5F3-4DCD-B0C2-1D8ADEE929D2}"/>
    <cellStyle name="Normal 7 15 3 2" xfId="19200" xr:uid="{01985602-1B8B-4A22-BADA-A50530F310F0}"/>
    <cellStyle name="Normal 7 15 4" xfId="11709" xr:uid="{E79B3A51-AC75-49BD-960A-46927396CC8A}"/>
    <cellStyle name="Normal 7 15 4 2" xfId="22033" xr:uid="{6E865FB0-67C7-45C9-8AFE-280DC259977D}"/>
    <cellStyle name="Normal 7 15 5" xfId="24926" xr:uid="{1E7A82CC-65B1-4035-88E7-354885C3AA6B}"/>
    <cellStyle name="Normal 7 15 6" xfId="14137" xr:uid="{7D9E1417-9125-47CE-B7C8-FDA10077E455}"/>
    <cellStyle name="Normal 7 16" xfId="4509" xr:uid="{00000000-0005-0000-0000-00007F130000}"/>
    <cellStyle name="Normal 7 16 2" xfId="8781" xr:uid="{44BB555E-3BF9-4E38-9366-E0C4AA88D06A}"/>
    <cellStyle name="Normal 7 16 2 2" xfId="18929" xr:uid="{B48BA4B9-BC2E-491E-83BC-06B2E426C5C4}"/>
    <cellStyle name="Normal 7 16 3" xfId="11438" xr:uid="{43158B66-CA7B-49DB-89DF-940FBAB7389F}"/>
    <cellStyle name="Normal 7 16 3 2" xfId="21762" xr:uid="{97BDCFA4-6CC2-4451-9819-98D291A7946E}"/>
    <cellStyle name="Normal 7 16 4" xfId="25750" xr:uid="{0A6D2320-48BD-46E8-921F-8589F4454733}"/>
    <cellStyle name="Normal 7 16 5" xfId="16096" xr:uid="{B174BB39-7554-4572-B212-403F0C342798}"/>
    <cellStyle name="Normal 7 17" xfId="7268" xr:uid="{74E0C924-2DE4-4913-AD3C-3637467633F6}"/>
    <cellStyle name="Normal 7 17 2" xfId="10086" xr:uid="{7D2AE601-5ABF-4432-BB47-857467F93641}"/>
    <cellStyle name="Normal 7 17 2 2" xfId="20266" xr:uid="{DFC8EEFF-7DD0-488C-A434-A6601B2156E9}"/>
    <cellStyle name="Normal 7 17 3" xfId="12775" xr:uid="{40523272-B0D0-4A89-ABBD-8BFF29DD4264}"/>
    <cellStyle name="Normal 7 17 3 2" xfId="23099" xr:uid="{9C772869-BE94-409F-B293-9758A6DDCAA1}"/>
    <cellStyle name="Normal 7 17 4" xfId="17433" xr:uid="{9CD519DB-C207-4164-8760-DBA1A835640B}"/>
    <cellStyle name="Normal 7 18" xfId="24915" xr:uid="{F30DA0B8-D95D-4301-B358-7E1255CC070D}"/>
    <cellStyle name="Normal 7 19" xfId="13710" xr:uid="{C9915873-81D1-429F-8CD8-E8E69A21CAB8}"/>
    <cellStyle name="Normal 7 2" xfId="1658" xr:uid="{00000000-0005-0000-0000-00007A060000}"/>
    <cellStyle name="Normal 7 2 2" xfId="1659" xr:uid="{00000000-0005-0000-0000-00007B060000}"/>
    <cellStyle name="Normal 7 2 3" xfId="30529" xr:uid="{54BBA006-A1B5-49D9-B096-F94069A61B8B}"/>
    <cellStyle name="Normal 7 20" xfId="30528" xr:uid="{8E153461-73B5-4EA9-BE2B-F31E04E36936}"/>
    <cellStyle name="Normal 7 3" xfId="1660" xr:uid="{00000000-0005-0000-0000-00007C060000}"/>
    <cellStyle name="Normal 7 3 2" xfId="1661" xr:uid="{00000000-0005-0000-0000-00007D060000}"/>
    <cellStyle name="Normal 7 3 3" xfId="1662" xr:uid="{00000000-0005-0000-0000-00007E060000}"/>
    <cellStyle name="Normal 7 3 3 2" xfId="1663" xr:uid="{00000000-0005-0000-0000-00007F060000}"/>
    <cellStyle name="Normal 7 3 3 2 2" xfId="1664" xr:uid="{00000000-0005-0000-0000-000080060000}"/>
    <cellStyle name="Normal 7 3 3 2 3" xfId="1665" xr:uid="{00000000-0005-0000-0000-000081060000}"/>
    <cellStyle name="Normal 7 3 3 2 3 2" xfId="1666" xr:uid="{00000000-0005-0000-0000-000082060000}"/>
    <cellStyle name="Normal 7 3 3 2 3 2 2" xfId="1667" xr:uid="{00000000-0005-0000-0000-000083060000}"/>
    <cellStyle name="Normal 7 3 3 2 3 2 2 2" xfId="26839" xr:uid="{B68E4E59-185F-4C72-A048-7365F846A35C}"/>
    <cellStyle name="Normal 7 3 3 2 3 2 2 3" xfId="26299" xr:uid="{32A60DA5-F9A1-4308-B6AA-9EC88C33DF3A}"/>
    <cellStyle name="Normal 7 3 3 2 3 2 3" xfId="1668" xr:uid="{00000000-0005-0000-0000-000084060000}"/>
    <cellStyle name="Normal 7 3 3 2 3 2 3 2" xfId="1669" xr:uid="{00000000-0005-0000-0000-000085060000}"/>
    <cellStyle name="Normal 7 3 3 2 3 2 3 3" xfId="3553" xr:uid="{00000000-0005-0000-0000-00008C130000}"/>
    <cellStyle name="Normal 7 3 3 2 3 2 3 3 2" xfId="6523" xr:uid="{0B0E091C-C469-4F0D-A47B-A7A255F3B5AC}"/>
    <cellStyle name="Normal 7 3 3 2 3 2 3 3 3" xfId="30600" xr:uid="{6F3731EB-86F9-47ED-AE92-213B6ACD22D7}"/>
    <cellStyle name="Normal 7 3 3 2 3 2 3 4" xfId="3338" xr:uid="{00000000-0005-0000-0000-00008A130000}"/>
    <cellStyle name="Normal 7 3 3 2 3 2 4" xfId="25459" xr:uid="{2941EF13-098D-4776-8ECC-2B2369590C16}"/>
    <cellStyle name="Normal 7 3 3 2 3 3" xfId="1670" xr:uid="{00000000-0005-0000-0000-000086060000}"/>
    <cellStyle name="Normal 7 3 3 2 3 4" xfId="3861" xr:uid="{00000000-0005-0000-0000-00008E130000}"/>
    <cellStyle name="Normal 7 3 3 2 3 5" xfId="6907" xr:uid="{F04BE854-A776-4FCF-AEEE-225AD1077181}"/>
    <cellStyle name="Normal 7 3 3 2 3 5 2" xfId="7543" xr:uid="{327E36B1-1B4D-4EDE-AB38-4C696231409B}"/>
    <cellStyle name="Normal 7 3 3 2 3 5 3" xfId="30602" xr:uid="{2822309B-A2C7-441A-AF52-0DB464EA758D}"/>
    <cellStyle name="Normal 7 3 3 2 3 6" xfId="7465" xr:uid="{CD8FB498-24C2-40FE-94EA-5BB837B814F9}"/>
    <cellStyle name="Normal 7 3 3 2 3 6 2" xfId="7667" xr:uid="{370A1BF6-4A80-4033-B327-6BF66CDEBA1A}"/>
    <cellStyle name="Normal 7 3 3 2 3 6 3" xfId="6924" xr:uid="{0784480B-F037-445B-BB10-9270582F088C}"/>
    <cellStyle name="Normal 7 3 3 2 4" xfId="3860" xr:uid="{00000000-0005-0000-0000-00008F130000}"/>
    <cellStyle name="Normal 7 3 3 2 4 2" xfId="7071" xr:uid="{0A92F308-1652-4AE8-B45E-82E87C6F8C85}"/>
    <cellStyle name="Normal 7 3 3 2 4 3" xfId="26300" xr:uid="{4E3D1982-7BA2-42A3-965D-486C579DCCB1}"/>
    <cellStyle name="Normal 7 3 3 2 4 3 2" xfId="30574" xr:uid="{FEB8204D-B4D0-4092-9F05-5CBDAC0A40AA}"/>
    <cellStyle name="Normal 7 3 3 2 4 3 3" xfId="30563" xr:uid="{72AF1F97-1FE9-4733-83F2-1D4EB9F2FD77}"/>
    <cellStyle name="Normal 7 3 3 2 4 3 3 2" xfId="10560" xr:uid="{87F4C9EF-10AF-46A7-A54D-6DA578BE9AD4}"/>
    <cellStyle name="Normal 7 3 3 2 4 3 3 2 2" xfId="30785" xr:uid="{B15B3169-AF41-42FC-9FB3-F04048FB7239}"/>
    <cellStyle name="Normal 7 3 3 2 5" xfId="6906" xr:uid="{35CF37C9-B014-421F-AAEE-6FBA8B0D870B}"/>
    <cellStyle name="Normal 7 3 3 2 5 2" xfId="7571" xr:uid="{83619D3F-FAF2-44D9-962F-CAD3E25081C5}"/>
    <cellStyle name="Normal 7 3 3 2 5 3" xfId="7524" xr:uid="{26A509D3-DB70-4C80-9B48-E53B78FC0CB5}"/>
    <cellStyle name="Normal 7 3 3 2 6" xfId="7464" xr:uid="{3B42C53A-F017-434D-9808-2FAED555F8AD}"/>
    <cellStyle name="Normal 7 3 3 2 6 2" xfId="7607" xr:uid="{22567527-90B6-45CA-AA17-6C6ABA6892DA}"/>
    <cellStyle name="Normal 7 3 3 2 6 3" xfId="30653" xr:uid="{5EA565A8-721C-44C4-AFEF-20E9BE76041A}"/>
    <cellStyle name="Normal 7 3 3 3" xfId="1671" xr:uid="{00000000-0005-0000-0000-000087060000}"/>
    <cellStyle name="Normal 7 3 3 4" xfId="1672" xr:uid="{00000000-0005-0000-0000-000088060000}"/>
    <cellStyle name="Normal 7 3 3 4 2" xfId="1673" xr:uid="{00000000-0005-0000-0000-000089060000}"/>
    <cellStyle name="Normal 7 3 3 4 2 2" xfId="1674" xr:uid="{00000000-0005-0000-0000-00008A060000}"/>
    <cellStyle name="Normal 7 3 3 4 2 2 2" xfId="1675" xr:uid="{00000000-0005-0000-0000-00008B060000}"/>
    <cellStyle name="Normal 7 3 3 4 2 2 2 2" xfId="1676" xr:uid="{00000000-0005-0000-0000-00008C060000}"/>
    <cellStyle name="Normal 7 3 3 4 2 2 2 3" xfId="3554" xr:uid="{00000000-0005-0000-0000-000096130000}"/>
    <cellStyle name="Normal 7 3 3 4 2 2 2 3 2" xfId="6467" xr:uid="{5A1AC394-B595-40CB-8619-8D42B87C7960}"/>
    <cellStyle name="Normal 7 3 3 4 2 2 2 3 3" xfId="30714" xr:uid="{0B83BE3D-B917-4759-A895-A57DA0F05310}"/>
    <cellStyle name="Normal 7 3 3 4 2 2 2 4" xfId="3344" xr:uid="{00000000-0005-0000-0000-000094130000}"/>
    <cellStyle name="Normal 7 3 3 4 2 2 3" xfId="1677" xr:uid="{00000000-0005-0000-0000-00008D060000}"/>
    <cellStyle name="Normal 7 3 3 4 2 2 4" xfId="3343" xr:uid="{00000000-0005-0000-0000-000098130000}"/>
    <cellStyle name="Normal 7 3 3 4 2 3" xfId="1678" xr:uid="{00000000-0005-0000-0000-00008E060000}"/>
    <cellStyle name="Normal 7 3 3 4 2 3 2" xfId="1679" xr:uid="{00000000-0005-0000-0000-00008F060000}"/>
    <cellStyle name="Normal 7 3 3 4 2 3 2 2" xfId="26797" xr:uid="{0AA2E5AF-5E1B-44E8-BFA4-AD7D849C656F}"/>
    <cellStyle name="Normal 7 3 3 4 2 3 2 3" xfId="24827" xr:uid="{D2E77B57-85B3-4F46-81C0-596A3E440AD7}"/>
    <cellStyle name="Normal 7 3 3 4 2 3 3" xfId="1680" xr:uid="{00000000-0005-0000-0000-000090060000}"/>
    <cellStyle name="Normal 7 3 3 4 2 3 3 2" xfId="3346" xr:uid="{00000000-0005-0000-0000-00009B130000}"/>
    <cellStyle name="Normal 7 3 3 4 2 3 3 3" xfId="2044" xr:uid="{00000000-0005-0000-0000-00004B060000}"/>
    <cellStyle name="Normal 7 3 3 4 2 3 3 3 2" xfId="24025" xr:uid="{4943BEC7-71E8-49C5-88A9-1A7576CC5D9F}"/>
    <cellStyle name="Normal 7 3 3 4 2 3 3 3 3" xfId="30767" xr:uid="{A8D74F9A-03D2-4898-8CCB-D83CE1C602B2}"/>
    <cellStyle name="Normal 7 3 3 4 2 3 3 4" xfId="30756" xr:uid="{421D562A-5224-4C2D-8F0B-A27537C721A9}"/>
    <cellStyle name="Normal 7 3 3 4 2 3 4" xfId="3555" xr:uid="{00000000-0005-0000-0000-00009C130000}"/>
    <cellStyle name="Normal 7 3 3 4 2 3 4 2" xfId="6524" xr:uid="{1BDA4490-FA8A-49D3-AD0B-51B68E206B1A}"/>
    <cellStyle name="Normal 7 3 3 4 2 3 4 3" xfId="7938" xr:uid="{13CDCC19-EE54-484D-B6A9-B7C24E89DA04}"/>
    <cellStyle name="Normal 7 3 3 4 2 3 5" xfId="25546" xr:uid="{790BC94C-A73A-4E02-AFEB-DA9D5AB78540}"/>
    <cellStyle name="Normal 7 3 3 4 2 4" xfId="24908" xr:uid="{C00FA5B4-4A15-4515-A73B-86B3AB372F91}"/>
    <cellStyle name="Normal 7 3 3 4 3" xfId="1681" xr:uid="{00000000-0005-0000-0000-000091060000}"/>
    <cellStyle name="Normal 7 3 3 4 4" xfId="3862" xr:uid="{00000000-0005-0000-0000-00009E130000}"/>
    <cellStyle name="Normal 7 3 3 4 5" xfId="6908" xr:uid="{01C17335-E2EE-4BD0-9615-70C1A2E5EF30}"/>
    <cellStyle name="Normal 7 3 3 4 5 2" xfId="7436" xr:uid="{28326A16-5494-45BF-8941-16AE38D49D32}"/>
    <cellStyle name="Normal 7 3 3 4 5 3" xfId="8104" xr:uid="{7B006D52-3137-40E1-86B4-3F82E3308CF2}"/>
    <cellStyle name="Normal 7 3 3 4 6" xfId="7466" xr:uid="{DA6BCFC7-DAD9-49BC-9E20-CAFC733BFB1E}"/>
    <cellStyle name="Normal 7 3 3 4 6 2" xfId="7663" xr:uid="{8EDB78B6-B233-41CB-BDEA-2D641FD63D71}"/>
    <cellStyle name="Normal 7 3 3 4 6 3" xfId="30656" xr:uid="{6CA588E6-1DDE-45C3-AC4C-3EA47725E849}"/>
    <cellStyle name="Normal 7 3 3 5" xfId="1682" xr:uid="{00000000-0005-0000-0000-000092060000}"/>
    <cellStyle name="Normal 7 3 3 5 2" xfId="1683" xr:uid="{00000000-0005-0000-0000-000093060000}"/>
    <cellStyle name="Normal 7 3 3 5 3" xfId="3348" xr:uid="{00000000-0005-0000-0000-0000A1130000}"/>
    <cellStyle name="Normal 7 3 3 5 3 2" xfId="7664" xr:uid="{82DFD030-37BE-42AB-97BD-03FBF40659A5}"/>
    <cellStyle name="Normal 7 3 3 5 3 2 2" xfId="28321" xr:uid="{C5B04285-4C3A-4EBC-B3FE-DA741F5703D1}"/>
    <cellStyle name="Normal 7 3 3 5 3 3" xfId="26314" xr:uid="{D8EBAF67-EAF2-40F2-906C-A69699DF8E48}"/>
    <cellStyle name="Normal 7 3 3 5 3 4" xfId="30670" xr:uid="{A8CCCAD3-60D1-49B5-BB1A-E3D9D1586CC4}"/>
    <cellStyle name="Normal 7 3 3 5 4" xfId="25417" xr:uid="{EF698A04-44D0-4BBB-95B8-1D9DD71434AD}"/>
    <cellStyle name="Normal 7 3 4" xfId="1684" xr:uid="{00000000-0005-0000-0000-000094060000}"/>
    <cellStyle name="Normal 7 3 4 2" xfId="1685" xr:uid="{00000000-0005-0000-0000-000095060000}"/>
    <cellStyle name="Normal 7 3 4 3" xfId="1686" xr:uid="{00000000-0005-0000-0000-000096060000}"/>
    <cellStyle name="Normal 7 3 4 3 2" xfId="1687" xr:uid="{00000000-0005-0000-0000-000097060000}"/>
    <cellStyle name="Normal 7 3 4 3 2 2" xfId="1688" xr:uid="{00000000-0005-0000-0000-000098060000}"/>
    <cellStyle name="Normal 7 3 4 3 2 2 2" xfId="26687" xr:uid="{B732836E-BB32-4DAB-9055-1628575DD761}"/>
    <cellStyle name="Normal 7 3 4 3 2 2 3" xfId="26775" xr:uid="{649C5119-5CE5-4092-824A-4D8E5DA71744}"/>
    <cellStyle name="Normal 7 3 4 3 2 3" xfId="1689" xr:uid="{00000000-0005-0000-0000-000099060000}"/>
    <cellStyle name="Normal 7 3 4 3 2 3 2" xfId="1690" xr:uid="{00000000-0005-0000-0000-00009A060000}"/>
    <cellStyle name="Normal 7 3 4 3 2 3 3" xfId="3556" xr:uid="{00000000-0005-0000-0000-0000A9130000}"/>
    <cellStyle name="Normal 7 3 4 3 2 3 3 2" xfId="6597" xr:uid="{14EBED38-5110-4B8E-BE3C-56B06365B550}"/>
    <cellStyle name="Normal 7 3 4 3 2 3 3 3" xfId="30650" xr:uid="{CCC0BB46-CE90-4892-9E6E-D2CCE7179EB2}"/>
    <cellStyle name="Normal 7 3 4 3 2 3 4" xfId="3354" xr:uid="{00000000-0005-0000-0000-0000A7130000}"/>
    <cellStyle name="Normal 7 3 4 3 2 4" xfId="26494" xr:uid="{0E214B03-34F3-4DBF-AEA2-B0ADF7532331}"/>
    <cellStyle name="Normal 7 3 4 3 3" xfId="1691" xr:uid="{00000000-0005-0000-0000-00009B060000}"/>
    <cellStyle name="Normal 7 3 4 3 4" xfId="3863" xr:uid="{00000000-0005-0000-0000-0000AB130000}"/>
    <cellStyle name="Normal 7 3 4 3 5" xfId="6910" xr:uid="{2788F4F9-1B98-481F-9EEF-A46EFE80A26F}"/>
    <cellStyle name="Normal 7 3 4 3 5 2" xfId="7577" xr:uid="{7E3EA0C7-83D1-4F55-9997-66755B73CB5B}"/>
    <cellStyle name="Normal 7 3 4 3 5 3" xfId="30658" xr:uid="{0572E55E-BCFB-4BED-8177-5305DDC6879E}"/>
    <cellStyle name="Normal 7 3 4 3 6" xfId="7468" xr:uid="{F29746E8-AAF5-4A18-A46F-305DDB13F6DD}"/>
    <cellStyle name="Normal 7 3 4 3 6 2" xfId="7681" xr:uid="{467FB933-D4A6-464C-8503-C5CBC1660AE7}"/>
    <cellStyle name="Normal 7 3 4 3 6 3" xfId="7151" xr:uid="{FBFC334D-D121-4C6D-92A5-7806E1D0FB99}"/>
    <cellStyle name="Normal 7 3 4 4" xfId="1692" xr:uid="{00000000-0005-0000-0000-00009C060000}"/>
    <cellStyle name="Normal 7 3 4 4 2" xfId="1693" xr:uid="{00000000-0005-0000-0000-00009D060000}"/>
    <cellStyle name="Normal 7 3 4 4 3" xfId="3557" xr:uid="{00000000-0005-0000-0000-0000AE130000}"/>
    <cellStyle name="Normal 7 3 4 4 3 2" xfId="6637" xr:uid="{26A87E91-1991-45BB-A155-49C6182A2E10}"/>
    <cellStyle name="Normal 7 3 4 4 3 3" xfId="30618" xr:uid="{34475A8F-196D-4221-AC92-53C1A1A9A02C}"/>
    <cellStyle name="Normal 7 3 4 4 4" xfId="3356" xr:uid="{00000000-0005-0000-0000-0000AC130000}"/>
    <cellStyle name="Normal 7 3 4 5" xfId="6546" xr:uid="{14BB46F3-73AA-46C6-A4A5-206050BCAC84}"/>
    <cellStyle name="Normal 7 3 4 5 2" xfId="7584" xr:uid="{337BC9CF-2B20-4204-AE32-4BDDA661962F}"/>
    <cellStyle name="Normal 7 3 4 5 3" xfId="30593" xr:uid="{52E8C4AA-26DE-4168-8AD4-B84D3499213F}"/>
    <cellStyle name="Normal 7 3 4 6" xfId="7467" xr:uid="{52D22367-89C4-4DA8-AA70-8DBF5EB817D0}"/>
    <cellStyle name="Normal 7 3 4 6 2" xfId="7643" xr:uid="{C1BFD14B-C3F3-4F68-9417-E4872E023488}"/>
    <cellStyle name="Normal 7 3 4 6 3" xfId="30717" xr:uid="{27A3FBBE-B01F-46BA-924E-840442D97809}"/>
    <cellStyle name="Normal 7 3 5" xfId="6853" xr:uid="{432EEDAD-69DC-44D5-B76C-9B5600B8AF90}"/>
    <cellStyle name="Normal 7 3 5 2" xfId="7651" xr:uid="{DFD0C7AB-D667-434E-A210-040F3EFD9CE0}"/>
    <cellStyle name="Normal 7 3 5 3" xfId="7896" xr:uid="{4C095094-0A25-40B9-9C8D-77265BD01BD1}"/>
    <cellStyle name="Normal 7 3 6" xfId="30530" xr:uid="{7D879C51-DE89-4BB0-9E16-4B1A34FCA413}"/>
    <cellStyle name="Normal 7 4" xfId="1694" xr:uid="{00000000-0005-0000-0000-00009E060000}"/>
    <cellStyle name="Normal 7 4 10" xfId="1695" xr:uid="{00000000-0005-0000-0000-00009F060000}"/>
    <cellStyle name="Normal 7 4 10 10" xfId="13945" xr:uid="{D8BB8541-B7D7-44F0-9E25-00CCCF726F18}"/>
    <cellStyle name="Normal 7 4 10 2" xfId="1696" xr:uid="{00000000-0005-0000-0000-0000A0060000}"/>
    <cellStyle name="Normal 7 4 10 2 2" xfId="2589" xr:uid="{00000000-0005-0000-0000-0000DF040000}"/>
    <cellStyle name="Normal 7 4 10 2 2 2" xfId="5737" xr:uid="{00000000-0005-0000-0000-0000B3130000}"/>
    <cellStyle name="Normal 7 4 10 2 2 2 2" xfId="27004" xr:uid="{18DA9749-9F72-491F-A278-9F36BCEE1D62}"/>
    <cellStyle name="Normal 7 4 10 2 2 2 3" xfId="28340" xr:uid="{6A7A54AC-7AB2-4B92-8980-92779CA1A774}"/>
    <cellStyle name="Normal 7 4 10 2 2 2 4" xfId="16877" xr:uid="{BD8DAB93-E172-4958-8F79-37A9C2F79831}"/>
    <cellStyle name="Normal 7 4 10 2 2 3" xfId="9534" xr:uid="{92D3B7B1-CD11-4FA2-BA87-46C58C3B5378}"/>
    <cellStyle name="Normal 7 4 10 2 2 3 2" xfId="29729" xr:uid="{A0F55EA6-8743-4BEB-9BF9-12CF882ED559}"/>
    <cellStyle name="Normal 7 4 10 2 2 3 3" xfId="19710" xr:uid="{653E730D-08E2-4EB2-9164-BE24240C6C7F}"/>
    <cellStyle name="Normal 7 4 10 2 2 4" xfId="12219" xr:uid="{DCFA6116-1AA3-478A-8BFA-F0FFD8DD61CD}"/>
    <cellStyle name="Normal 7 4 10 2 2 4 2" xfId="22543" xr:uid="{015F4D3F-3D2A-48B0-82A2-796CFB36C672}"/>
    <cellStyle name="Normal 7 4 10 2 2 5" xfId="23973" xr:uid="{1F9D90BB-6EBD-432B-8AFD-35FC706BB76A}"/>
    <cellStyle name="Normal 7 4 10 2 2 6" xfId="14774" xr:uid="{157DDA92-576B-4A0B-A870-87704335E30D}"/>
    <cellStyle name="Normal 7 4 10 2 3" xfId="4920" xr:uid="{00000000-0005-0000-0000-0000B4130000}"/>
    <cellStyle name="Normal 7 4 10 2 3 2" xfId="24668" xr:uid="{E5D11713-2DE9-4D18-AC33-E59321FBB4BD}"/>
    <cellStyle name="Normal 7 4 10 2 3 3" xfId="27518" xr:uid="{A5478CFD-325F-4522-8E49-CFBF6DA03FA2}"/>
    <cellStyle name="Normal 7 4 10 2 3 4" xfId="15963" xr:uid="{23ED04DC-003F-49CA-BC66-CEB134A7D6B0}"/>
    <cellStyle name="Normal 7 4 10 2 4" xfId="8669" xr:uid="{D0399B86-C104-4BE5-A639-DA3A46235D76}"/>
    <cellStyle name="Normal 7 4 10 2 4 2" xfId="29077" xr:uid="{A84097AF-A24A-4B50-A27B-3E33160E9E1E}"/>
    <cellStyle name="Normal 7 4 10 2 4 3" xfId="27553" xr:uid="{9CD38174-CAC3-4474-93FF-13FAE40F77D7}"/>
    <cellStyle name="Normal 7 4 10 2 4 4" xfId="18796" xr:uid="{E0ADFAA1-A1B6-41C9-BC27-A8133584BF11}"/>
    <cellStyle name="Normal 7 4 10 2 5" xfId="11307" xr:uid="{0F31347D-63AF-4009-9B52-294E98C58702}"/>
    <cellStyle name="Normal 7 4 10 2 5 2" xfId="30416" xr:uid="{35F9FC8C-B4E0-42CD-95EB-E82438B6A2EF}"/>
    <cellStyle name="Normal 7 4 10 2 5 3" xfId="21629" xr:uid="{EBB7F6A9-5FDA-4EC0-B909-E2FC6B82A433}"/>
    <cellStyle name="Normal 7 4 10 2 6" xfId="24579" xr:uid="{A146AE33-9336-46E3-86F9-D2BA216B4B8F}"/>
    <cellStyle name="Normal 7 4 10 2 7" xfId="14103" xr:uid="{B40DB859-BFAC-4DAF-A47D-BF9C0D2F07A3}"/>
    <cellStyle name="Normal 7 4 10 3" xfId="1697" xr:uid="{00000000-0005-0000-0000-0000A1060000}"/>
    <cellStyle name="Normal 7 4 10 3 2" xfId="2391" xr:uid="{00000000-0005-0000-0000-0000E0040000}"/>
    <cellStyle name="Normal 7 4 10 3 2 2" xfId="6418" xr:uid="{00000000-0005-0000-0000-0000B7130000}"/>
    <cellStyle name="Normal 7 4 10 3 2 3" xfId="29075" xr:uid="{9E361D59-D548-48F8-B211-910A6CA44E4C}"/>
    <cellStyle name="Normal 7 4 10 3 2 4" xfId="15964" xr:uid="{40D53A1E-E7BF-4DA4-AC25-89A26B6D6212}"/>
    <cellStyle name="Normal 7 4 10 3 3" xfId="4673" xr:uid="{00000000-0005-0000-0000-0000B8130000}"/>
    <cellStyle name="Normal 7 4 10 3 3 2" xfId="29541" xr:uid="{96FFC587-14D8-41AF-9B25-90D2A37632A5}"/>
    <cellStyle name="Normal 7 4 10 3 3 3" xfId="27374" xr:uid="{2BB5BDF6-F9D7-43FC-A4B0-02DF581858E5}"/>
    <cellStyle name="Normal 7 4 10 3 3 4" xfId="18797" xr:uid="{6560E6F9-53F2-4FDD-9EFD-46AB6B7F2962}"/>
    <cellStyle name="Normal 7 4 10 3 4" xfId="11308" xr:uid="{257BD251-1E70-4251-AB2F-90F121DA8399}"/>
    <cellStyle name="Normal 7 4 10 3 4 2" xfId="30417" xr:uid="{A7896AAB-4D6F-4669-B90C-CE50AB0924CE}"/>
    <cellStyle name="Normal 7 4 10 3 4 3" xfId="21630" xr:uid="{9B1A1C8A-7FB9-4316-A974-F65AB4ADB7FD}"/>
    <cellStyle name="Normal 7 4 10 3 5" xfId="24397" xr:uid="{6416758F-26EE-4725-A0BA-542DAFE46590}"/>
    <cellStyle name="Normal 7 4 10 3 6" xfId="14594" xr:uid="{26A3FD09-7089-48F5-A22B-3CB642822C57}"/>
    <cellStyle name="Normal 7 4 10 4" xfId="2258" xr:uid="{00000000-0005-0000-0000-0000DE040000}"/>
    <cellStyle name="Normal 7 4 10 4 2" xfId="5547" xr:uid="{00000000-0005-0000-0000-0000BA130000}"/>
    <cellStyle name="Normal 7 4 10 4 2 2" xfId="29067" xr:uid="{8CDA1C5E-68E6-4CD4-AA87-253FAB79270E}"/>
    <cellStyle name="Normal 7 4 10 4 2 3" xfId="19162" xr:uid="{6AFEE72A-7111-4AD7-982E-EA122C05AC74}"/>
    <cellStyle name="Normal 7 4 10 4 3" xfId="11671" xr:uid="{808DC348-5A8A-4CAD-B919-948A948BF0CA}"/>
    <cellStyle name="Normal 7 4 10 4 3 2" xfId="21995" xr:uid="{4AC6E0C4-2156-4AAE-8BC5-B2789E3935C4}"/>
    <cellStyle name="Normal 7 4 10 4 4" xfId="24131" xr:uid="{7286092B-2464-4E58-8D78-9B32604250E1}"/>
    <cellStyle name="Normal 7 4 10 4 5" xfId="16329" xr:uid="{D95E1ABD-C7A8-4282-8150-581609FA101E}"/>
    <cellStyle name="Normal 7 4 10 5" xfId="4515" xr:uid="{00000000-0005-0000-0000-0000BB130000}"/>
    <cellStyle name="Normal 7 4 10 5 2" xfId="10301" xr:uid="{0FC17D64-0FEB-4905-AC28-8444A953DB22}"/>
    <cellStyle name="Normal 7 4 10 5 2 2" xfId="29959" xr:uid="{169E1FBF-E643-4FF7-B533-B665DB6C6EA7}"/>
    <cellStyle name="Normal 7 4 10 5 2 3" xfId="20483" xr:uid="{AC489979-D2D2-43A8-AE2A-3A2DC5E3807F}"/>
    <cellStyle name="Normal 7 4 10 5 3" xfId="12992" xr:uid="{E022A514-CB2E-47C2-B792-04D49EE8A6E5}"/>
    <cellStyle name="Normal 7 4 10 5 3 2" xfId="23316" xr:uid="{C2530D54-36AA-4E10-8F0B-A4292DD4EEAF}"/>
    <cellStyle name="Normal 7 4 10 5 4" xfId="25615" xr:uid="{98F08C1C-8B75-456B-AABD-DC2F65486B9E}"/>
    <cellStyle name="Normal 7 4 10 5 5" xfId="17650" xr:uid="{A8BA1BC7-E7B2-4E26-991E-2617E1DF3BD7}"/>
    <cellStyle name="Normal 7 4 10 6" xfId="7924" xr:uid="{D12DB50D-0D3A-4B24-96FD-403704564E8E}"/>
    <cellStyle name="Normal 7 4 10 6 2" xfId="28158" xr:uid="{67B21B73-D239-4275-B040-BB650FDAA549}"/>
    <cellStyle name="Normal 7 4 10 6 3" xfId="29665" xr:uid="{E0BCD0F5-9731-413D-B00E-62544CA0AB46}"/>
    <cellStyle name="Normal 7 4 10 6 4" xfId="15962" xr:uid="{A97B929E-EA68-4E01-82D8-764FF57DFB33}"/>
    <cellStyle name="Normal 7 4 10 7" xfId="8668" xr:uid="{CF77CA52-9756-446F-BA8C-7BFBB5013899}"/>
    <cellStyle name="Normal 7 4 10 7 2" xfId="28927" xr:uid="{CF799731-CADB-4459-83E3-253A2BC3A916}"/>
    <cellStyle name="Normal 7 4 10 7 3" xfId="18795" xr:uid="{8F099A2D-35B0-4B5F-BD2E-0144B825BB41}"/>
    <cellStyle name="Normal 7 4 10 8" xfId="11306" xr:uid="{7CF10E56-E3EB-4F97-B70C-28EACA9FA78F}"/>
    <cellStyle name="Normal 7 4 10 8 2" xfId="21628" xr:uid="{B60877B2-5E66-46A2-8317-BCACCE87BC7D}"/>
    <cellStyle name="Normal 7 4 10 9" xfId="24700" xr:uid="{F5915227-FC74-43D0-93DC-D80B5C48B928}"/>
    <cellStyle name="Normal 7 4 11" xfId="1698" xr:uid="{00000000-0005-0000-0000-0000A2060000}"/>
    <cellStyle name="Normal 7 4 11 10" xfId="13821" xr:uid="{C41D90DC-FF5B-4CC0-AC9D-B8EFD634FF52}"/>
    <cellStyle name="Normal 7 4 11 2" xfId="2426" xr:uid="{00000000-0005-0000-0000-0000E1040000}"/>
    <cellStyle name="Normal 7 4 11 2 2" xfId="6253" xr:uid="{00000000-0005-0000-0000-0000BE130000}"/>
    <cellStyle name="Normal 7 4 11 2 2 2" xfId="24276" xr:uid="{DBDA57F3-328B-49BD-880A-251215685FC4}"/>
    <cellStyle name="Normal 7 4 11 2 2 3" xfId="28987" xr:uid="{70FDC495-B712-4D94-A91A-2DB071723E1D}"/>
    <cellStyle name="Normal 7 4 11 2 2 4" xfId="17307" xr:uid="{F13FCA6D-6C09-4C5E-BF5F-081DC2DD76BA}"/>
    <cellStyle name="Normal 7 4 11 2 3" xfId="9963" xr:uid="{41DDA1F0-0B5F-4EA2-B540-BD2DD80E99DE}"/>
    <cellStyle name="Normal 7 4 11 2 3 2" xfId="29580" xr:uid="{3F1735E3-2D98-439C-9E3E-E5AA8721912B}"/>
    <cellStyle name="Normal 7 4 11 2 3 3" xfId="29898" xr:uid="{82B554C2-0411-4F5F-9785-228857590682}"/>
    <cellStyle name="Normal 7 4 11 2 3 4" xfId="20140" xr:uid="{E7114746-E9B9-4CA7-9F6C-A8CA930B49A3}"/>
    <cellStyle name="Normal 7 4 11 2 4" xfId="12649" xr:uid="{9CFBDC69-684A-45FB-80B0-A9F1CCF016F8}"/>
    <cellStyle name="Normal 7 4 11 2 4 2" xfId="30447" xr:uid="{AC4D5D28-BAF6-4125-A3BD-6D3C2BAC2EFA}"/>
    <cellStyle name="Normal 7 4 11 2 4 3" xfId="22973" xr:uid="{34F3740A-D3C2-422B-A03C-E8A2803FBB4F}"/>
    <cellStyle name="Normal 7 4 11 2 5" xfId="24497" xr:uid="{B32E1247-EA68-4060-B7BF-D49CEC9291EA}"/>
    <cellStyle name="Normal 7 4 11 2 6" xfId="15262" xr:uid="{8520FF4F-C795-4B68-BE57-926C48BD3351}"/>
    <cellStyle name="Normal 7 4 11 3" xfId="3730" xr:uid="{00000000-0005-0000-0000-0000BF130000}"/>
    <cellStyle name="Normal 7 4 11 3 2" xfId="5546" xr:uid="{00000000-0005-0000-0000-0000C0130000}"/>
    <cellStyle name="Normal 7 4 11 3 2 2" xfId="27530" xr:uid="{4466936B-4B13-4B72-B91B-10C2EF467103}"/>
    <cellStyle name="Normal 7 4 11 3 2 3" xfId="16751" xr:uid="{1D38D717-8E1D-4E0A-8198-9C4504475B9E}"/>
    <cellStyle name="Normal 7 4 11 3 3" xfId="9410" xr:uid="{AC45E834-0C39-4364-94C1-F3D16B74AA31}"/>
    <cellStyle name="Normal 7 4 11 3 3 2" xfId="19584" xr:uid="{C63892FA-ECFF-4A9D-AD85-EF7AFE2751B5}"/>
    <cellStyle name="Normal 7 4 11 3 4" xfId="12093" xr:uid="{C65D699E-D059-41BD-BC3B-F30A40882FE7}"/>
    <cellStyle name="Normal 7 4 11 3 4 2" xfId="22417" xr:uid="{1CC6CF5C-3A28-4681-8E11-E92FA86A5B71}"/>
    <cellStyle name="Normal 7 4 11 3 5" xfId="25733" xr:uid="{A287A8B5-8177-4CE8-B864-2798AA699494}"/>
    <cellStyle name="Normal 7 4 11 3 6" xfId="14593" xr:uid="{ED32D8A0-0069-4741-BF30-1F4385C622F4}"/>
    <cellStyle name="Normal 7 4 11 4" xfId="4712" xr:uid="{00000000-0005-0000-0000-0000C1130000}"/>
    <cellStyle name="Normal 7 4 11 4 2" xfId="8890" xr:uid="{EE1C772D-D7B2-4A36-B63D-3FF7D4A5D8B4}"/>
    <cellStyle name="Normal 7 4 11 4 2 2" xfId="29249" xr:uid="{9A68AC67-851B-44BE-A3C9-877C2E4EEEAF}"/>
    <cellStyle name="Normal 7 4 11 4 2 3" xfId="19040" xr:uid="{460D5D3E-36DA-49D5-80C7-36F8F4359DEF}"/>
    <cellStyle name="Normal 7 4 11 4 3" xfId="11549" xr:uid="{841BA958-C8FF-4AF8-920F-D052A010769C}"/>
    <cellStyle name="Normal 7 4 11 4 3 2" xfId="21873" xr:uid="{351A896B-C06C-40F7-8E2D-46EEFD1101F9}"/>
    <cellStyle name="Normal 7 4 11 4 4" xfId="26550" xr:uid="{9FBB42AB-5B87-454B-8AA4-A7A234867121}"/>
    <cellStyle name="Normal 7 4 11 4 5" xfId="16207" xr:uid="{C74D0CA8-02E9-4B2F-9691-68A0D77AF6B0}"/>
    <cellStyle name="Normal 7 4 11 5" xfId="7469" xr:uid="{ED53729B-1984-4757-A661-FBE7744364DF}"/>
    <cellStyle name="Normal 7 4 11 5 2" xfId="10300" xr:uid="{9B20BEA2-0A6A-4E64-97B1-064A87037DAC}"/>
    <cellStyle name="Normal 7 4 11 5 2 2" xfId="20482" xr:uid="{A1EE50D2-F685-470E-9FFA-34701B19EABC}"/>
    <cellStyle name="Normal 7 4 11 5 3" xfId="12991" xr:uid="{4F53DD84-EABB-4477-BB8F-8AA1DFACDC76}"/>
    <cellStyle name="Normal 7 4 11 5 3 2" xfId="23315" xr:uid="{4E866483-0BFF-416D-841B-06AC8A9F9AD3}"/>
    <cellStyle name="Normal 7 4 11 5 4" xfId="27622" xr:uid="{2C42849B-848D-45BF-BC9C-845103C31932}"/>
    <cellStyle name="Normal 7 4 11 5 5" xfId="17649" xr:uid="{B573723B-74EC-4497-9C31-0B28339D1EDB}"/>
    <cellStyle name="Normal 7 4 11 6" xfId="7925" xr:uid="{EC69A6E5-64A5-41AD-AAC9-939B54F7AF14}"/>
    <cellStyle name="Normal 7 4 11 6 2" xfId="15965" xr:uid="{A67EAB9B-F8AC-4D12-A050-8801836AAC34}"/>
    <cellStyle name="Normal 7 4 11 7" xfId="8670" xr:uid="{4C04E041-7B22-4702-A2AB-C9F2D48FF946}"/>
    <cellStyle name="Normal 7 4 11 7 2" xfId="18798" xr:uid="{762A166C-E80D-4ED4-9D92-0C523A81D564}"/>
    <cellStyle name="Normal 7 4 11 8" xfId="11309" xr:uid="{0FEAA762-B852-42A0-917A-AC3AD370683C}"/>
    <cellStyle name="Normal 7 4 11 8 2" xfId="21631" xr:uid="{33E62389-ED3C-4EE9-A566-37B308FE9447}"/>
    <cellStyle name="Normal 7 4 11 9" xfId="24869" xr:uid="{CBEEB200-5791-42AD-B6AC-D5AB04A9ABBE}"/>
    <cellStyle name="Normal 7 4 12" xfId="1699" xr:uid="{00000000-0005-0000-0000-0000A3060000}"/>
    <cellStyle name="Normal 7 4 12 2" xfId="2622" xr:uid="{00000000-0005-0000-0000-0000E2040000}"/>
    <cellStyle name="Normal 7 4 12 2 2" xfId="6254" xr:uid="{00000000-0005-0000-0000-0000C4130000}"/>
    <cellStyle name="Normal 7 4 12 2 2 2" xfId="28709" xr:uid="{C5E99B72-F3D9-4465-928E-E469798B1447}"/>
    <cellStyle name="Normal 7 4 12 2 2 3" xfId="17308" xr:uid="{CCC5D0AE-2150-4F21-A212-0D0CD2DE1306}"/>
    <cellStyle name="Normal 7 4 12 2 3" xfId="9964" xr:uid="{2F6A122E-7A67-4E25-88CA-A086F2E9CF62}"/>
    <cellStyle name="Normal 7 4 12 2 3 2" xfId="20141" xr:uid="{6C6AC9B6-A01F-4DFF-BFD1-5DE4F138C0B5}"/>
    <cellStyle name="Normal 7 4 12 2 4" xfId="12650" xr:uid="{75BBD4CF-243E-434F-87E2-6C6774F1596E}"/>
    <cellStyle name="Normal 7 4 12 2 4 2" xfId="22974" xr:uid="{37807B17-E6DB-4D4F-B199-064A6FFC760B}"/>
    <cellStyle name="Normal 7 4 12 2 5" xfId="25022" xr:uid="{CA85442D-EF5D-456A-9CC3-B39E556D356C}"/>
    <cellStyle name="Normal 7 4 12 2 6" xfId="15263" xr:uid="{A1987CEE-DEA1-44D0-B46D-33D3736EB2D3}"/>
    <cellStyle name="Normal 7 4 12 3" xfId="4954" xr:uid="{00000000-0005-0000-0000-0000C5130000}"/>
    <cellStyle name="Normal 7 4 12 3 2" xfId="10350" xr:uid="{439A01A9-C5A6-480D-B27D-9EB9871F631B}"/>
    <cellStyle name="Normal 7 4 12 3 2 2" xfId="29968" xr:uid="{25BDB85B-14F0-4079-8EB0-8A4CA89ED607}"/>
    <cellStyle name="Normal 7 4 12 3 2 3" xfId="20532" xr:uid="{89A59315-4EF3-4DED-A883-6BBAF054D8E3}"/>
    <cellStyle name="Normal 7 4 12 3 3" xfId="13041" xr:uid="{07D55677-7FD2-4828-9C5B-2C79CCE0CCE8}"/>
    <cellStyle name="Normal 7 4 12 3 3 2" xfId="23365" xr:uid="{13233554-DD24-4451-A2A8-0222CA02B930}"/>
    <cellStyle name="Normal 7 4 12 3 4" xfId="26674" xr:uid="{EA9B2052-42FD-47A6-892D-F2B6146526B3}"/>
    <cellStyle name="Normal 7 4 12 3 5" xfId="17699" xr:uid="{6842B2C0-7A26-4472-8C82-123CF55A9E77}"/>
    <cellStyle name="Normal 7 4 12 4" xfId="7926" xr:uid="{D6692A76-F86A-447F-87BA-BE5E0BB0E82D}"/>
    <cellStyle name="Normal 7 4 12 4 2" xfId="26673" xr:uid="{5E297BFD-54F0-400B-B4B7-DEF5C85C0265}"/>
    <cellStyle name="Normal 7 4 12 4 3" xfId="27564" xr:uid="{10E77DB2-6963-4731-B7D8-996D0969BF36}"/>
    <cellStyle name="Normal 7 4 12 4 4" xfId="15966" xr:uid="{ACABC18B-14DB-44F4-AF31-05576B2A0255}"/>
    <cellStyle name="Normal 7 4 12 5" xfId="8671" xr:uid="{D1A20A0E-0232-4150-8B9D-3A4E456807A3}"/>
    <cellStyle name="Normal 7 4 12 5 2" xfId="27479" xr:uid="{17212361-5181-4BF1-9E7E-A8F9B3527FB0}"/>
    <cellStyle name="Normal 7 4 12 5 3" xfId="18799" xr:uid="{D11C062E-F62D-4DB9-A54E-69CD68BA4973}"/>
    <cellStyle name="Normal 7 4 12 6" xfId="11310" xr:uid="{612EAACD-0213-4793-AC37-959E6524CA92}"/>
    <cellStyle name="Normal 7 4 12 6 2" xfId="21632" xr:uid="{22C472C3-FCBE-42FB-BC27-0B441AB5BD1D}"/>
    <cellStyle name="Normal 7 4 12 7" xfId="26496" xr:uid="{310D170B-3D17-421F-9721-350B8EC21A62}"/>
    <cellStyle name="Normal 7 4 12 8" xfId="13979" xr:uid="{7B75EA07-32C2-4BC3-8649-A05C659CB0F8}"/>
    <cellStyle name="Normal 7 4 13" xfId="1700" xr:uid="{00000000-0005-0000-0000-0000A4060000}"/>
    <cellStyle name="Normal 7 4 13 2" xfId="2298" xr:uid="{00000000-0005-0000-0000-0000E3040000}"/>
    <cellStyle name="Normal 7 4 13 2 2" xfId="5614" xr:uid="{00000000-0005-0000-0000-0000C8130000}"/>
    <cellStyle name="Normal 7 4 13 2 3" xfId="29301" xr:uid="{D3F0E5E0-9F91-414E-9760-C3F0130F15C4}"/>
    <cellStyle name="Normal 7 4 13 2 4" xfId="15967" xr:uid="{BF24C6CD-07DC-436F-ADF8-F96C595708E6}"/>
    <cellStyle name="Normal 7 4 13 3" xfId="4549" xr:uid="{00000000-0005-0000-0000-0000C9130000}"/>
    <cellStyle name="Normal 7 4 13 3 2" xfId="26414" xr:uid="{1BF902D2-4747-472A-9B5B-8BEF9F2F9E25}"/>
    <cellStyle name="Normal 7 4 13 3 3" xfId="18800" xr:uid="{488A5AC5-5593-44EF-8026-C11ACEA067DB}"/>
    <cellStyle name="Normal 7 4 13 4" xfId="11311" xr:uid="{32D3A471-D9B6-4049-94E6-AA14F33383A7}"/>
    <cellStyle name="Normal 7 4 13 4 2" xfId="21633" xr:uid="{5A0BCB43-19FD-416C-BCBA-BA4CBCCC360C}"/>
    <cellStyle name="Normal 7 4 13 5" xfId="26434" xr:uid="{740634AD-4746-449C-8909-053B377C3920}"/>
    <cellStyle name="Normal 7 4 13 6" xfId="14663" xr:uid="{3938C943-A832-4819-B1D9-062FA9AAC839}"/>
    <cellStyle name="Normal 7 4 14" xfId="2257" xr:uid="{00000000-0005-0000-0000-0000DD040000}"/>
    <cellStyle name="Normal 7 4 14 2" xfId="5079" xr:uid="{00000000-0005-0000-0000-0000CB130000}"/>
    <cellStyle name="Normal 7 4 14 2 2" xfId="29152" xr:uid="{F2ABD774-77D8-4BAA-8746-4AA60604AE09}"/>
    <cellStyle name="Normal 7 4 14 2 3" xfId="16368" xr:uid="{A2FE2311-E5E3-413B-884F-00462359E1D1}"/>
    <cellStyle name="Normal 7 4 14 3" xfId="9028" xr:uid="{9BCD2BC7-D7BD-4DC9-9886-F680CD40259B}"/>
    <cellStyle name="Normal 7 4 14 3 2" xfId="19201" xr:uid="{3657C839-A1A5-41E3-81F7-F3CFF5799020}"/>
    <cellStyle name="Normal 7 4 14 4" xfId="11710" xr:uid="{60DD59D5-B6F5-45EB-B212-3472BF0635D2}"/>
    <cellStyle name="Normal 7 4 14 4 2" xfId="22034" xr:uid="{BC4EA9FD-9AD0-45E2-9F46-476A9129CCC6}"/>
    <cellStyle name="Normal 7 4 14 5" xfId="25313" xr:uid="{5B2AB77B-CF0F-4ED3-84FF-D4C512B00378}"/>
    <cellStyle name="Normal 7 4 14 6" xfId="14138" xr:uid="{4A74D500-95EB-4FCF-9F21-3CD8B03A5468}"/>
    <cellStyle name="Normal 7 4 15" xfId="4514" xr:uid="{00000000-0005-0000-0000-0000CC130000}"/>
    <cellStyle name="Normal 7 4 15 2" xfId="8782" xr:uid="{D3B3EC47-F21D-4482-93B5-94556E157621}"/>
    <cellStyle name="Normal 7 4 15 2 2" xfId="28832" xr:uid="{54EF914A-9C1C-46E1-9F6D-B4E8C844B89D}"/>
    <cellStyle name="Normal 7 4 15 2 3" xfId="18930" xr:uid="{9608315C-4F13-4C9E-B3E3-243EECB6F53A}"/>
    <cellStyle name="Normal 7 4 15 3" xfId="11439" xr:uid="{B136F4FD-891A-451D-B3BE-5E91A9D3F7E0}"/>
    <cellStyle name="Normal 7 4 15 3 2" xfId="21763" xr:uid="{4129FECD-D13A-4C50-9729-DCE63B5640F5}"/>
    <cellStyle name="Normal 7 4 15 4" xfId="25915" xr:uid="{58387E32-F78E-4450-9DB5-24FC205EA462}"/>
    <cellStyle name="Normal 7 4 15 5" xfId="16097" xr:uid="{3C70133A-E8C5-4DA2-96D4-134AC7761406}"/>
    <cellStyle name="Normal 7 4 16" xfId="7269" xr:uid="{35DD3564-4B5A-4FF7-965F-E489871F49D6}"/>
    <cellStyle name="Normal 7 4 16 2" xfId="10087" xr:uid="{3AEE9C73-EBD2-4C1E-A75F-8B71CEE87106}"/>
    <cellStyle name="Normal 7 4 16 2 2" xfId="20267" xr:uid="{69EF5D3A-0B65-4277-9D03-DCC76CDEFFFA}"/>
    <cellStyle name="Normal 7 4 16 3" xfId="12776" xr:uid="{A5D06BD2-490A-496B-B5FD-F65A47246D37}"/>
    <cellStyle name="Normal 7 4 16 3 2" xfId="23100" xr:uid="{EB43411C-55F2-46B8-BDD7-9FDEB274E68A}"/>
    <cellStyle name="Normal 7 4 16 4" xfId="26035" xr:uid="{ED815B54-60A5-4C3B-B9AB-2A7D5FD0986E}"/>
    <cellStyle name="Normal 7 4 16 5" xfId="17434" xr:uid="{B406F9EB-78E9-4AD0-B3D5-42D5E7033313}"/>
    <cellStyle name="Normal 7 4 17" xfId="7923" xr:uid="{348D6243-8515-42BB-972B-42A5F6277D70}"/>
    <cellStyle name="Normal 7 4 17 2" xfId="15961" xr:uid="{094820F4-10EE-44C7-A98A-FC14F656032A}"/>
    <cellStyle name="Normal 7 4 18" xfId="8667" xr:uid="{CE941EBE-9EDA-41D6-8F65-CC46FD79368D}"/>
    <cellStyle name="Normal 7 4 18 2" xfId="18794" xr:uid="{7786BBE5-DD85-49FE-8E14-289D28E5E4DA}"/>
    <cellStyle name="Normal 7 4 19" xfId="11305" xr:uid="{F1AB0C45-4D78-45B0-8767-02BF2E5CE3A3}"/>
    <cellStyle name="Normal 7 4 19 2" xfId="21627" xr:uid="{31944DA3-303E-491B-9AC0-2E7C30E7C127}"/>
    <cellStyle name="Normal 7 4 2" xfId="1701" xr:uid="{00000000-0005-0000-0000-0000A5060000}"/>
    <cellStyle name="Normal 7 4 2 10" xfId="1702" xr:uid="{00000000-0005-0000-0000-0000A6060000}"/>
    <cellStyle name="Normal 7 4 2 10 2" xfId="2629" xr:uid="{00000000-0005-0000-0000-0000E5040000}"/>
    <cellStyle name="Normal 7 4 2 10 2 2" xfId="6255" xr:uid="{00000000-0005-0000-0000-0000D0130000}"/>
    <cellStyle name="Normal 7 4 2 10 2 2 2" xfId="27868" xr:uid="{B4763BDA-73CF-4BFD-BAB7-BFC989D3AA26}"/>
    <cellStyle name="Normal 7 4 2 10 2 2 3" xfId="17309" xr:uid="{B391487F-BC33-434B-998D-3933B8004731}"/>
    <cellStyle name="Normal 7 4 2 10 2 3" xfId="9965" xr:uid="{0E730718-C129-4575-B921-4EC419AF325D}"/>
    <cellStyle name="Normal 7 4 2 10 2 3 2" xfId="20142" xr:uid="{3C845BB8-E145-45A7-BEDB-AC34DB522C6D}"/>
    <cellStyle name="Normal 7 4 2 10 2 4" xfId="12651" xr:uid="{1EF5775F-4203-4430-8E08-254075540CE1}"/>
    <cellStyle name="Normal 7 4 2 10 2 4 2" xfId="22975" xr:uid="{ED71AD82-C758-4CF0-9F72-873C00D6CE2A}"/>
    <cellStyle name="Normal 7 4 2 10 2 5" xfId="23929" xr:uid="{C7E7605D-1F20-4F6D-9894-F415FBF0C283}"/>
    <cellStyle name="Normal 7 4 2 10 2 6" xfId="15264" xr:uid="{CA377A15-2067-415D-A942-A76B87DC4252}"/>
    <cellStyle name="Normal 7 4 2 10 3" xfId="4963" xr:uid="{00000000-0005-0000-0000-0000D1130000}"/>
    <cellStyle name="Normal 7 4 2 10 3 2" xfId="10446" xr:uid="{FB73B5E7-F8A0-455B-AF47-ECCA53742581}"/>
    <cellStyle name="Normal 7 4 2 10 3 2 2" xfId="30030" xr:uid="{7A56D3B7-9475-44AF-8814-0C26C36AFAC5}"/>
    <cellStyle name="Normal 7 4 2 10 3 2 3" xfId="20628" xr:uid="{40914496-161E-4D2E-9D03-6A48337EF69C}"/>
    <cellStyle name="Normal 7 4 2 10 3 3" xfId="13137" xr:uid="{1E17A8FD-02D5-46C0-8403-0CAD25CE7CEB}"/>
    <cellStyle name="Normal 7 4 2 10 3 3 2" xfId="23461" xr:uid="{CD040790-DB93-4978-9249-DBE087531BEF}"/>
    <cellStyle name="Normal 7 4 2 10 3 4" xfId="24751" xr:uid="{BAA2F922-AEFE-412F-821C-C90B25E95757}"/>
    <cellStyle name="Normal 7 4 2 10 3 5" xfId="17795" xr:uid="{B1C3C37B-DAE7-4B76-8C77-ABDFDABD26D4}"/>
    <cellStyle name="Normal 7 4 2 10 4" xfId="7928" xr:uid="{0FBBF135-814F-4058-A660-BE0B89D5FC9A}"/>
    <cellStyle name="Normal 7 4 2 10 4 2" xfId="24433" xr:uid="{155B64A2-9D43-45F5-B734-4F3FAC318F70}"/>
    <cellStyle name="Normal 7 4 2 10 4 3" xfId="29534" xr:uid="{F43C0DC5-11B6-494B-9CC1-F43BE5D0C6AD}"/>
    <cellStyle name="Normal 7 4 2 10 4 4" xfId="15969" xr:uid="{1BC5D6E0-CA6F-43DA-B5BB-1155139AAEF0}"/>
    <cellStyle name="Normal 7 4 2 10 5" xfId="8673" xr:uid="{4A93D8B9-72AC-4ED4-A379-1BB771451A82}"/>
    <cellStyle name="Normal 7 4 2 10 5 2" xfId="29547" xr:uid="{67700EAE-D9C2-4817-9367-1E8AF6E2FDD7}"/>
    <cellStyle name="Normal 7 4 2 10 5 3" xfId="18802" xr:uid="{2A0CCF7A-69E7-4D6A-A8F7-9FFF85690156}"/>
    <cellStyle name="Normal 7 4 2 10 6" xfId="11313" xr:uid="{0B6B487B-D8D8-43BD-A4AE-4CEF04542116}"/>
    <cellStyle name="Normal 7 4 2 10 6 2" xfId="21635" xr:uid="{C683C2FC-B07C-42F5-8E2A-505EDD7B96B6}"/>
    <cellStyle name="Normal 7 4 2 10 7" xfId="24049" xr:uid="{6D40FA76-1C35-4DAA-9C81-192BA76ADC2F}"/>
    <cellStyle name="Normal 7 4 2 10 8" xfId="14104" xr:uid="{A02E381B-7E62-4C70-B8F6-B325851C319D}"/>
    <cellStyle name="Normal 7 4 2 11" xfId="1703" xr:uid="{00000000-0005-0000-0000-0000A7060000}"/>
    <cellStyle name="Normal 7 4 2 11 2" xfId="2392" xr:uid="{00000000-0005-0000-0000-0000E6040000}"/>
    <cellStyle name="Normal 7 4 2 11 2 2" xfId="5738" xr:uid="{00000000-0005-0000-0000-0000D4130000}"/>
    <cellStyle name="Normal 7 4 2 11 2 3" xfId="28389" xr:uid="{5834E163-5AC5-4F8A-BC51-E4FBCA27294E}"/>
    <cellStyle name="Normal 7 4 2 11 2 4" xfId="15970" xr:uid="{B462E11C-0803-468E-ABDE-D939268EA01F}"/>
    <cellStyle name="Normal 7 4 2 11 3" xfId="4674" xr:uid="{00000000-0005-0000-0000-0000D5130000}"/>
    <cellStyle name="Normal 7 4 2 11 3 2" xfId="29712" xr:uid="{B9DC77E0-AEEB-4B14-9045-5AA27EB3688D}"/>
    <cellStyle name="Normal 7 4 2 11 3 3" xfId="18803" xr:uid="{D46B24AF-A057-442B-ACB5-64042015E2CA}"/>
    <cellStyle name="Normal 7 4 2 11 4" xfId="11314" xr:uid="{43282E77-CF94-4751-B187-C609C8C5ADDB}"/>
    <cellStyle name="Normal 7 4 2 11 4 2" xfId="21636" xr:uid="{3AF09F29-9DF5-4A25-B121-A58596A5F294}"/>
    <cellStyle name="Normal 7 4 2 11 5" xfId="26539" xr:uid="{2BBEC26D-937F-4B7E-A04E-9028E055DFFF}"/>
    <cellStyle name="Normal 7 4 2 11 6" xfId="14775" xr:uid="{3C8CC22B-8909-4C20-A77B-5E0BB3280984}"/>
    <cellStyle name="Normal 7 4 2 12" xfId="2259" xr:uid="{00000000-0005-0000-0000-0000E4040000}"/>
    <cellStyle name="Normal 7 4 2 12 2" xfId="5088" xr:uid="{00000000-0005-0000-0000-0000D7130000}"/>
    <cellStyle name="Normal 7 4 2 12 2 2" xfId="28451" xr:uid="{76FAC43C-43CB-46E8-9776-666BCAEE169B}"/>
    <cellStyle name="Normal 7 4 2 12 2 3" xfId="16377" xr:uid="{AAA33035-35C4-4269-84DB-A883F17A2744}"/>
    <cellStyle name="Normal 7 4 2 12 3" xfId="9037" xr:uid="{C3F0B575-BA61-43AE-87DD-EC6AE6D4FA5A}"/>
    <cellStyle name="Normal 7 4 2 12 3 2" xfId="19210" xr:uid="{E6E4BDBB-D10E-436B-B7B7-A14E53ACD0F7}"/>
    <cellStyle name="Normal 7 4 2 12 4" xfId="11719" xr:uid="{B8A2D5AD-BDE6-4930-BDAC-705F162978E5}"/>
    <cellStyle name="Normal 7 4 2 12 4 2" xfId="22043" xr:uid="{E6A274AA-F0C4-48AB-AFF7-E82B7B20B940}"/>
    <cellStyle name="Normal 7 4 2 12 5" xfId="25703" xr:uid="{A079242B-78EA-4D2E-AF05-B3642C6546FA}"/>
    <cellStyle name="Normal 7 4 2 12 6" xfId="14145" xr:uid="{9E6050BF-B558-46C7-9078-DBE055847408}"/>
    <cellStyle name="Normal 7 4 2 13" xfId="4516" xr:uid="{00000000-0005-0000-0000-0000D8130000}"/>
    <cellStyle name="Normal 7 4 2 13 2" xfId="8794" xr:uid="{5DD13CAB-DDA9-4E91-9989-BE83C8C2FDB7}"/>
    <cellStyle name="Normal 7 4 2 13 2 2" xfId="27424" xr:uid="{54A1143B-EB25-402E-AB70-F65C9B3613AD}"/>
    <cellStyle name="Normal 7 4 2 13 2 3" xfId="18942" xr:uid="{CB4F5C1A-744F-4A2F-9A7E-EE8D972A8906}"/>
    <cellStyle name="Normal 7 4 2 13 3" xfId="11451" xr:uid="{4D120498-7B51-4E4E-9E23-AD34EA8D016A}"/>
    <cellStyle name="Normal 7 4 2 13 3 2" xfId="21775" xr:uid="{85C14814-A995-4DB1-A250-1A8EADE92C75}"/>
    <cellStyle name="Normal 7 4 2 13 4" xfId="26019" xr:uid="{BF282D53-C404-4A4C-88BB-6D76A682A12B}"/>
    <cellStyle name="Normal 7 4 2 13 5" xfId="16109" xr:uid="{004570AE-5706-4D74-9E4C-2389E1B92F4E}"/>
    <cellStyle name="Normal 7 4 2 14" xfId="7470" xr:uid="{DFAD0381-0776-478C-A253-20690825F3F2}"/>
    <cellStyle name="Normal 7 4 2 14 2" xfId="10302" xr:uid="{AE3DFCC2-324E-4BDF-9081-00D3D2167373}"/>
    <cellStyle name="Normal 7 4 2 14 2 2" xfId="20484" xr:uid="{B38AACAA-9194-424F-A087-473B5D1A6895}"/>
    <cellStyle name="Normal 7 4 2 14 3" xfId="12993" xr:uid="{B386D1EB-E285-4F4B-BA87-730F4A62D6BE}"/>
    <cellStyle name="Normal 7 4 2 14 3 2" xfId="23317" xr:uid="{B488D85B-DEA2-4FB4-A8DB-277954C1A8D7}"/>
    <cellStyle name="Normal 7 4 2 14 4" xfId="29457" xr:uid="{5026FC72-1022-49B3-8B15-A286B13AAED1}"/>
    <cellStyle name="Normal 7 4 2 14 5" xfId="17651" xr:uid="{316E1866-92A0-4C0C-BF23-5B6C78778F56}"/>
    <cellStyle name="Normal 7 4 2 15" xfId="7927" xr:uid="{7CB08DDB-FA67-409F-860A-CAA95A2347E5}"/>
    <cellStyle name="Normal 7 4 2 15 2" xfId="15968" xr:uid="{09A5EA4F-8A95-4BBA-97A9-1BB2A6831DA5}"/>
    <cellStyle name="Normal 7 4 2 16" xfId="8672" xr:uid="{E64300EA-D9F7-4BB2-B6F9-CA1A05CED546}"/>
    <cellStyle name="Normal 7 4 2 16 2" xfId="18801" xr:uid="{939E9107-D5A1-4411-BDA6-742EABAFB4AF}"/>
    <cellStyle name="Normal 7 4 2 17" xfId="11312" xr:uid="{50ACF957-DF6C-4499-969E-710A64A748C2}"/>
    <cellStyle name="Normal 7 4 2 17 2" xfId="21634" xr:uid="{18228E39-5CE6-44B5-8197-BAE38FBF9F5F}"/>
    <cellStyle name="Normal 7 4 2 18" xfId="25729" xr:uid="{3E16EDF0-0432-47E7-85B8-2665CA404202}"/>
    <cellStyle name="Normal 7 4 2 19" xfId="13723" xr:uid="{AAE096B8-91D2-409B-BFA4-2F1400DE98CD}"/>
    <cellStyle name="Normal 7 4 2 2" xfId="1704" xr:uid="{00000000-0005-0000-0000-0000A8060000}"/>
    <cellStyle name="Normal 7 4 2 2 10" xfId="7929" xr:uid="{BE23BCB7-48B7-4A78-A0C5-8B3E6F147963}"/>
    <cellStyle name="Normal 7 4 2 2 10 2" xfId="15971" xr:uid="{C35DBD26-7698-43FE-A34B-3FD1E75CC529}"/>
    <cellStyle name="Normal 7 4 2 2 11" xfId="8674" xr:uid="{66E92F63-281B-4BB0-937A-863E47FFCEE3}"/>
    <cellStyle name="Normal 7 4 2 2 11 2" xfId="18804" xr:uid="{DBAD0EF4-7116-44C5-8693-02BDBA2A72B2}"/>
    <cellStyle name="Normal 7 4 2 2 12" xfId="11315" xr:uid="{AF7FDD46-81B9-4359-9AD5-3793EA85C316}"/>
    <cellStyle name="Normal 7 4 2 2 12 2" xfId="21637" xr:uid="{916083DE-0EA7-440E-9D08-9FA99346E447}"/>
    <cellStyle name="Normal 7 4 2 2 13" xfId="24367" xr:uid="{C603E1E0-3C00-452A-B9C2-19BB868BD20B}"/>
    <cellStyle name="Normal 7 4 2 2 14" xfId="13746" xr:uid="{EDF4C28F-3CAB-4DFD-B5F7-89EFDF08408B}"/>
    <cellStyle name="Normal 7 4 2 2 2" xfId="1705" xr:uid="{00000000-0005-0000-0000-0000A9060000}"/>
    <cellStyle name="Normal 7 4 2 2 2 10" xfId="8675" xr:uid="{C246EB6B-1E1F-4D12-83E1-1B08F6DF7F3A}"/>
    <cellStyle name="Normal 7 4 2 2 2 10 2" xfId="18805" xr:uid="{819FB7CF-2FDE-4BB3-AF94-D8626AD2819F}"/>
    <cellStyle name="Normal 7 4 2 2 2 11" xfId="11316" xr:uid="{A13F0C3F-5F11-463B-9081-18DCC0CC0281}"/>
    <cellStyle name="Normal 7 4 2 2 2 11 2" xfId="21638" xr:uid="{EF3DD1FD-448D-4269-86E9-4BCFC8FAF057}"/>
    <cellStyle name="Normal 7 4 2 2 2 12" xfId="25745" xr:uid="{A96D72D0-CD02-4145-ACCC-C96FBD78E0D0}"/>
    <cellStyle name="Normal 7 4 2 2 2 13" xfId="13806" xr:uid="{C09E1788-1F82-48DE-ACE7-89D1EEDA3642}"/>
    <cellStyle name="Normal 7 4 2 2 2 2" xfId="1706" xr:uid="{00000000-0005-0000-0000-0000AA060000}"/>
    <cellStyle name="Normal 7 4 2 2 2 2 10" xfId="14363" xr:uid="{7C562E3D-7214-4008-A687-F52D6A758123}"/>
    <cellStyle name="Normal 7 4 2 2 2 2 2" xfId="2692" xr:uid="{00000000-0005-0000-0000-0000E9040000}"/>
    <cellStyle name="Normal 7 4 2 2 2 2 2 2" xfId="4170" xr:uid="{00000000-0005-0000-0000-0000DD130000}"/>
    <cellStyle name="Normal 7 4 2 2 2 2 2 2 2" xfId="6258" xr:uid="{00000000-0005-0000-0000-0000DE130000}"/>
    <cellStyle name="Normal 7 4 2 2 2 2 2 2 2 2" xfId="27367" xr:uid="{F35FFEAA-7BCA-4FFA-8B62-3B4CEC0CD95E}"/>
    <cellStyle name="Normal 7 4 2 2 2 2 2 2 2 3" xfId="17312" xr:uid="{EE86210E-DFC8-4339-ABE0-0132B1B3F8C1}"/>
    <cellStyle name="Normal 7 4 2 2 2 2 2 2 3" xfId="9968" xr:uid="{D244DFB9-0EFA-46FC-A382-B8E49E8372D1}"/>
    <cellStyle name="Normal 7 4 2 2 2 2 2 2 3 2" xfId="20145" xr:uid="{477C63A1-D208-47E6-95B3-689D84AD85EF}"/>
    <cellStyle name="Normal 7 4 2 2 2 2 2 2 4" xfId="12654" xr:uid="{8D616C38-DB19-4FA4-85E0-31686EEC27D8}"/>
    <cellStyle name="Normal 7 4 2 2 2 2 2 2 4 2" xfId="22978" xr:uid="{40E14E92-F355-4406-B478-38E60B4F8CF8}"/>
    <cellStyle name="Normal 7 4 2 2 2 2 2 2 5" xfId="25523" xr:uid="{8C693596-36D1-4D48-BC9B-ADF162DDB364}"/>
    <cellStyle name="Normal 7 4 2 2 2 2 2 2 6" xfId="15267" xr:uid="{5819643C-D681-43D6-B49C-1071B2AD55BD}"/>
    <cellStyle name="Normal 7 4 2 2 2 2 2 3" xfId="5551" xr:uid="{00000000-0005-0000-0000-0000DF130000}"/>
    <cellStyle name="Normal 7 4 2 2 2 2 2 3 2" xfId="10547" xr:uid="{E5FF1271-7F36-4D8C-8B12-780B3FADCCA1}"/>
    <cellStyle name="Normal 7 4 2 2 2 2 2 3 2 2" xfId="30140" xr:uid="{CBE27534-9EDD-447A-92A4-25EA349BFA89}"/>
    <cellStyle name="Normal 7 4 2 2 2 2 2 3 2 3" xfId="20776" xr:uid="{ECF3C885-92D9-4F85-833D-21449587F9ED}"/>
    <cellStyle name="Normal 7 4 2 2 2 2 2 3 3" xfId="13285" xr:uid="{D0C415F2-0E38-47CF-A29D-F80702750E1E}"/>
    <cellStyle name="Normal 7 4 2 2 2 2 2 3 3 2" xfId="23609" xr:uid="{C6CAB402-560B-4076-9E81-8BECA9068C3D}"/>
    <cellStyle name="Normal 7 4 2 2 2 2 2 3 4" xfId="25037" xr:uid="{C1574174-BB33-404C-A436-560AF14F6DE8}"/>
    <cellStyle name="Normal 7 4 2 2 2 2 2 3 5" xfId="17943" xr:uid="{B5C7C67F-F146-4096-A733-0E38C6198250}"/>
    <cellStyle name="Normal 7 4 2 2 2 2 2 4" xfId="8154" xr:uid="{39574482-1503-4E6F-8BD7-F1AE1350FF16}"/>
    <cellStyle name="Normal 7 4 2 2 2 2 2 4 2" xfId="27066" xr:uid="{FC61F138-0215-4750-B012-33A65C3FBD73}"/>
    <cellStyle name="Normal 7 4 2 2 2 2 2 4 3" xfId="16755" xr:uid="{C02FD08A-88CE-43F4-9171-2D28A3F4647C}"/>
    <cellStyle name="Normal 7 4 2 2 2 2 2 5" xfId="9414" xr:uid="{D0C89E8E-1A6D-4933-9492-929DB4F089ED}"/>
    <cellStyle name="Normal 7 4 2 2 2 2 2 5 2" xfId="19588" xr:uid="{0144476A-58A3-4FE4-B229-76EB5B4DABAB}"/>
    <cellStyle name="Normal 7 4 2 2 2 2 2 6" xfId="12097" xr:uid="{E2F36AB3-FC39-4E4D-96BA-32DF32EA90F4}"/>
    <cellStyle name="Normal 7 4 2 2 2 2 2 6 2" xfId="22421" xr:uid="{61B63B6E-EBE7-466A-9DD7-24C0614F7E36}"/>
    <cellStyle name="Normal 7 4 2 2 2 2 2 7" xfId="23922" xr:uid="{45ADB806-83C2-4A2B-85CB-184CD8224EBD}"/>
    <cellStyle name="Normal 7 4 2 2 2 2 2 8" xfId="14598" xr:uid="{AE96E129-6A65-4D1E-8868-E0D741FBD411}"/>
    <cellStyle name="Normal 7 4 2 2 2 2 3" xfId="4171" xr:uid="{00000000-0005-0000-0000-0000E0130000}"/>
    <cellStyle name="Normal 7 4 2 2 2 2 3 2" xfId="6259" xr:uid="{00000000-0005-0000-0000-0000E1130000}"/>
    <cellStyle name="Normal 7 4 2 2 2 2 3 2 2" xfId="10705" xr:uid="{E1AB8EDD-7A49-47E8-B938-0E8172B92C9A}"/>
    <cellStyle name="Normal 7 4 2 2 2 2 3 2 2 2" xfId="20987" xr:uid="{223379D2-99A1-44CB-90CB-58E2D8FC798D}"/>
    <cellStyle name="Normal 7 4 2 2 2 2 3 2 3" xfId="13496" xr:uid="{DC1CDF1A-5AF0-4C10-921E-F401D93BEFF7}"/>
    <cellStyle name="Normal 7 4 2 2 2 2 3 2 3 2" xfId="23820" xr:uid="{731B687F-B833-485D-BFB3-2DB13D4261FD}"/>
    <cellStyle name="Normal 7 4 2 2 2 2 3 2 4" xfId="29477" xr:uid="{DB7A67DD-6891-4F18-A783-458B78CE7BBF}"/>
    <cellStyle name="Normal 7 4 2 2 2 2 3 2 5" xfId="18154" xr:uid="{444312C0-E5A9-40B1-B12D-2D0F9BD0EC3C}"/>
    <cellStyle name="Normal 7 4 2 2 2 2 3 3" xfId="8269" xr:uid="{5AD15C85-D0D5-4CFB-BEFB-F1A3783CE57A}"/>
    <cellStyle name="Normal 7 4 2 2 2 2 3 3 2" xfId="17313" xr:uid="{3B1B2261-53F7-4C53-9E4D-AD48189306C4}"/>
    <cellStyle name="Normal 7 4 2 2 2 2 3 4" xfId="9969" xr:uid="{CB496B67-36C3-4F64-BC99-66329A6C8417}"/>
    <cellStyle name="Normal 7 4 2 2 2 2 3 4 2" xfId="20146" xr:uid="{44625141-C916-4506-A8FD-EE6905D15682}"/>
    <cellStyle name="Normal 7 4 2 2 2 2 3 5" xfId="12655" xr:uid="{2E8F90DA-87EE-42F3-BD1B-E8CBC4CD031E}"/>
    <cellStyle name="Normal 7 4 2 2 2 2 3 5 2" xfId="22979" xr:uid="{A7ADAF66-E424-4C5C-8D57-8DDD85DDF6F0}"/>
    <cellStyle name="Normal 7 4 2 2 2 2 3 6" xfId="26395" xr:uid="{B08C3C35-9A87-4683-8A9D-3FCB2A71FE50}"/>
    <cellStyle name="Normal 7 4 2 2 2 2 3 7" xfId="15268" xr:uid="{61200C88-AD62-440A-9371-9E791E9C470C}"/>
    <cellStyle name="Normal 7 4 2 2 2 2 4" xfId="4169" xr:uid="{00000000-0005-0000-0000-0000E2130000}"/>
    <cellStyle name="Normal 7 4 2 2 2 2 4 2" xfId="6257" xr:uid="{00000000-0005-0000-0000-0000E3130000}"/>
    <cellStyle name="Normal 7 4 2 2 2 2 4 2 2" xfId="29585" xr:uid="{A65B3920-EA73-4C4D-9078-2496F4935DC4}"/>
    <cellStyle name="Normal 7 4 2 2 2 2 4 2 3" xfId="17311" xr:uid="{63DF7F9C-3DD9-412A-9642-9350E05B188C}"/>
    <cellStyle name="Normal 7 4 2 2 2 2 4 3" xfId="9967" xr:uid="{C0471B09-AB4D-440B-B13C-486AB196AB11}"/>
    <cellStyle name="Normal 7 4 2 2 2 2 4 3 2" xfId="20144" xr:uid="{E7D18617-E133-4D65-99F4-C9197C4850B1}"/>
    <cellStyle name="Normal 7 4 2 2 2 2 4 4" xfId="12653" xr:uid="{8A870A0A-E4FE-4DC4-9117-925A572DB9F7}"/>
    <cellStyle name="Normal 7 4 2 2 2 2 4 4 2" xfId="22977" xr:uid="{F2E8527E-C851-4854-AB48-02E3A230BDAC}"/>
    <cellStyle name="Normal 7 4 2 2 2 2 4 5" xfId="24248" xr:uid="{9C1A83B2-DF40-4927-A417-F3FE4FED8F28}"/>
    <cellStyle name="Normal 7 4 2 2 2 2 4 6" xfId="15266" xr:uid="{70ED78B1-A420-4AFC-9997-63442FBBC3F1}"/>
    <cellStyle name="Normal 7 4 2 2 2 2 5" xfId="3574" xr:uid="{00000000-0005-0000-0000-0000E4130000}"/>
    <cellStyle name="Normal 7 4 2 2 2 2 5 2" xfId="5310" xr:uid="{00000000-0005-0000-0000-0000E5130000}"/>
    <cellStyle name="Normal 7 4 2 2 2 2 5 2 2" xfId="30056" xr:uid="{606AB6BF-B02B-4DA6-BAF8-83B5B79A87C2}"/>
    <cellStyle name="Normal 7 4 2 2 2 2 5 2 3" xfId="20664" xr:uid="{1DCF11EF-52CD-4D72-818A-6A8488250AEE}"/>
    <cellStyle name="Normal 7 4 2 2 2 2 5 3" xfId="13173" xr:uid="{30F7569A-DA30-4427-8F9E-FED2A0C69D73}"/>
    <cellStyle name="Normal 7 4 2 2 2 2 5 3 2" xfId="23497" xr:uid="{B4F2E759-3773-43A5-BC24-C1EF4C2A01F9}"/>
    <cellStyle name="Normal 7 4 2 2 2 2 5 4" xfId="24862" xr:uid="{B3B61CF7-F738-49CA-BA50-429114B56D40}"/>
    <cellStyle name="Normal 7 4 2 2 2 2 5 5" xfId="17831" xr:uid="{FC29384D-585C-494A-A967-321B86D0D7E0}"/>
    <cellStyle name="Normal 7 4 2 2 2 2 6" xfId="5044" xr:uid="{00000000-0005-0000-0000-0000E6130000}"/>
    <cellStyle name="Normal 7 4 2 2 2 2 6 2" xfId="27045" xr:uid="{C9814269-D73F-43CB-BAFB-8C5FA7523690}"/>
    <cellStyle name="Normal 7 4 2 2 2 2 6 3" xfId="15973" xr:uid="{FBAC96FC-1205-4409-8688-B9ED425AD746}"/>
    <cellStyle name="Normal 7 4 2 2 2 2 7" xfId="8676" xr:uid="{9938DFCF-4C85-451A-ACDA-6C00953436D6}"/>
    <cellStyle name="Normal 7 4 2 2 2 2 7 2" xfId="18806" xr:uid="{FD5463A5-E95A-4F07-9468-486B38EA0AA7}"/>
    <cellStyle name="Normal 7 4 2 2 2 2 8" xfId="11317" xr:uid="{5C75D872-D799-40D7-8401-32B5D74D2E45}"/>
    <cellStyle name="Normal 7 4 2 2 2 2 8 2" xfId="21639" xr:uid="{3D9E57C2-7B53-4ACB-8253-D034A797B0BD}"/>
    <cellStyle name="Normal 7 4 2 2 2 2 9" xfId="24805" xr:uid="{3E6362CC-83B6-46A4-91AF-A3D6B2DDF9DE}"/>
    <cellStyle name="Normal 7 4 2 2 2 3" xfId="2498" xr:uid="{00000000-0005-0000-0000-0000E8040000}"/>
    <cellStyle name="Normal 7 4 2 2 2 3 2" xfId="4172" xr:uid="{00000000-0005-0000-0000-0000E8130000}"/>
    <cellStyle name="Normal 7 4 2 2 2 3 2 2" xfId="6260" xr:uid="{00000000-0005-0000-0000-0000E9130000}"/>
    <cellStyle name="Normal 7 4 2 2 2 3 2 2 2" xfId="28064" xr:uid="{B80E7D7D-7960-4C82-8F6C-4CD29AF3F402}"/>
    <cellStyle name="Normal 7 4 2 2 2 3 2 2 3" xfId="17314" xr:uid="{F3F7CCCA-E594-42F1-B11F-C22CDA51736A}"/>
    <cellStyle name="Normal 7 4 2 2 2 3 2 3" xfId="9970" xr:uid="{E1149623-B61B-467A-8381-F2C8F621A083}"/>
    <cellStyle name="Normal 7 4 2 2 2 3 2 3 2" xfId="20147" xr:uid="{FFE709E5-E77C-4375-9BEB-23D1000FEB23}"/>
    <cellStyle name="Normal 7 4 2 2 2 3 2 4" xfId="12656" xr:uid="{50479FA4-832A-4131-8FD9-2D16EBCBBDAD}"/>
    <cellStyle name="Normal 7 4 2 2 2 3 2 4 2" xfId="22980" xr:uid="{B23DBB9F-617D-465C-AA3B-AC3CC012EEE9}"/>
    <cellStyle name="Normal 7 4 2 2 2 3 2 5" xfId="25114" xr:uid="{FEF49175-EEDD-4262-B569-FC894E75266B}"/>
    <cellStyle name="Normal 7 4 2 2 2 3 2 6" xfId="15269" xr:uid="{9D9DB4D0-AE7D-4A5D-84F9-40B5CB4BADF9}"/>
    <cellStyle name="Normal 7 4 2 2 2 3 3" xfId="5550" xr:uid="{00000000-0005-0000-0000-0000EA130000}"/>
    <cellStyle name="Normal 7 4 2 2 2 3 3 2" xfId="10546" xr:uid="{8B36CE89-6D0A-42E6-9EAC-1D3B17DCA510}"/>
    <cellStyle name="Normal 7 4 2 2 2 3 3 2 2" xfId="30139" xr:uid="{ACE8C904-CB36-4F03-A6EE-0F7C7BAB697A}"/>
    <cellStyle name="Normal 7 4 2 2 2 3 3 2 3" xfId="20775" xr:uid="{31676CAF-2695-49C8-AB84-503C1CFACBD5}"/>
    <cellStyle name="Normal 7 4 2 2 2 3 3 3" xfId="13284" xr:uid="{E685A1C4-1B22-4412-BCBE-5ED82627D980}"/>
    <cellStyle name="Normal 7 4 2 2 2 3 3 3 2" xfId="23608" xr:uid="{3F8C6DE9-0303-4C4D-98BE-79531C1854F5}"/>
    <cellStyle name="Normal 7 4 2 2 2 3 3 4" xfId="25561" xr:uid="{07719940-DC65-432B-BFB9-B33AC8BB06EA}"/>
    <cellStyle name="Normal 7 4 2 2 2 3 3 5" xfId="17942" xr:uid="{77DC2D3B-F06A-4AB4-8544-2761879E03C3}"/>
    <cellStyle name="Normal 7 4 2 2 2 3 4" xfId="8153" xr:uid="{5E211F9C-2F2B-4BA0-A6D3-A8ABBE9AB82F}"/>
    <cellStyle name="Normal 7 4 2 2 2 3 4 2" xfId="29622" xr:uid="{E690B4C9-E0C7-496C-A676-62044A180DC9}"/>
    <cellStyle name="Normal 7 4 2 2 2 3 4 3" xfId="16754" xr:uid="{D2249931-BE4E-4B81-9F28-9BDECB5C8EAD}"/>
    <cellStyle name="Normal 7 4 2 2 2 3 5" xfId="9413" xr:uid="{8E117340-F0BB-4DB1-A2C8-A2C4DD4DE2AD}"/>
    <cellStyle name="Normal 7 4 2 2 2 3 5 2" xfId="19587" xr:uid="{D37420DC-C98F-45B1-8FC4-1DB08918D5B8}"/>
    <cellStyle name="Normal 7 4 2 2 2 3 6" xfId="12096" xr:uid="{C2C7FD9D-C7A1-41C2-A8E0-BA1AE9599509}"/>
    <cellStyle name="Normal 7 4 2 2 2 3 6 2" xfId="22420" xr:uid="{564421F1-A300-4EEA-A50A-946A38D8F6BA}"/>
    <cellStyle name="Normal 7 4 2 2 2 3 7" xfId="25583" xr:uid="{A2522236-135C-4DD0-BE67-53AC963B695C}"/>
    <cellStyle name="Normal 7 4 2 2 2 3 8" xfId="14597" xr:uid="{720CCC3E-120E-4A08-9701-58D07EC68DC8}"/>
    <cellStyle name="Normal 7 4 2 2 2 4" xfId="4173" xr:uid="{00000000-0005-0000-0000-0000EB130000}"/>
    <cellStyle name="Normal 7 4 2 2 2 4 2" xfId="6261" xr:uid="{00000000-0005-0000-0000-0000EC130000}"/>
    <cellStyle name="Normal 7 4 2 2 2 4 2 2" xfId="10706" xr:uid="{A740D1B8-7CFA-4962-8143-E01C54B21EBF}"/>
    <cellStyle name="Normal 7 4 2 2 2 4 2 2 2" xfId="20988" xr:uid="{99EADEF1-72E8-46AF-8F90-B12B94916EE8}"/>
    <cellStyle name="Normal 7 4 2 2 2 4 2 3" xfId="13497" xr:uid="{66C63D46-8FE3-47AC-A707-5E6CBAB85377}"/>
    <cellStyle name="Normal 7 4 2 2 2 4 2 3 2" xfId="23821" xr:uid="{0A1BF37A-1434-46B8-A0A7-967F9911B855}"/>
    <cellStyle name="Normal 7 4 2 2 2 4 2 4" xfId="28052" xr:uid="{4B5C5604-9A51-4DC6-91B5-F0F1E5975A12}"/>
    <cellStyle name="Normal 7 4 2 2 2 4 2 5" xfId="18155" xr:uid="{2A28D598-E370-4CD3-88B0-0B0DCD4A2B1E}"/>
    <cellStyle name="Normal 7 4 2 2 2 4 3" xfId="8270" xr:uid="{9088B338-AAF0-490A-A90B-3F1BCC4E02F9}"/>
    <cellStyle name="Normal 7 4 2 2 2 4 3 2" xfId="17315" xr:uid="{27E4DD95-45DB-4A23-A9DD-75476A679248}"/>
    <cellStyle name="Normal 7 4 2 2 2 4 4" xfId="9971" xr:uid="{6F8D6132-DDA4-467C-BD6B-75460C77FE15}"/>
    <cellStyle name="Normal 7 4 2 2 2 4 4 2" xfId="20148" xr:uid="{BFCF7D2F-F724-4B37-AE55-251109E6F829}"/>
    <cellStyle name="Normal 7 4 2 2 2 4 5" xfId="12657" xr:uid="{0D3D5E7E-8D4A-46CF-B752-7D6D994035F1}"/>
    <cellStyle name="Normal 7 4 2 2 2 4 5 2" xfId="22981" xr:uid="{21FBC849-86A9-4B34-8D28-AB45C3099C80}"/>
    <cellStyle name="Normal 7 4 2 2 2 4 6" xfId="26605" xr:uid="{ADC61540-32CC-4630-81FD-CD05E3C561B0}"/>
    <cellStyle name="Normal 7 4 2 2 2 4 7" xfId="15270" xr:uid="{829ADCAA-F30F-48C6-9D24-B44DC70B1A32}"/>
    <cellStyle name="Normal 7 4 2 2 2 5" xfId="4168" xr:uid="{00000000-0005-0000-0000-0000ED130000}"/>
    <cellStyle name="Normal 7 4 2 2 2 5 2" xfId="6256" xr:uid="{00000000-0005-0000-0000-0000EE130000}"/>
    <cellStyle name="Normal 7 4 2 2 2 5 2 2" xfId="28339" xr:uid="{A3F180B2-2C34-4C09-8AC9-F791A91B0131}"/>
    <cellStyle name="Normal 7 4 2 2 2 5 2 3" xfId="17310" xr:uid="{9FE40453-AC90-4E14-83EA-0D51F28BBD07}"/>
    <cellStyle name="Normal 7 4 2 2 2 5 3" xfId="9966" xr:uid="{71D89C4C-C1D7-490E-B621-E0D7F6844D2E}"/>
    <cellStyle name="Normal 7 4 2 2 2 5 3 2" xfId="20143" xr:uid="{A04B394C-2821-4C0D-9091-C312CDE049C4}"/>
    <cellStyle name="Normal 7 4 2 2 2 5 4" xfId="12652" xr:uid="{61D0E91B-91FD-4BD7-8003-B1F4DE4EF163}"/>
    <cellStyle name="Normal 7 4 2 2 2 5 4 2" xfId="22976" xr:uid="{0CC2A868-0F8A-4380-9FCF-DCBEEFCA5CBA}"/>
    <cellStyle name="Normal 7 4 2 2 2 5 5" xfId="26528" xr:uid="{B69446C6-14EF-4D5B-BC6A-65014777220F}"/>
    <cellStyle name="Normal 7 4 2 2 2 5 6" xfId="15265" xr:uid="{E8613878-524D-486A-AE61-F9A4EDA8F34C}"/>
    <cellStyle name="Normal 7 4 2 2 2 6" xfId="3287" xr:uid="{00000000-0005-0000-0000-0000EF130000}"/>
    <cellStyle name="Normal 7 4 2 2 2 6 2" xfId="5207" xr:uid="{00000000-0005-0000-0000-0000F0130000}"/>
    <cellStyle name="Normal 7 4 2 2 2 6 2 2" xfId="28758" xr:uid="{7E13ECBA-0DB8-40A3-95DA-BFAA6B6C8685}"/>
    <cellStyle name="Normal 7 4 2 2 2 6 2 3" xfId="16496" xr:uid="{70B24D4D-FAA7-4E77-9DA7-224D1CAD0DCB}"/>
    <cellStyle name="Normal 7 4 2 2 2 6 3" xfId="9156" xr:uid="{B0D8E1F8-0DD0-4C66-9526-B0FCEC328446}"/>
    <cellStyle name="Normal 7 4 2 2 2 6 3 2" xfId="19329" xr:uid="{D0BB37AF-7B04-4E8A-A819-2FD357480E24}"/>
    <cellStyle name="Normal 7 4 2 2 2 6 4" xfId="11838" xr:uid="{70A579DB-3566-4EBD-89BD-A72E3AA57485}"/>
    <cellStyle name="Normal 7 4 2 2 2 6 4 2" xfId="22162" xr:uid="{AB1D5170-70AB-4124-A4C5-A7A92D088B1D}"/>
    <cellStyle name="Normal 7 4 2 2 2 6 5" xfId="25103" xr:uid="{3CACC000-3ABA-4C20-BC4D-EEE1D53D2308}"/>
    <cellStyle name="Normal 7 4 2 2 2 6 6" xfId="14263" xr:uid="{42D0847D-519B-47DC-8C40-20A850B5E08D}"/>
    <cellStyle name="Normal 7 4 2 2 2 7" xfId="4798" xr:uid="{00000000-0005-0000-0000-0000F1130000}"/>
    <cellStyle name="Normal 7 4 2 2 2 7 2" xfId="8875" xr:uid="{138E28F0-E6B1-4DB4-A877-EB7E8C0E9923}"/>
    <cellStyle name="Normal 7 4 2 2 2 7 2 2" xfId="19025" xr:uid="{6B9B14D6-D123-4317-BD85-D00AC723B3D2}"/>
    <cellStyle name="Normal 7 4 2 2 2 7 3" xfId="11534" xr:uid="{2C3FF06C-ADA8-4AC3-B4A2-88C1CB11F425}"/>
    <cellStyle name="Normal 7 4 2 2 2 7 3 2" xfId="21858" xr:uid="{87F71FC0-2A31-450F-8BC3-8D5343795CFC}"/>
    <cellStyle name="Normal 7 4 2 2 2 7 4" xfId="24442" xr:uid="{6E3D217C-5787-4662-AB7A-48FFADD32551}"/>
    <cellStyle name="Normal 7 4 2 2 2 7 5" xfId="16192" xr:uid="{FF04DBF7-4D21-4A94-9355-94626974705D}"/>
    <cellStyle name="Normal 7 4 2 2 2 8" xfId="7287" xr:uid="{2B02DCC1-ED06-4607-AFF3-3863EADB4F37}"/>
    <cellStyle name="Normal 7 4 2 2 2 8 2" xfId="10104" xr:uid="{5065D10F-7BE7-4B2F-B4B7-C4C3EBE6B047}"/>
    <cellStyle name="Normal 7 4 2 2 2 8 2 2" xfId="20284" xr:uid="{3621E235-DBFB-4E9A-B2E3-6602E5C059F7}"/>
    <cellStyle name="Normal 7 4 2 2 2 8 3" xfId="12793" xr:uid="{B319785A-5453-4E0D-9B83-4525AF529081}"/>
    <cellStyle name="Normal 7 4 2 2 2 8 3 2" xfId="23117" xr:uid="{B98C3600-2CD6-4BB5-858F-F3B4D7570E65}"/>
    <cellStyle name="Normal 7 4 2 2 2 8 4" xfId="17451" xr:uid="{987D758A-2B0A-4B35-A1D9-4066545F08B8}"/>
    <cellStyle name="Normal 7 4 2 2 2 9" xfId="7930" xr:uid="{B39ACFDB-32A5-4ECF-9EB2-9B2443CB6BAE}"/>
    <cellStyle name="Normal 7 4 2 2 2 9 2" xfId="15972" xr:uid="{BF61C8F3-9162-44F5-951B-B578785CF2E2}"/>
    <cellStyle name="Normal 7 4 2 2 3" xfId="1707" xr:uid="{00000000-0005-0000-0000-0000AB060000}"/>
    <cellStyle name="Normal 7 4 2 2 3 10" xfId="11318" xr:uid="{0BA3479B-4D6D-4486-BFF6-939991D553DE}"/>
    <cellStyle name="Normal 7 4 2 2 3 10 2" xfId="21640" xr:uid="{AF246F10-8AB3-48F4-B29C-917EB281D4B8}"/>
    <cellStyle name="Normal 7 4 2 2 3 11" xfId="24632" xr:uid="{CEF74C98-0D24-4B7C-86AC-1CEE670811C7}"/>
    <cellStyle name="Normal 7 4 2 2 3 12" xfId="13947" xr:uid="{B57B1B07-CBCF-4A67-BF2C-6F093CE446E0}"/>
    <cellStyle name="Normal 7 4 2 2 3 2" xfId="2591" xr:uid="{00000000-0005-0000-0000-0000EA040000}"/>
    <cellStyle name="Normal 7 4 2 2 3 2 2" xfId="4175" xr:uid="{00000000-0005-0000-0000-0000F4130000}"/>
    <cellStyle name="Normal 7 4 2 2 3 2 2 2" xfId="6263" xr:uid="{00000000-0005-0000-0000-0000F5130000}"/>
    <cellStyle name="Normal 7 4 2 2 3 2 2 2 2" xfId="28550" xr:uid="{E5C7A051-0928-4B0B-BC55-C4F71A0CD26F}"/>
    <cellStyle name="Normal 7 4 2 2 3 2 2 2 3" xfId="17317" xr:uid="{675E85B6-2C43-4514-9143-62BEB805E9E1}"/>
    <cellStyle name="Normal 7 4 2 2 3 2 2 3" xfId="9973" xr:uid="{9F75B01A-3675-4EC9-AAC3-2B43BAF4C54B}"/>
    <cellStyle name="Normal 7 4 2 2 3 2 2 3 2" xfId="20150" xr:uid="{6A9D9A4F-36E3-443E-BC10-A96A7C51A6F5}"/>
    <cellStyle name="Normal 7 4 2 2 3 2 2 4" xfId="12659" xr:uid="{3DF27BC3-6418-425E-B3E5-6109D3D5EEA7}"/>
    <cellStyle name="Normal 7 4 2 2 3 2 2 4 2" xfId="22983" xr:uid="{03FA3BF4-475D-42A3-A887-A77C52DCEECC}"/>
    <cellStyle name="Normal 7 4 2 2 3 2 2 5" xfId="24913" xr:uid="{361D0FF0-E536-4784-9ADF-8DE54DF17608}"/>
    <cellStyle name="Normal 7 4 2 2 3 2 2 6" xfId="15272" xr:uid="{7B208CA9-F9A3-498C-88BC-54DB3D52A339}"/>
    <cellStyle name="Normal 7 4 2 2 3 2 3" xfId="5552" xr:uid="{00000000-0005-0000-0000-0000F6130000}"/>
    <cellStyle name="Normal 7 4 2 2 3 2 3 2" xfId="10548" xr:uid="{9D1AA2E3-EDFD-4952-A7DE-64B0EB2BA8A5}"/>
    <cellStyle name="Normal 7 4 2 2 3 2 3 2 2" xfId="30141" xr:uid="{9F645405-39F1-478B-B362-35458DC295CB}"/>
    <cellStyle name="Normal 7 4 2 2 3 2 3 2 3" xfId="20777" xr:uid="{D1953251-2F4E-421F-9101-1623A6AD5346}"/>
    <cellStyle name="Normal 7 4 2 2 3 2 3 3" xfId="13286" xr:uid="{B30003B8-5F13-48B1-9599-F8C44EF825A9}"/>
    <cellStyle name="Normal 7 4 2 2 3 2 3 3 2" xfId="23610" xr:uid="{AC5FB547-264C-43B3-BAFD-CBA25E622C11}"/>
    <cellStyle name="Normal 7 4 2 2 3 2 3 4" xfId="24775" xr:uid="{AD9E1894-D884-46F5-BD5A-7CBD957D8792}"/>
    <cellStyle name="Normal 7 4 2 2 3 2 3 5" xfId="17944" xr:uid="{5622F591-7096-411B-B7A4-5D74F369BADE}"/>
    <cellStyle name="Normal 7 4 2 2 3 2 4" xfId="8155" xr:uid="{2BE0AB9E-2C72-40DE-BDE8-E759521F389B}"/>
    <cellStyle name="Normal 7 4 2 2 3 2 4 2" xfId="28964" xr:uid="{4C67A8C2-FA30-4697-8F8E-4916B528C6E6}"/>
    <cellStyle name="Normal 7 4 2 2 3 2 4 3" xfId="16756" xr:uid="{5B275CA5-90C0-487F-A5E2-703074E6A74E}"/>
    <cellStyle name="Normal 7 4 2 2 3 2 5" xfId="9415" xr:uid="{19970CEC-6B29-4923-9648-043E63EA9876}"/>
    <cellStyle name="Normal 7 4 2 2 3 2 5 2" xfId="19589" xr:uid="{21E6D57F-A754-4FA7-8D6C-B8E6AE44281C}"/>
    <cellStyle name="Normal 7 4 2 2 3 2 6" xfId="12098" xr:uid="{CB3394F7-EF64-490F-82CA-A31BD584CC85}"/>
    <cellStyle name="Normal 7 4 2 2 3 2 6 2" xfId="22422" xr:uid="{F85B426F-1A44-4485-9E7A-D3C80809C74F}"/>
    <cellStyle name="Normal 7 4 2 2 3 2 7" xfId="26160" xr:uid="{D630B6DB-876D-475A-B964-D484705BE6C6}"/>
    <cellStyle name="Normal 7 4 2 2 3 2 8" xfId="14599" xr:uid="{DA0F22AB-6427-4382-9C97-CF20492D42E4}"/>
    <cellStyle name="Normal 7 4 2 2 3 3" xfId="4176" xr:uid="{00000000-0005-0000-0000-0000F7130000}"/>
    <cellStyle name="Normal 7 4 2 2 3 3 2" xfId="6264" xr:uid="{00000000-0005-0000-0000-0000F8130000}"/>
    <cellStyle name="Normal 7 4 2 2 3 3 2 2" xfId="10707" xr:uid="{764A65F1-6395-4248-8667-DB25D6F60D8D}"/>
    <cellStyle name="Normal 7 4 2 2 3 3 2 2 2" xfId="30282" xr:uid="{0F2F1753-8CC7-4B51-AD25-E5E72B2A3C03}"/>
    <cellStyle name="Normal 7 4 2 2 3 3 2 2 3" xfId="20989" xr:uid="{B36FBE63-6624-4199-857C-4DA7D6CE0C34}"/>
    <cellStyle name="Normal 7 4 2 2 3 3 2 3" xfId="13498" xr:uid="{EE4B9C9C-1D8E-4793-A397-AA593103B3F5}"/>
    <cellStyle name="Normal 7 4 2 2 3 3 2 3 2" xfId="23822" xr:uid="{5BEA5EA5-7349-463B-935A-D31E1EC9C6B8}"/>
    <cellStyle name="Normal 7 4 2 2 3 3 2 4" xfId="25086" xr:uid="{369196C7-22E9-404B-96CD-1C2CA0C3C3C3}"/>
    <cellStyle name="Normal 7 4 2 2 3 3 2 5" xfId="18156" xr:uid="{9ECC3790-1A60-4F40-889D-A71F55548D9C}"/>
    <cellStyle name="Normal 7 4 2 2 3 3 3" xfId="8271" xr:uid="{021F2F2A-BAA7-46AB-9730-D3B52EEEC18F}"/>
    <cellStyle name="Normal 7 4 2 2 3 3 3 2" xfId="27767" xr:uid="{AB5F4B96-B2BD-46AC-836A-DA8FE3033467}"/>
    <cellStyle name="Normal 7 4 2 2 3 3 3 3" xfId="17318" xr:uid="{8EBC67FD-18D3-4ED2-81B8-F84A7927E095}"/>
    <cellStyle name="Normal 7 4 2 2 3 3 4" xfId="9974" xr:uid="{D985CBA0-0819-4424-955A-6E803FA1971C}"/>
    <cellStyle name="Normal 7 4 2 2 3 3 4 2" xfId="20151" xr:uid="{31589229-7484-42B3-A22D-2D34B4713565}"/>
    <cellStyle name="Normal 7 4 2 2 3 3 5" xfId="12660" xr:uid="{30BE8E66-91F2-4D07-A779-1ED2D8C008CD}"/>
    <cellStyle name="Normal 7 4 2 2 3 3 5 2" xfId="22984" xr:uid="{DEADD227-CA3F-4BA9-B515-87F15C6C2734}"/>
    <cellStyle name="Normal 7 4 2 2 3 3 6" xfId="26530" xr:uid="{181E425E-1F91-418B-A533-8427887FDA9A}"/>
    <cellStyle name="Normal 7 4 2 2 3 3 7" xfId="15273" xr:uid="{F62D3BA0-A81E-41B3-A058-EFDD87906E45}"/>
    <cellStyle name="Normal 7 4 2 2 3 4" xfId="4174" xr:uid="{00000000-0005-0000-0000-0000F9130000}"/>
    <cellStyle name="Normal 7 4 2 2 3 4 2" xfId="6262" xr:uid="{00000000-0005-0000-0000-0000FA130000}"/>
    <cellStyle name="Normal 7 4 2 2 3 4 2 2" xfId="28825" xr:uid="{1CBC37B8-2A52-4DED-8730-76BB86745C3C}"/>
    <cellStyle name="Normal 7 4 2 2 3 4 2 3" xfId="17316" xr:uid="{551CD37B-4227-4402-8944-102E94177E59}"/>
    <cellStyle name="Normal 7 4 2 2 3 4 3" xfId="9972" xr:uid="{DCD2BFFA-E2B7-4927-ACFB-B7EDF1CC864B}"/>
    <cellStyle name="Normal 7 4 2 2 3 4 3 2" xfId="20149" xr:uid="{7F3C8F13-EAF3-465B-958D-F85F83605EAA}"/>
    <cellStyle name="Normal 7 4 2 2 3 4 4" xfId="12658" xr:uid="{8067AE9F-A639-4DEF-8822-C848E9D3EA46}"/>
    <cellStyle name="Normal 7 4 2 2 3 4 4 2" xfId="22982" xr:uid="{4378D969-285C-4348-A4E6-5FD865BECA77}"/>
    <cellStyle name="Normal 7 4 2 2 3 4 5" xfId="25234" xr:uid="{B0F68F41-15F9-4B5B-88FB-725F2A032737}"/>
    <cellStyle name="Normal 7 4 2 2 3 4 6" xfId="15271" xr:uid="{8CF0C354-3825-4BC0-AB82-2B3F2257F58E}"/>
    <cellStyle name="Normal 7 4 2 2 3 5" xfId="3331" xr:uid="{00000000-0005-0000-0000-0000FB130000}"/>
    <cellStyle name="Normal 7 4 2 2 3 5 2" xfId="5250" xr:uid="{00000000-0005-0000-0000-0000FC130000}"/>
    <cellStyle name="Normal 7 4 2 2 3 5 2 2" xfId="27092" xr:uid="{836DF370-AE9D-44BB-841F-C3853E8A8C06}"/>
    <cellStyle name="Normal 7 4 2 2 3 5 2 3" xfId="16539" xr:uid="{9CFDFA16-D980-412F-A621-36A6AE7D197E}"/>
    <cellStyle name="Normal 7 4 2 2 3 5 3" xfId="9199" xr:uid="{F9D80F1C-7492-4907-A1F1-B28C95078592}"/>
    <cellStyle name="Normal 7 4 2 2 3 5 3 2" xfId="19372" xr:uid="{4F86A979-B20C-4648-A039-CA23EE43F9A8}"/>
    <cellStyle name="Normal 7 4 2 2 3 5 4" xfId="11881" xr:uid="{4E298A24-9CFC-4D41-A982-B9341E7D1948}"/>
    <cellStyle name="Normal 7 4 2 2 3 5 4 2" xfId="22205" xr:uid="{46866A5F-6BCF-47D0-9CF9-230803A2AF24}"/>
    <cellStyle name="Normal 7 4 2 2 3 5 5" xfId="26046" xr:uid="{73594D68-91CC-4960-B093-E1DCEFBE11C1}"/>
    <cellStyle name="Normal 7 4 2 2 3 5 6" xfId="14303" xr:uid="{042F3634-18E7-4B57-8DC1-ACED50F4C60D}"/>
    <cellStyle name="Normal 7 4 2 2 3 6" xfId="4922" xr:uid="{00000000-0005-0000-0000-0000FD130000}"/>
    <cellStyle name="Normal 7 4 2 2 3 6 2" xfId="8995" xr:uid="{27314DA5-57E9-4FDE-9A7F-B10C7F28C617}"/>
    <cellStyle name="Normal 7 4 2 2 3 6 2 2" xfId="19164" xr:uid="{D1101D8D-A555-4D29-87DD-100AA4326AA9}"/>
    <cellStyle name="Normal 7 4 2 2 3 6 3" xfId="11673" xr:uid="{BFB2F235-9002-4C06-B8CA-6158B13F6F06}"/>
    <cellStyle name="Normal 7 4 2 2 3 6 3 2" xfId="21997" xr:uid="{7ED4DA59-5FFE-489A-8DFC-CF5F61A38E17}"/>
    <cellStyle name="Normal 7 4 2 2 3 6 4" xfId="26214" xr:uid="{D449C661-E016-4621-BE5B-FFA53A2C7C41}"/>
    <cellStyle name="Normal 7 4 2 2 3 6 5" xfId="16331" xr:uid="{BBEE082A-874B-4BCC-90DF-5FE9D4169316}"/>
    <cellStyle name="Normal 7 4 2 2 3 7" xfId="7503" xr:uid="{E683878F-344A-4871-A6C1-F7B851C61D51}"/>
    <cellStyle name="Normal 7 4 2 2 3 7 2" xfId="10333" xr:uid="{15A7440F-3797-4C13-A01F-26F3B18847BE}"/>
    <cellStyle name="Normal 7 4 2 2 3 7 2 2" xfId="20515" xr:uid="{7778A707-1802-4334-A56E-6993955A6FD2}"/>
    <cellStyle name="Normal 7 4 2 2 3 7 3" xfId="13024" xr:uid="{8A20FA06-BF38-4F8B-AFBC-C6398E7063EE}"/>
    <cellStyle name="Normal 7 4 2 2 3 7 3 2" xfId="23348" xr:uid="{F81F9B9A-4B55-49A8-9874-7A765F8AF4C4}"/>
    <cellStyle name="Normal 7 4 2 2 3 7 4" xfId="17682" xr:uid="{9C046008-C828-428A-833A-34BE91027F67}"/>
    <cellStyle name="Normal 7 4 2 2 3 8" xfId="7931" xr:uid="{65A7B773-F699-475F-B72C-EE962F3B5829}"/>
    <cellStyle name="Normal 7 4 2 2 3 8 2" xfId="15974" xr:uid="{755081E4-F2D8-4FA0-8E77-C5815486FEA7}"/>
    <cellStyle name="Normal 7 4 2 2 3 9" xfId="8677" xr:uid="{F3DC856B-53BB-468E-AC16-F6C72C754D89}"/>
    <cellStyle name="Normal 7 4 2 2 3 9 2" xfId="18807" xr:uid="{929DF47C-145C-49FA-BE65-C5630BC32E44}"/>
    <cellStyle name="Normal 7 4 2 2 4" xfId="1708" xr:uid="{00000000-0005-0000-0000-0000AC060000}"/>
    <cellStyle name="Normal 7 4 2 2 4 2" xfId="2393" xr:uid="{00000000-0005-0000-0000-0000EB040000}"/>
    <cellStyle name="Normal 7 4 2 2 4 2 2" xfId="6265" xr:uid="{00000000-0005-0000-0000-000000140000}"/>
    <cellStyle name="Normal 7 4 2 2 4 2 2 2" xfId="27233" xr:uid="{2A23909D-7B25-4166-9AD6-EA55F5D325AA}"/>
    <cellStyle name="Normal 7 4 2 2 4 2 2 3" xfId="17319" xr:uid="{F118530B-6762-46E9-AEF3-AE0246EAF7DC}"/>
    <cellStyle name="Normal 7 4 2 2 4 2 3" xfId="9975" xr:uid="{4A45DC22-364A-41B4-AD3E-9C8233DA8B8F}"/>
    <cellStyle name="Normal 7 4 2 2 4 2 3 2" xfId="20152" xr:uid="{A1FEA3E2-38EF-4EE0-A1C6-3920CB91F0BF}"/>
    <cellStyle name="Normal 7 4 2 2 4 2 4" xfId="12661" xr:uid="{6EEE3A06-3F32-4ABD-9DF2-FA637340E19B}"/>
    <cellStyle name="Normal 7 4 2 2 4 2 4 2" xfId="22985" xr:uid="{11839DF6-90A6-4211-A46D-B674B87187F1}"/>
    <cellStyle name="Normal 7 4 2 2 4 2 5" xfId="26654" xr:uid="{C1688069-BBF6-45A3-AF94-FD0225C56663}"/>
    <cellStyle name="Normal 7 4 2 2 4 2 6" xfId="15274" xr:uid="{54F37E2C-DD06-4689-A8BF-86ACE09D450F}"/>
    <cellStyle name="Normal 7 4 2 2 4 3" xfId="3732" xr:uid="{00000000-0005-0000-0000-000001140000}"/>
    <cellStyle name="Normal 7 4 2 2 4 3 2" xfId="5549" xr:uid="{00000000-0005-0000-0000-000002140000}"/>
    <cellStyle name="Normal 7 4 2 2 4 3 2 2" xfId="28526" xr:uid="{F74031A0-8454-4D98-8D5D-C33C43C602EA}"/>
    <cellStyle name="Normal 7 4 2 2 4 3 2 3" xfId="16753" xr:uid="{DC740061-DF89-49BF-B2A7-74D28FAFA698}"/>
    <cellStyle name="Normal 7 4 2 2 4 3 3" xfId="9412" xr:uid="{142A290C-AEA4-4CD4-916B-E427693C605D}"/>
    <cellStyle name="Normal 7 4 2 2 4 3 3 2" xfId="19586" xr:uid="{662AE4FD-0B0D-4338-B07B-40166209BCB1}"/>
    <cellStyle name="Normal 7 4 2 2 4 3 4" xfId="12095" xr:uid="{366D6DBD-2F0B-45F4-9FBB-2EB6CAA17E17}"/>
    <cellStyle name="Normal 7 4 2 2 4 3 4 2" xfId="22419" xr:uid="{91F22AEE-5C62-470C-970D-21E251A4C740}"/>
    <cellStyle name="Normal 7 4 2 2 4 3 5" xfId="26131" xr:uid="{B0AFE6DD-86BC-4045-BD74-87D7FCB19A13}"/>
    <cellStyle name="Normal 7 4 2 2 4 3 6" xfId="14596" xr:uid="{F5D64DA2-5EC7-4B5F-BC49-1E4AE36147F8}"/>
    <cellStyle name="Normal 7 4 2 2 4 4" xfId="4675" xr:uid="{00000000-0005-0000-0000-000003140000}"/>
    <cellStyle name="Normal 7 4 2 2 4 4 2" xfId="10447" xr:uid="{77B6DC56-C5E8-4CDB-AE50-396A5912CD73}"/>
    <cellStyle name="Normal 7 4 2 2 4 4 2 2" xfId="20629" xr:uid="{CE204DFD-441C-4816-967C-625AFBD584E0}"/>
    <cellStyle name="Normal 7 4 2 2 4 4 3" xfId="13138" xr:uid="{F749E71C-0381-43B2-A71D-86D47422036E}"/>
    <cellStyle name="Normal 7 4 2 2 4 4 3 2" xfId="23462" xr:uid="{5E4F767B-1544-45C5-9027-0F056F7B0FFD}"/>
    <cellStyle name="Normal 7 4 2 2 4 4 4" xfId="24447" xr:uid="{5477BE4C-76F1-45C1-9B9B-E4EA50BED69E}"/>
    <cellStyle name="Normal 7 4 2 2 4 4 5" xfId="17796" xr:uid="{F1748AF2-AD88-41C1-B839-7C25636544F4}"/>
    <cellStyle name="Normal 7 4 2 2 4 5" xfId="7932" xr:uid="{35FA9121-FBA9-4B3A-92F7-B6274D6506E8}"/>
    <cellStyle name="Normal 7 4 2 2 4 5 2" xfId="15975" xr:uid="{BC954AA5-99E0-4CE8-88E9-42BBDBE43738}"/>
    <cellStyle name="Normal 7 4 2 2 4 6" xfId="8678" xr:uid="{7615C3C0-1704-4998-90F8-FCC70A3C9317}"/>
    <cellStyle name="Normal 7 4 2 2 4 6 2" xfId="18808" xr:uid="{06644D5F-754D-4037-A9AA-86C3BA3372FD}"/>
    <cellStyle name="Normal 7 4 2 2 4 7" xfId="11319" xr:uid="{0CE44B26-C8AF-4090-B8C0-63EFDDA1E6E2}"/>
    <cellStyle name="Normal 7 4 2 2 4 7 2" xfId="21641" xr:uid="{0D3122D4-F244-457E-9DE8-151B0D61A884}"/>
    <cellStyle name="Normal 7 4 2 2 4 8" xfId="23988" xr:uid="{3A75D9B7-076B-4AEE-A51F-7134FD82046C}"/>
    <cellStyle name="Normal 7 4 2 2 4 9" xfId="14105" xr:uid="{928E645A-2100-49CA-B0FD-9D0F9422A27B}"/>
    <cellStyle name="Normal 7 4 2 2 5" xfId="2260" xr:uid="{00000000-0005-0000-0000-0000E7040000}"/>
    <cellStyle name="Normal 7 4 2 2 5 2" xfId="6266" xr:uid="{00000000-0005-0000-0000-000005140000}"/>
    <cellStyle name="Normal 7 4 2 2 5 2 2" xfId="10708" xr:uid="{791DBB53-C339-4F5C-B4B4-1C6B19BEB934}"/>
    <cellStyle name="Normal 7 4 2 2 5 2 2 2" xfId="30283" xr:uid="{A090E36B-9C30-49DC-90CF-CC189CF94323}"/>
    <cellStyle name="Normal 7 4 2 2 5 2 2 3" xfId="20990" xr:uid="{96061C40-1195-4321-92DD-00B194F35FB3}"/>
    <cellStyle name="Normal 7 4 2 2 5 2 3" xfId="13499" xr:uid="{8C51491D-6147-4407-A6BB-B4115C446368}"/>
    <cellStyle name="Normal 7 4 2 2 5 2 3 2" xfId="23823" xr:uid="{C990D974-E58C-47C6-8403-589E289AA74E}"/>
    <cellStyle name="Normal 7 4 2 2 5 2 4" xfId="25851" xr:uid="{6AA6EA85-66FE-4370-A899-C5AC3E61438E}"/>
    <cellStyle name="Normal 7 4 2 2 5 2 5" xfId="18157" xr:uid="{A841FFA6-67A1-4328-BE56-80A07B45E6C6}"/>
    <cellStyle name="Normal 7 4 2 2 5 3" xfId="8272" xr:uid="{1BC56AA5-E932-4753-8EF8-84FEE7F09AC5}"/>
    <cellStyle name="Normal 7 4 2 2 5 3 2" xfId="28872" xr:uid="{702A6D7F-D914-4101-B624-6329A0B3F13E}"/>
    <cellStyle name="Normal 7 4 2 2 5 3 3" xfId="17320" xr:uid="{377F53CA-AB89-41D2-A095-318B1D2FA574}"/>
    <cellStyle name="Normal 7 4 2 2 5 4" xfId="9976" xr:uid="{78CEBB57-8F98-410C-8594-1F4544B0302D}"/>
    <cellStyle name="Normal 7 4 2 2 5 4 2" xfId="20153" xr:uid="{91488947-A69B-4DFD-9645-BA9350BFD087}"/>
    <cellStyle name="Normal 7 4 2 2 5 5" xfId="12662" xr:uid="{E4463986-68BF-4F4E-8A89-E17679E6D483}"/>
    <cellStyle name="Normal 7 4 2 2 5 5 2" xfId="22986" xr:uid="{E9BD3A2B-4305-44DC-B2B1-ABBC8AC48EC4}"/>
    <cellStyle name="Normal 7 4 2 2 5 6" xfId="25792" xr:uid="{A274AB49-F678-4E94-BED0-C72DEA5877F5}"/>
    <cellStyle name="Normal 7 4 2 2 5 7" xfId="15275" xr:uid="{DB90D6C3-B63F-4146-BD80-F0EFBB8D02F5}"/>
    <cellStyle name="Normal 7 4 2 2 6" xfId="3864" xr:uid="{00000000-0005-0000-0000-000006140000}"/>
    <cellStyle name="Normal 7 4 2 2 6 2" xfId="5739" xr:uid="{00000000-0005-0000-0000-000007140000}"/>
    <cellStyle name="Normal 7 4 2 2 6 2 2" xfId="28485" xr:uid="{AA98E8AF-4222-4AC2-81B8-7CD0A807026B}"/>
    <cellStyle name="Normal 7 4 2 2 6 2 3" xfId="16878" xr:uid="{8BFF81B7-DEE6-4084-AC43-E639231D9757}"/>
    <cellStyle name="Normal 7 4 2 2 6 3" xfId="9535" xr:uid="{97A717B0-B2C7-4B1F-A7DB-60FCAB91FCC1}"/>
    <cellStyle name="Normal 7 4 2 2 6 3 2" xfId="19711" xr:uid="{16A394BB-7EAF-4045-AA48-A43619820EE5}"/>
    <cellStyle name="Normal 7 4 2 2 6 4" xfId="12220" xr:uid="{0EEDE801-DAEE-4A9E-AEA2-BD272029DB4B}"/>
    <cellStyle name="Normal 7 4 2 2 6 4 2" xfId="22544" xr:uid="{87381706-1AD1-4512-8C5C-1224C2A34310}"/>
    <cellStyle name="Normal 7 4 2 2 6 5" xfId="24682" xr:uid="{36E6AB18-38EE-4D6E-9B2B-0CCF7A6284FC}"/>
    <cellStyle name="Normal 7 4 2 2 6 6" xfId="14776" xr:uid="{38C753F0-903B-43D0-B0B1-A6E915F672A8}"/>
    <cellStyle name="Normal 7 4 2 2 7" xfId="3217" xr:uid="{00000000-0005-0000-0000-000008140000}"/>
    <cellStyle name="Normal 7 4 2 2 7 2" xfId="5147" xr:uid="{00000000-0005-0000-0000-000009140000}"/>
    <cellStyle name="Normal 7 4 2 2 7 2 2" xfId="26899" xr:uid="{85A37FCA-8772-43E9-BBC1-2518B5516F84}"/>
    <cellStyle name="Normal 7 4 2 2 7 2 3" xfId="16436" xr:uid="{C84FB377-3184-40F6-9D35-E21E768C63EA}"/>
    <cellStyle name="Normal 7 4 2 2 7 3" xfId="9096" xr:uid="{77CE6EC5-10E3-44FE-965C-BEAFA109757B}"/>
    <cellStyle name="Normal 7 4 2 2 7 3 2" xfId="19269" xr:uid="{DCA5392C-9C57-4977-AB22-AFE75D75D9C7}"/>
    <cellStyle name="Normal 7 4 2 2 7 4" xfId="11778" xr:uid="{AAC4D88B-C107-4884-857E-FF0B3761B496}"/>
    <cellStyle name="Normal 7 4 2 2 7 4 2" xfId="22102" xr:uid="{71F2D9F9-220A-42FB-85E1-02FE7EC77003}"/>
    <cellStyle name="Normal 7 4 2 2 7 5" xfId="24106" xr:uid="{AED1F2E1-6A5A-416A-9509-5991D6991003}"/>
    <cellStyle name="Normal 7 4 2 2 7 6" xfId="14205" xr:uid="{1F03E0D7-64F3-4C2F-AF5B-68C226FDDCF1}"/>
    <cellStyle name="Normal 7 4 2 2 8" xfId="4517" xr:uid="{00000000-0005-0000-0000-00000A140000}"/>
    <cellStyle name="Normal 7 4 2 2 8 2" xfId="8815" xr:uid="{A41958AF-A668-4FE6-99FF-F0781C3E2B4B}"/>
    <cellStyle name="Normal 7 4 2 2 8 2 2" xfId="18965" xr:uid="{F607512C-46CC-49E8-9C45-8B674A3D4788}"/>
    <cellStyle name="Normal 7 4 2 2 8 3" xfId="11474" xr:uid="{B5B2AEAE-F80D-4B19-8A5D-2957D2EF23F2}"/>
    <cellStyle name="Normal 7 4 2 2 8 3 2" xfId="21798" xr:uid="{CC36A4F3-A51D-48DB-8983-61EF81FF1591}"/>
    <cellStyle name="Normal 7 4 2 2 8 4" xfId="25618" xr:uid="{E627B0D1-022D-4AC0-A8B0-3BF1E2D3E06E}"/>
    <cellStyle name="Normal 7 4 2 2 8 5" xfId="16132" xr:uid="{27E83CC8-7024-4068-AA20-FDAB4D6547ED}"/>
    <cellStyle name="Normal 7 4 2 2 9" xfId="7471" xr:uid="{71E1A0F1-C43C-4E5A-A922-D62FEB0A4355}"/>
    <cellStyle name="Normal 7 4 2 2 9 2" xfId="10303" xr:uid="{59687B61-06AE-432B-9BF8-2E7F349C5EA6}"/>
    <cellStyle name="Normal 7 4 2 2 9 2 2" xfId="20485" xr:uid="{52E65381-2C7F-49C4-A32B-78C96F43A301}"/>
    <cellStyle name="Normal 7 4 2 2 9 3" xfId="12994" xr:uid="{7F1CE3D0-F8A4-4B61-828E-5CB79A765951}"/>
    <cellStyle name="Normal 7 4 2 2 9 3 2" xfId="23318" xr:uid="{BC8CFE62-C478-4666-8A60-3B6C25A7FC5D}"/>
    <cellStyle name="Normal 7 4 2 2 9 4" xfId="17652" xr:uid="{777D8A6B-8826-4C7D-BF73-90E7AC87AE5B}"/>
    <cellStyle name="Normal 7 4 2 3" xfId="1709" xr:uid="{00000000-0005-0000-0000-0000AD060000}"/>
    <cellStyle name="Normal 7 4 2 3 10" xfId="7933" xr:uid="{E1FC762E-79A1-476F-A3EF-59FCDA5EC87D}"/>
    <cellStyle name="Normal 7 4 2 3 10 2" xfId="15976" xr:uid="{AEF439AF-8E7A-470E-A30D-CA1463F58126}"/>
    <cellStyle name="Normal 7 4 2 3 11" xfId="8679" xr:uid="{BBA57D55-A0A7-468C-B2F7-27C1FEBB02B4}"/>
    <cellStyle name="Normal 7 4 2 3 11 2" xfId="18809" xr:uid="{E39E058F-737A-43FC-AC3D-20363489C5A9}"/>
    <cellStyle name="Normal 7 4 2 3 12" xfId="11320" xr:uid="{D490937B-83A5-4265-9D96-DFB4BBFDB86B}"/>
    <cellStyle name="Normal 7 4 2 3 12 2" xfId="21642" xr:uid="{32372D9B-35C3-43FB-A5BA-F125F5B41CE1}"/>
    <cellStyle name="Normal 7 4 2 3 13" xfId="26390" xr:uid="{E1CCEAB8-B679-4F90-B52D-BB9675DE2DE6}"/>
    <cellStyle name="Normal 7 4 2 3 14" xfId="13783" xr:uid="{BFE81CC7-C766-480F-94A7-83CAEABA780B}"/>
    <cellStyle name="Normal 7 4 2 3 2" xfId="1710" xr:uid="{00000000-0005-0000-0000-0000AE060000}"/>
    <cellStyle name="Normal 7 4 2 3 2 10" xfId="11321" xr:uid="{F05B3215-546C-45F0-A877-8E775977FBF5}"/>
    <cellStyle name="Normal 7 4 2 3 2 10 2" xfId="21643" xr:uid="{2CBCA127-9D46-481F-B838-38DCD174AB41}"/>
    <cellStyle name="Normal 7 4 2 3 2 11" xfId="25163" xr:uid="{E6F3AF6D-3F16-4B66-93EF-70E2DB7C1948}"/>
    <cellStyle name="Normal 7 4 2 3 2 12" xfId="13948" xr:uid="{635E7794-656E-4EA5-9815-666CFB9FDC58}"/>
    <cellStyle name="Normal 7 4 2 3 2 2" xfId="1711" xr:uid="{00000000-0005-0000-0000-0000AF060000}"/>
    <cellStyle name="Normal 7 4 2 3 2 2 2" xfId="2693" xr:uid="{00000000-0005-0000-0000-0000EE040000}"/>
    <cellStyle name="Normal 7 4 2 3 2 2 2 2" xfId="6268" xr:uid="{00000000-0005-0000-0000-00000F140000}"/>
    <cellStyle name="Normal 7 4 2 3 2 2 2 2 2" xfId="27521" xr:uid="{A53423EF-6F90-46E0-BA27-C8525EE7626B}"/>
    <cellStyle name="Normal 7 4 2 3 2 2 2 2 3" xfId="27727" xr:uid="{5385BEB2-78B3-4CB2-AB75-E30D5CA9699D}"/>
    <cellStyle name="Normal 7 4 2 3 2 2 2 2 4" xfId="17322" xr:uid="{DEE4418B-B3EF-4A6E-A9AB-AEABD2950270}"/>
    <cellStyle name="Normal 7 4 2 3 2 2 2 3" xfId="9978" xr:uid="{D482E8B8-E3AA-4F87-98A8-65EFB6E64AFD}"/>
    <cellStyle name="Normal 7 4 2 3 2 2 2 3 2" xfId="29899" xr:uid="{88AC20D6-E2F0-47F5-8528-6253F2FBB37B}"/>
    <cellStyle name="Normal 7 4 2 3 2 2 2 3 3" xfId="20155" xr:uid="{83AB6BDC-EC12-4A79-8323-D09A1E042BDF}"/>
    <cellStyle name="Normal 7 4 2 3 2 2 2 4" xfId="12664" xr:uid="{F0C5111B-CA82-4750-8CB3-B7024800ADEB}"/>
    <cellStyle name="Normal 7 4 2 3 2 2 2 4 2" xfId="22988" xr:uid="{1FD255FA-66AF-4662-8831-676C9E643C24}"/>
    <cellStyle name="Normal 7 4 2 3 2 2 2 5" xfId="23946" xr:uid="{3135D028-C3EC-40F4-848B-41C06018A397}"/>
    <cellStyle name="Normal 7 4 2 3 2 2 2 6" xfId="15277" xr:uid="{1AA17585-031B-4BBE-927E-0AB9EAF564FC}"/>
    <cellStyle name="Normal 7 4 2 3 2 2 3" xfId="3734" xr:uid="{00000000-0005-0000-0000-000010140000}"/>
    <cellStyle name="Normal 7 4 2 3 2 2 3 2" xfId="5554" xr:uid="{00000000-0005-0000-0000-000011140000}"/>
    <cellStyle name="Normal 7 4 2 3 2 2 3 2 2" xfId="30143" xr:uid="{EDD69495-1415-4B31-88C8-E0B8FEA0E499}"/>
    <cellStyle name="Normal 7 4 2 3 2 2 3 2 3" xfId="20779" xr:uid="{9DB08E9F-EB06-4247-868A-32EE39534A1C}"/>
    <cellStyle name="Normal 7 4 2 3 2 2 3 3" xfId="13288" xr:uid="{68430B07-1F1A-4F32-88B0-34FFEF0E602B}"/>
    <cellStyle name="Normal 7 4 2 3 2 2 3 3 2" xfId="23612" xr:uid="{C5EE1155-D88D-434F-9437-3FCC5F425FDF}"/>
    <cellStyle name="Normal 7 4 2 3 2 2 3 4" xfId="26130" xr:uid="{9A74777D-202D-4A92-B0EE-B5213632CAF1}"/>
    <cellStyle name="Normal 7 4 2 3 2 2 3 5" xfId="17946" xr:uid="{81D1C6E0-7A24-496B-8619-18E245F08C44}"/>
    <cellStyle name="Normal 7 4 2 3 2 2 4" xfId="5045" xr:uid="{00000000-0005-0000-0000-000012140000}"/>
    <cellStyle name="Normal 7 4 2 3 2 2 4 2" xfId="28797" xr:uid="{10A54FE5-3357-4AF3-B5C3-9498DABE5630}"/>
    <cellStyle name="Normal 7 4 2 3 2 2 4 3" xfId="15978" xr:uid="{39504E60-F7BE-4A47-9A55-BD3337CD0FE2}"/>
    <cellStyle name="Normal 7 4 2 3 2 2 5" xfId="8681" xr:uid="{52AD59D6-1B81-45A4-BA41-125F40F44732}"/>
    <cellStyle name="Normal 7 4 2 3 2 2 5 2" xfId="18811" xr:uid="{E7034F96-92D9-4243-ABA9-A86464A15903}"/>
    <cellStyle name="Normal 7 4 2 3 2 2 6" xfId="11322" xr:uid="{1B2E52BD-8A44-4B39-9FB9-73F7710B3F4B}"/>
    <cellStyle name="Normal 7 4 2 3 2 2 6 2" xfId="21644" xr:uid="{81964517-4581-4BCD-BDD2-E20B408670DB}"/>
    <cellStyle name="Normal 7 4 2 3 2 2 7" xfId="25875" xr:uid="{65477DD8-AF27-4711-B71E-FF182E1CCAE9}"/>
    <cellStyle name="Normal 7 4 2 3 2 2 8" xfId="14601" xr:uid="{01E4FBDB-5AA4-4047-B93C-36BF6B828953}"/>
    <cellStyle name="Normal 7 4 2 3 2 3" xfId="2485" xr:uid="{00000000-0005-0000-0000-0000ED040000}"/>
    <cellStyle name="Normal 7 4 2 3 2 3 2" xfId="6269" xr:uid="{00000000-0005-0000-0000-000014140000}"/>
    <cellStyle name="Normal 7 4 2 3 2 3 2 2" xfId="10709" xr:uid="{7B52BCE6-D64A-4E26-96FD-C70A700DF670}"/>
    <cellStyle name="Normal 7 4 2 3 2 3 2 2 2" xfId="30284" xr:uid="{B51C08BA-39A1-48E9-8346-3E17236929F1}"/>
    <cellStyle name="Normal 7 4 2 3 2 3 2 2 3" xfId="20991" xr:uid="{CF853DD6-221F-4500-975C-6EA8320BC919}"/>
    <cellStyle name="Normal 7 4 2 3 2 3 2 3" xfId="13500" xr:uid="{D4EE2561-D730-4D1C-BC99-27BA2EB6059D}"/>
    <cellStyle name="Normal 7 4 2 3 2 3 2 3 2" xfId="23824" xr:uid="{AE8C5586-1EC2-44FA-9C1F-4CE08925A5EE}"/>
    <cellStyle name="Normal 7 4 2 3 2 3 2 4" xfId="26197" xr:uid="{C6510FE8-B744-4F94-B828-A7A5BE4D8901}"/>
    <cellStyle name="Normal 7 4 2 3 2 3 2 5" xfId="18158" xr:uid="{C9C78FE6-DBD4-41A0-B8F9-DDF29968CEB9}"/>
    <cellStyle name="Normal 7 4 2 3 2 3 3" xfId="8273" xr:uid="{C589C722-30CC-49A1-B403-85D5166439B5}"/>
    <cellStyle name="Normal 7 4 2 3 2 3 3 2" xfId="28440" xr:uid="{8667D85B-F2EC-4D48-84BF-E08090A9E5A0}"/>
    <cellStyle name="Normal 7 4 2 3 2 3 3 3" xfId="17323" xr:uid="{C6892E86-7398-4356-8F2B-205A5365B4C3}"/>
    <cellStyle name="Normal 7 4 2 3 2 3 4" xfId="9979" xr:uid="{35F9BEC5-21A9-4CF0-B1A1-DAC718256462}"/>
    <cellStyle name="Normal 7 4 2 3 2 3 4 2" xfId="20156" xr:uid="{D45A267B-04F5-4DF1-829C-F3D9D8105121}"/>
    <cellStyle name="Normal 7 4 2 3 2 3 5" xfId="12665" xr:uid="{C073EC13-CA89-4310-B750-6A3729A21ACD}"/>
    <cellStyle name="Normal 7 4 2 3 2 3 5 2" xfId="22989" xr:uid="{4DADC7C0-EF50-4872-ACF0-13F2351BCA76}"/>
    <cellStyle name="Normal 7 4 2 3 2 3 6" xfId="26384" xr:uid="{6913C509-CD10-4722-B619-E5986A91C8D8}"/>
    <cellStyle name="Normal 7 4 2 3 2 3 7" xfId="15278" xr:uid="{A96DD44F-7B87-4851-8A14-50750CAF79C8}"/>
    <cellStyle name="Normal 7 4 2 3 2 4" xfId="4177" xr:uid="{00000000-0005-0000-0000-000015140000}"/>
    <cellStyle name="Normal 7 4 2 3 2 4 2" xfId="6267" xr:uid="{00000000-0005-0000-0000-000016140000}"/>
    <cellStyle name="Normal 7 4 2 3 2 4 2 2" xfId="27292" xr:uid="{091F81C7-B571-427B-A9F6-087519AE45E1}"/>
    <cellStyle name="Normal 7 4 2 3 2 4 2 3" xfId="17321" xr:uid="{DE881DF9-CF12-40A6-B225-E899E8722EF6}"/>
    <cellStyle name="Normal 7 4 2 3 2 4 3" xfId="9977" xr:uid="{3971F44C-0BC4-4960-B1E3-6A88E6D01E61}"/>
    <cellStyle name="Normal 7 4 2 3 2 4 3 2" xfId="20154" xr:uid="{EBB8078D-CB45-4932-91C0-376218298A31}"/>
    <cellStyle name="Normal 7 4 2 3 2 4 4" xfId="12663" xr:uid="{BF9BD0A7-96D2-45A1-A3A6-7106ABE67877}"/>
    <cellStyle name="Normal 7 4 2 3 2 4 4 2" xfId="22987" xr:uid="{920AFF19-9023-4F68-803A-903F9F7ABD47}"/>
    <cellStyle name="Normal 7 4 2 3 2 4 5" xfId="24684" xr:uid="{9431666C-2E3C-4518-A61C-0FEE39C8A0A5}"/>
    <cellStyle name="Normal 7 4 2 3 2 4 6" xfId="15276" xr:uid="{E65AB133-749E-4F9A-B9AC-0F1508589227}"/>
    <cellStyle name="Normal 7 4 2 3 2 5" xfId="3258" xr:uid="{00000000-0005-0000-0000-000017140000}"/>
    <cellStyle name="Normal 7 4 2 3 2 5 2" xfId="5184" xr:uid="{00000000-0005-0000-0000-000018140000}"/>
    <cellStyle name="Normal 7 4 2 3 2 5 2 2" xfId="27912" xr:uid="{8CFB3B02-AA46-4568-9EAE-894CD2C5C0E1}"/>
    <cellStyle name="Normal 7 4 2 3 2 5 2 3" xfId="16473" xr:uid="{DC9494BF-FE68-4DF7-84F7-845863299506}"/>
    <cellStyle name="Normal 7 4 2 3 2 5 3" xfId="9133" xr:uid="{53799727-1518-4B5A-A7BE-F3E259C69A16}"/>
    <cellStyle name="Normal 7 4 2 3 2 5 3 2" xfId="19306" xr:uid="{9D95A143-BF2F-45B1-A0D5-49DBCE66B238}"/>
    <cellStyle name="Normal 7 4 2 3 2 5 4" xfId="11815" xr:uid="{79793DB1-F19C-492D-9A5E-56828DD43533}"/>
    <cellStyle name="Normal 7 4 2 3 2 5 4 2" xfId="22139" xr:uid="{9AC5F8C6-5A46-472A-9EA6-E6851604B952}"/>
    <cellStyle name="Normal 7 4 2 3 2 5 5" xfId="24861" xr:uid="{067798BA-D37F-41B9-88E6-10BFAC3C92AE}"/>
    <cellStyle name="Normal 7 4 2 3 2 5 6" xfId="14240" xr:uid="{CF73DAB3-E829-4761-9A65-F96E437490C9}"/>
    <cellStyle name="Normal 7 4 2 3 2 6" xfId="4784" xr:uid="{00000000-0005-0000-0000-000019140000}"/>
    <cellStyle name="Normal 7 4 2 3 2 6 2" xfId="8996" xr:uid="{9791EF3F-2711-40AA-AE33-82A1030A9500}"/>
    <cellStyle name="Normal 7 4 2 3 2 6 2 2" xfId="19165" xr:uid="{7F39A272-3286-434D-852D-311531457C50}"/>
    <cellStyle name="Normal 7 4 2 3 2 6 3" xfId="11674" xr:uid="{209EAC8A-8A1E-4836-95F7-64B8CDF31011}"/>
    <cellStyle name="Normal 7 4 2 3 2 6 3 2" xfId="21998" xr:uid="{A8232768-DB15-434C-9250-B7561F00AD19}"/>
    <cellStyle name="Normal 7 4 2 3 2 6 4" xfId="25093" xr:uid="{EAD2C0C9-9E64-489C-A555-66D49263BB4E}"/>
    <cellStyle name="Normal 7 4 2 3 2 6 5" xfId="16332" xr:uid="{80F53314-989C-4B2E-A9B4-E7281F9CA5A3}"/>
    <cellStyle name="Normal 7 4 2 3 2 7" xfId="7504" xr:uid="{97A7492A-3DEA-409C-B1CB-4C2749D7245F}"/>
    <cellStyle name="Normal 7 4 2 3 2 7 2" xfId="10334" xr:uid="{E1A48AD9-264A-4855-B36C-202D6F3C225E}"/>
    <cellStyle name="Normal 7 4 2 3 2 7 2 2" xfId="20516" xr:uid="{CE1077BC-5B38-4BEB-A01E-05D17F5D3B28}"/>
    <cellStyle name="Normal 7 4 2 3 2 7 3" xfId="13025" xr:uid="{BDF47806-FB88-4502-A196-877FD99DE2A1}"/>
    <cellStyle name="Normal 7 4 2 3 2 7 3 2" xfId="23349" xr:uid="{7AA78E52-0B88-4DBE-945E-B7CCD9EEED9F}"/>
    <cellStyle name="Normal 7 4 2 3 2 7 4" xfId="17683" xr:uid="{D33F8913-2C76-486A-95D8-4E93D0853BA5}"/>
    <cellStyle name="Normal 7 4 2 3 2 8" xfId="7934" xr:uid="{E09ABBA4-52BE-40B7-8F06-FA11B749819A}"/>
    <cellStyle name="Normal 7 4 2 3 2 8 2" xfId="15977" xr:uid="{784743F9-41EE-4AB3-920B-B97CEF33502B}"/>
    <cellStyle name="Normal 7 4 2 3 2 9" xfId="8680" xr:uid="{1F9058FA-80B7-4723-9A7E-EF0481A0357A}"/>
    <cellStyle name="Normal 7 4 2 3 2 9 2" xfId="18810" xr:uid="{9F1CED43-9836-4048-B0D6-1BC87F34F3DC}"/>
    <cellStyle name="Normal 7 4 2 3 3" xfId="1712" xr:uid="{00000000-0005-0000-0000-0000B0060000}"/>
    <cellStyle name="Normal 7 4 2 3 3 10" xfId="26113" xr:uid="{AEDD7482-5AD8-4914-A7E6-979DFC8C5F48}"/>
    <cellStyle name="Normal 7 4 2 3 3 11" xfId="14106" xr:uid="{FFF7FA3B-996D-441B-9585-C85B76D2BE31}"/>
    <cellStyle name="Normal 7 4 2 3 3 2" xfId="2592" xr:uid="{00000000-0005-0000-0000-0000EF040000}"/>
    <cellStyle name="Normal 7 4 2 3 3 2 2" xfId="4179" xr:uid="{00000000-0005-0000-0000-00001C140000}"/>
    <cellStyle name="Normal 7 4 2 3 3 2 2 2" xfId="6271" xr:uid="{00000000-0005-0000-0000-00001D140000}"/>
    <cellStyle name="Normal 7 4 2 3 3 2 2 2 2" xfId="28727" xr:uid="{8EF8FDF1-B768-4C4E-A431-E8227CAB4E06}"/>
    <cellStyle name="Normal 7 4 2 3 3 2 2 2 3" xfId="17325" xr:uid="{662C1B41-5E66-46B6-93F7-6C3F6A837597}"/>
    <cellStyle name="Normal 7 4 2 3 3 2 2 3" xfId="9981" xr:uid="{E294F394-39B3-460E-8131-0E1957065EBC}"/>
    <cellStyle name="Normal 7 4 2 3 3 2 2 3 2" xfId="20158" xr:uid="{0213CE9B-2456-4D0B-B04D-E458926AC84E}"/>
    <cellStyle name="Normal 7 4 2 3 3 2 2 4" xfId="12667" xr:uid="{8A476FE4-98CC-4860-9580-F14E40D1A0E0}"/>
    <cellStyle name="Normal 7 4 2 3 3 2 2 4 2" xfId="22991" xr:uid="{52DE9037-B61D-4C0C-B54E-EC227A069CEE}"/>
    <cellStyle name="Normal 7 4 2 3 3 2 2 5" xfId="26346" xr:uid="{E2A27BDC-EE54-4896-9531-E8BA2BE54302}"/>
    <cellStyle name="Normal 7 4 2 3 3 2 2 6" xfId="15280" xr:uid="{8B7D1197-15FD-4B38-AE48-2F12FB43E088}"/>
    <cellStyle name="Normal 7 4 2 3 3 2 3" xfId="5555" xr:uid="{00000000-0005-0000-0000-00001E140000}"/>
    <cellStyle name="Normal 7 4 2 3 3 2 3 2" xfId="10549" xr:uid="{69A531C1-98D1-47E1-9FCE-9D318240308E}"/>
    <cellStyle name="Normal 7 4 2 3 3 2 3 2 2" xfId="30144" xr:uid="{A25939BD-CB14-4261-AB96-FA732D38CE83}"/>
    <cellStyle name="Normal 7 4 2 3 3 2 3 2 3" xfId="20780" xr:uid="{AD8D971F-AF8D-48E7-909D-5F0AA82A3B55}"/>
    <cellStyle name="Normal 7 4 2 3 3 2 3 3" xfId="13289" xr:uid="{AD88CF7F-DB82-4AF7-9DC8-38890BA56FFC}"/>
    <cellStyle name="Normal 7 4 2 3 3 2 3 3 2" xfId="23613" xr:uid="{8C75CD11-789D-4305-902C-F32C527DAFBA}"/>
    <cellStyle name="Normal 7 4 2 3 3 2 3 4" xfId="25700" xr:uid="{1F275C35-D627-4B51-8A28-9C491B84B078}"/>
    <cellStyle name="Normal 7 4 2 3 3 2 3 5" xfId="17947" xr:uid="{B0B6D95D-F5C3-48D6-8E08-E8EAD6062188}"/>
    <cellStyle name="Normal 7 4 2 3 3 2 4" xfId="8156" xr:uid="{5DCD4B31-F53D-4A0E-B643-D13D9C858F38}"/>
    <cellStyle name="Normal 7 4 2 3 3 2 4 2" xfId="27471" xr:uid="{D6E35756-414A-4E6C-94D3-513D5C7D1AD7}"/>
    <cellStyle name="Normal 7 4 2 3 3 2 4 3" xfId="16757" xr:uid="{FFA0AAB7-F629-4663-8B5C-C434DA014F73}"/>
    <cellStyle name="Normal 7 4 2 3 3 2 5" xfId="9416" xr:uid="{E879AFA9-922B-415B-91D9-51383F3B3198}"/>
    <cellStyle name="Normal 7 4 2 3 3 2 5 2" xfId="19590" xr:uid="{F9DA2550-51D8-45E0-80CC-6D63F60221C2}"/>
    <cellStyle name="Normal 7 4 2 3 3 2 6" xfId="12099" xr:uid="{2EE94C3D-4A96-4D0C-BE54-5AEB1CA1DDC8}"/>
    <cellStyle name="Normal 7 4 2 3 3 2 6 2" xfId="22423" xr:uid="{ADB93E16-5C3B-4CC7-AE4B-18D5CEA9ECDE}"/>
    <cellStyle name="Normal 7 4 2 3 3 2 7" xfId="25112" xr:uid="{668AFD3E-21DD-4794-B2AD-3B2A115F5D66}"/>
    <cellStyle name="Normal 7 4 2 3 3 2 8" xfId="14602" xr:uid="{87D9F8C7-E92E-42C0-9C06-64E27C1C12BC}"/>
    <cellStyle name="Normal 7 4 2 3 3 3" xfId="4180" xr:uid="{00000000-0005-0000-0000-00001F140000}"/>
    <cellStyle name="Normal 7 4 2 3 3 3 2" xfId="6272" xr:uid="{00000000-0005-0000-0000-000020140000}"/>
    <cellStyle name="Normal 7 4 2 3 3 3 2 2" xfId="10710" xr:uid="{BEF56B9F-37BC-4190-9208-069727F1C0C0}"/>
    <cellStyle name="Normal 7 4 2 3 3 3 2 2 2" xfId="30285" xr:uid="{28CFFDA2-1CB6-4607-B209-F93F8C3FCCDB}"/>
    <cellStyle name="Normal 7 4 2 3 3 3 2 2 3" xfId="20992" xr:uid="{DB846EC0-D958-4C21-8531-FF7074DBCF8A}"/>
    <cellStyle name="Normal 7 4 2 3 3 3 2 3" xfId="13501" xr:uid="{47AB1F57-9CBA-4490-95BB-FBFE4C60B512}"/>
    <cellStyle name="Normal 7 4 2 3 3 3 2 3 2" xfId="23825" xr:uid="{D2433CDC-9BEE-40FD-8EB4-1469B2D23899}"/>
    <cellStyle name="Normal 7 4 2 3 3 3 2 4" xfId="26247" xr:uid="{412E6B19-7715-46F2-A813-239DA533AB9B}"/>
    <cellStyle name="Normal 7 4 2 3 3 3 2 5" xfId="18159" xr:uid="{7DD855D9-AC44-4FB3-A84C-F42C8F5C941C}"/>
    <cellStyle name="Normal 7 4 2 3 3 3 3" xfId="8274" xr:uid="{7FB0853A-476C-4BA8-BC7E-B7B2B35197E3}"/>
    <cellStyle name="Normal 7 4 2 3 3 3 3 2" xfId="28088" xr:uid="{6CBA4FF3-1649-451E-8E24-D29633B6BDB7}"/>
    <cellStyle name="Normal 7 4 2 3 3 3 3 3" xfId="17326" xr:uid="{1E537478-419C-49D9-A39E-9C178EEF0E0A}"/>
    <cellStyle name="Normal 7 4 2 3 3 3 4" xfId="9982" xr:uid="{5DB744DC-D6AB-4B8D-914E-55EE70AD9153}"/>
    <cellStyle name="Normal 7 4 2 3 3 3 4 2" xfId="20159" xr:uid="{D2B626E2-FC58-48F3-AD4F-51B6ACF7F6BF}"/>
    <cellStyle name="Normal 7 4 2 3 3 3 5" xfId="12668" xr:uid="{D972FA54-374B-443E-B7FE-7FD79AC857B8}"/>
    <cellStyle name="Normal 7 4 2 3 3 3 5 2" xfId="22992" xr:uid="{C9F50AA3-7D07-4681-BA10-167D78D2F172}"/>
    <cellStyle name="Normal 7 4 2 3 3 3 6" xfId="23967" xr:uid="{81BCEC2A-8EA3-4FA6-82C6-BAD6E500689B}"/>
    <cellStyle name="Normal 7 4 2 3 3 3 7" xfId="15281" xr:uid="{7B256A55-9B18-4F54-8C89-D707A295403D}"/>
    <cellStyle name="Normal 7 4 2 3 3 4" xfId="4178" xr:uid="{00000000-0005-0000-0000-000021140000}"/>
    <cellStyle name="Normal 7 4 2 3 3 4 2" xfId="6270" xr:uid="{00000000-0005-0000-0000-000022140000}"/>
    <cellStyle name="Normal 7 4 2 3 3 4 2 2" xfId="28044" xr:uid="{4D01A214-A205-4799-A6E8-FB3F02F68595}"/>
    <cellStyle name="Normal 7 4 2 3 3 4 2 3" xfId="17324" xr:uid="{9CD2EBD4-CADF-4ABF-93BC-79080F94E24F}"/>
    <cellStyle name="Normal 7 4 2 3 3 4 3" xfId="9980" xr:uid="{EAB21742-B715-4F89-947C-7B8F9329D5E7}"/>
    <cellStyle name="Normal 7 4 2 3 3 4 3 2" xfId="20157" xr:uid="{9B246AD9-9E6F-4EFC-A330-AE87E0A46ABF}"/>
    <cellStyle name="Normal 7 4 2 3 3 4 4" xfId="12666" xr:uid="{CCC33BDF-59D8-4E81-9A2C-3F6E79D5CB68}"/>
    <cellStyle name="Normal 7 4 2 3 3 4 4 2" xfId="22990" xr:uid="{780826DF-4734-4F8D-A1A1-B6CF184EE175}"/>
    <cellStyle name="Normal 7 4 2 3 3 4 5" xfId="24741" xr:uid="{F627DFDD-6113-4C2A-9EA6-67EC4ABCC06A}"/>
    <cellStyle name="Normal 7 4 2 3 3 4 6" xfId="15279" xr:uid="{B41CDE0B-4D61-4704-A1E2-8B2F1146FC4D}"/>
    <cellStyle name="Normal 7 4 2 3 3 5" xfId="3379" xr:uid="{00000000-0005-0000-0000-000023140000}"/>
    <cellStyle name="Normal 7 4 2 3 3 5 2" xfId="5287" xr:uid="{00000000-0005-0000-0000-000024140000}"/>
    <cellStyle name="Normal 7 4 2 3 3 5 2 2" xfId="29061" xr:uid="{9D698EE2-3939-4932-920B-EC261E19A914}"/>
    <cellStyle name="Normal 7 4 2 3 3 5 2 3" xfId="16575" xr:uid="{CAF26D51-A55F-46F8-A7D2-DDD7AC808959}"/>
    <cellStyle name="Normal 7 4 2 3 3 5 3" xfId="9235" xr:uid="{3AD9ECE2-320E-4D73-9F13-B26F447D461E}"/>
    <cellStyle name="Normal 7 4 2 3 3 5 3 2" xfId="19408" xr:uid="{4171B6E4-019D-4318-AE1B-9E4512822849}"/>
    <cellStyle name="Normal 7 4 2 3 3 5 4" xfId="11917" xr:uid="{CDB9395C-296C-497D-81EF-C5FFF409687F}"/>
    <cellStyle name="Normal 7 4 2 3 3 5 4 2" xfId="22241" xr:uid="{42497697-E631-405D-B8A0-36A90A8668F9}"/>
    <cellStyle name="Normal 7 4 2 3 3 5 5" xfId="25537" xr:uid="{CB07CCB8-C3DC-43D0-8063-84873157C54A}"/>
    <cellStyle name="Normal 7 4 2 3 3 5 6" xfId="14340" xr:uid="{CC20756F-5500-4F98-9B2B-A7981F561410}"/>
    <cellStyle name="Normal 7 4 2 3 3 6" xfId="4923" xr:uid="{00000000-0005-0000-0000-000025140000}"/>
    <cellStyle name="Normal 7 4 2 3 3 6 2" xfId="10448" xr:uid="{3F48C683-1F41-491E-9781-F50351C9F270}"/>
    <cellStyle name="Normal 7 4 2 3 3 6 2 2" xfId="20630" xr:uid="{201F6BEF-D373-4C22-BCF6-5E6AE679A694}"/>
    <cellStyle name="Normal 7 4 2 3 3 6 3" xfId="13139" xr:uid="{9E9DE149-2445-49BA-9AC2-10B5DD4D5701}"/>
    <cellStyle name="Normal 7 4 2 3 3 6 3 2" xfId="23463" xr:uid="{196F4436-344D-4F55-9997-B5819E4893DD}"/>
    <cellStyle name="Normal 7 4 2 3 3 6 4" xfId="24002" xr:uid="{D15046D9-A8A9-47F1-ABDE-0B0C6172843F}"/>
    <cellStyle name="Normal 7 4 2 3 3 6 5" xfId="17797" xr:uid="{5A2F594E-9DB7-4FAD-93E6-CD8CC832D4FF}"/>
    <cellStyle name="Normal 7 4 2 3 3 7" xfId="7935" xr:uid="{BC6AD13B-83B0-48B2-9616-742AC26D244A}"/>
    <cellStyle name="Normal 7 4 2 3 3 7 2" xfId="15979" xr:uid="{FDA1EC03-6142-4312-B046-9812A6FFC658}"/>
    <cellStyle name="Normal 7 4 2 3 3 8" xfId="8682" xr:uid="{A63AACE8-96F3-4443-BD15-C3400CB38F26}"/>
    <cellStyle name="Normal 7 4 2 3 3 8 2" xfId="18812" xr:uid="{95B895B7-4BE8-49D1-9814-78EE270FDB47}"/>
    <cellStyle name="Normal 7 4 2 3 3 9" xfId="11323" xr:uid="{9271056B-EA38-4CB4-82C1-33866649C0E3}"/>
    <cellStyle name="Normal 7 4 2 3 3 9 2" xfId="21645" xr:uid="{FCE7261D-5E17-4206-A3CB-385D1C97DBD9}"/>
    <cellStyle name="Normal 7 4 2 3 4" xfId="1713" xr:uid="{00000000-0005-0000-0000-0000B1060000}"/>
    <cellStyle name="Normal 7 4 2 3 4 2" xfId="2394" xr:uid="{00000000-0005-0000-0000-0000F0040000}"/>
    <cellStyle name="Normal 7 4 2 3 4 2 2" xfId="6273" xr:uid="{00000000-0005-0000-0000-000028140000}"/>
    <cellStyle name="Normal 7 4 2 3 4 2 2 2" xfId="27426" xr:uid="{FD6CF6F2-000E-41E9-83B1-061046D26BBD}"/>
    <cellStyle name="Normal 7 4 2 3 4 2 2 3" xfId="17327" xr:uid="{290F261E-1D8C-42B3-8F4B-2A129F912622}"/>
    <cellStyle name="Normal 7 4 2 3 4 2 3" xfId="9983" xr:uid="{3CCFB06F-ECDD-4C83-883A-1791EA1EF3CC}"/>
    <cellStyle name="Normal 7 4 2 3 4 2 3 2" xfId="20160" xr:uid="{7E767622-F69C-4736-82C1-9C7EFC03FC37}"/>
    <cellStyle name="Normal 7 4 2 3 4 2 4" xfId="12669" xr:uid="{4A98A66B-B3E4-4080-8C45-EDADE7CEC2C2}"/>
    <cellStyle name="Normal 7 4 2 3 4 2 4 2" xfId="22993" xr:uid="{AECC415A-16AA-443D-9AC4-33E274C01954}"/>
    <cellStyle name="Normal 7 4 2 3 4 2 5" xfId="24460" xr:uid="{EB8ED619-F259-4BFC-998B-C2C4139920CB}"/>
    <cellStyle name="Normal 7 4 2 3 4 2 6" xfId="15282" xr:uid="{C8326300-3F2D-4361-8C3F-F54D919BFFD6}"/>
    <cellStyle name="Normal 7 4 2 3 4 3" xfId="3733" xr:uid="{00000000-0005-0000-0000-000029140000}"/>
    <cellStyle name="Normal 7 4 2 3 4 3 2" xfId="5553" xr:uid="{00000000-0005-0000-0000-00002A140000}"/>
    <cellStyle name="Normal 7 4 2 3 4 3 2 2" xfId="30142" xr:uid="{388ADCD3-D3B8-4729-B1FF-85B6F6F6E67C}"/>
    <cellStyle name="Normal 7 4 2 3 4 3 2 3" xfId="20778" xr:uid="{51FE6F22-F978-44A4-B804-F7E5B93CEFDC}"/>
    <cellStyle name="Normal 7 4 2 3 4 3 3" xfId="13287" xr:uid="{30AF0C30-5F2D-44A2-B69F-F47A2A03C108}"/>
    <cellStyle name="Normal 7 4 2 3 4 3 3 2" xfId="23611" xr:uid="{22B92BCA-4F5A-404A-9720-660848684998}"/>
    <cellStyle name="Normal 7 4 2 3 4 3 4" xfId="24398" xr:uid="{A756F3D2-D011-46B9-B759-9DA39F5D6C55}"/>
    <cellStyle name="Normal 7 4 2 3 4 3 5" xfId="17945" xr:uid="{1888D493-6832-4064-9317-7E1E1A646801}"/>
    <cellStyle name="Normal 7 4 2 3 4 4" xfId="4676" xr:uid="{00000000-0005-0000-0000-00002B140000}"/>
    <cellStyle name="Normal 7 4 2 3 4 4 2" xfId="28397" xr:uid="{0AF6DE80-F0E8-49B1-B1D9-3055C6CBDAC5}"/>
    <cellStyle name="Normal 7 4 2 3 4 4 3" xfId="15980" xr:uid="{B05EC174-1E86-4618-8D36-241715608E0E}"/>
    <cellStyle name="Normal 7 4 2 3 4 5" xfId="8683" xr:uid="{ED86F24A-BD15-4269-8F01-4796709EB78C}"/>
    <cellStyle name="Normal 7 4 2 3 4 5 2" xfId="18813" xr:uid="{2F256B34-8229-45F1-9223-620A6AEE9615}"/>
    <cellStyle name="Normal 7 4 2 3 4 6" xfId="11324" xr:uid="{32D04F88-96E7-464F-BD20-5850699BEED2}"/>
    <cellStyle name="Normal 7 4 2 3 4 6 2" xfId="21646" xr:uid="{D8B2F88A-A24F-48B5-A706-F797AE606B13}"/>
    <cellStyle name="Normal 7 4 2 3 4 7" xfId="26242" xr:uid="{B849A786-7CB4-4DD7-B932-DEC7BB348342}"/>
    <cellStyle name="Normal 7 4 2 3 4 8" xfId="14600" xr:uid="{A6787DD6-C101-43B1-A4A5-DFAA0E33922D}"/>
    <cellStyle name="Normal 7 4 2 3 5" xfId="2261" xr:uid="{00000000-0005-0000-0000-0000EC040000}"/>
    <cellStyle name="Normal 7 4 2 3 5 2" xfId="6274" xr:uid="{00000000-0005-0000-0000-00002D140000}"/>
    <cellStyle name="Normal 7 4 2 3 5 2 2" xfId="10711" xr:uid="{6D7535AA-93E9-420D-904B-E24F4C1169CA}"/>
    <cellStyle name="Normal 7 4 2 3 5 2 2 2" xfId="30286" xr:uid="{BB299362-1122-4056-8376-E617E7A9DB44}"/>
    <cellStyle name="Normal 7 4 2 3 5 2 2 3" xfId="20993" xr:uid="{167FF709-7DFD-4F89-AEBC-28D5C1C5C29C}"/>
    <cellStyle name="Normal 7 4 2 3 5 2 3" xfId="13502" xr:uid="{E5DAAA8A-1C85-4E4C-9E1B-DF1ED34D029F}"/>
    <cellStyle name="Normal 7 4 2 3 5 2 3 2" xfId="23826" xr:uid="{FF092C9A-5B42-4EA5-84A2-EFF119592195}"/>
    <cellStyle name="Normal 7 4 2 3 5 2 4" xfId="24048" xr:uid="{BBECE881-B2BA-415D-BF34-93942718915D}"/>
    <cellStyle name="Normal 7 4 2 3 5 2 5" xfId="18160" xr:uid="{48403471-175C-4220-BC42-93769B91A14B}"/>
    <cellStyle name="Normal 7 4 2 3 5 3" xfId="8275" xr:uid="{0A947D73-7C60-4F46-9D76-A6EEC38FE363}"/>
    <cellStyle name="Normal 7 4 2 3 5 3 2" xfId="27955" xr:uid="{32DDC624-40DD-417C-86F7-8D4918532830}"/>
    <cellStyle name="Normal 7 4 2 3 5 3 3" xfId="17328" xr:uid="{D4985BC8-F826-4840-AB25-5AAE00A38777}"/>
    <cellStyle name="Normal 7 4 2 3 5 4" xfId="9984" xr:uid="{CD350C51-30E4-48B3-A1C3-571E04F46E00}"/>
    <cellStyle name="Normal 7 4 2 3 5 4 2" xfId="20161" xr:uid="{11D82ABD-2AF7-4D3E-B7F6-343A8187B432}"/>
    <cellStyle name="Normal 7 4 2 3 5 5" xfId="12670" xr:uid="{F6E54C59-3948-4793-9C29-836D84C0A9E2}"/>
    <cellStyle name="Normal 7 4 2 3 5 5 2" xfId="22994" xr:uid="{20659A33-1575-4138-B965-7DC4929E3946}"/>
    <cellStyle name="Normal 7 4 2 3 5 6" xfId="26589" xr:uid="{959D9B79-DDF8-4735-93D9-B64B8886E997}"/>
    <cellStyle name="Normal 7 4 2 3 5 7" xfId="15283" xr:uid="{DDC76086-FED1-4BBB-8679-C83E7AD9F61A}"/>
    <cellStyle name="Normal 7 4 2 3 6" xfId="3865" xr:uid="{00000000-0005-0000-0000-00002E140000}"/>
    <cellStyle name="Normal 7 4 2 3 6 2" xfId="5740" xr:uid="{00000000-0005-0000-0000-00002F140000}"/>
    <cellStyle name="Normal 7 4 2 3 6 2 2" xfId="29470" xr:uid="{A08B7357-749E-4E11-9AFD-12797B27D3AE}"/>
    <cellStyle name="Normal 7 4 2 3 6 2 3" xfId="16879" xr:uid="{CFE7DA32-9D1A-41CD-BA95-87BA2EF1C2EF}"/>
    <cellStyle name="Normal 7 4 2 3 6 3" xfId="9536" xr:uid="{1998199F-469B-493A-AF7A-E45C56735570}"/>
    <cellStyle name="Normal 7 4 2 3 6 3 2" xfId="19712" xr:uid="{BE25CF27-A2F3-40F0-BD0E-DF291C4A21E7}"/>
    <cellStyle name="Normal 7 4 2 3 6 4" xfId="12221" xr:uid="{605C5671-836C-4F17-ACFD-18EBBEDBF456}"/>
    <cellStyle name="Normal 7 4 2 3 6 4 2" xfId="22545" xr:uid="{47555EC2-F149-41A0-93C5-C5F3C15548A3}"/>
    <cellStyle name="Normal 7 4 2 3 6 5" xfId="24391" xr:uid="{BAA63B5D-393E-493C-AD23-E822E0AFC702}"/>
    <cellStyle name="Normal 7 4 2 3 6 6" xfId="14777" xr:uid="{69F0099D-4D30-4582-B65E-972CE200D84B}"/>
    <cellStyle name="Normal 7 4 2 3 7" xfId="3186" xr:uid="{00000000-0005-0000-0000-000030140000}"/>
    <cellStyle name="Normal 7 4 2 3 7 2" xfId="5124" xr:uid="{00000000-0005-0000-0000-000031140000}"/>
    <cellStyle name="Normal 7 4 2 3 7 2 2" xfId="27820" xr:uid="{2018F444-4A53-4D41-B6E9-E8796F77F65F}"/>
    <cellStyle name="Normal 7 4 2 3 7 2 3" xfId="16413" xr:uid="{31AC0CA3-38AE-4947-934B-278B2DF46D34}"/>
    <cellStyle name="Normal 7 4 2 3 7 3" xfId="9073" xr:uid="{83936E60-E2BD-4D8F-B874-73F82CE5A1AA}"/>
    <cellStyle name="Normal 7 4 2 3 7 3 2" xfId="19246" xr:uid="{D7B3D8E1-CB29-4217-86F8-D266CA71BB4C}"/>
    <cellStyle name="Normal 7 4 2 3 7 4" xfId="11755" xr:uid="{6CC3EC12-020C-4C90-9464-4095BC52C6E1}"/>
    <cellStyle name="Normal 7 4 2 3 7 4 2" xfId="22079" xr:uid="{15C13B46-8B85-43C6-B8D7-6AAD2A52C557}"/>
    <cellStyle name="Normal 7 4 2 3 7 5" xfId="25786" xr:uid="{B9D5231D-E26A-40CD-AD59-CB96BE36D3F2}"/>
    <cellStyle name="Normal 7 4 2 3 7 6" xfId="14182" xr:uid="{FC203D4F-1B4F-4835-A4A2-F9A6D2F07647}"/>
    <cellStyle name="Normal 7 4 2 3 8" xfId="4518" xr:uid="{00000000-0005-0000-0000-000032140000}"/>
    <cellStyle name="Normal 7 4 2 3 8 2" xfId="8852" xr:uid="{59979496-3509-42CA-B89E-F8E721BCFB15}"/>
    <cellStyle name="Normal 7 4 2 3 8 2 2" xfId="19002" xr:uid="{C0A15143-675E-4F2D-8456-319DFFCF2F4B}"/>
    <cellStyle name="Normal 7 4 2 3 8 3" xfId="11511" xr:uid="{56DCA113-DA6D-4DD1-A9FE-630691BF83FD}"/>
    <cellStyle name="Normal 7 4 2 3 8 3 2" xfId="21835" xr:uid="{3B504933-AE7E-4219-BA2E-83C993C73650}"/>
    <cellStyle name="Normal 7 4 2 3 8 4" xfId="26065" xr:uid="{370BD362-A3DB-4F8B-9211-CEA2C4026DD0}"/>
    <cellStyle name="Normal 7 4 2 3 8 5" xfId="16169" xr:uid="{B732E632-11B0-41B8-8204-E721701235E0}"/>
    <cellStyle name="Normal 7 4 2 3 9" xfId="7472" xr:uid="{1C4C155A-41E9-4DDC-8F94-AC5A403C55D6}"/>
    <cellStyle name="Normal 7 4 2 3 9 2" xfId="10304" xr:uid="{B5882CDA-93B4-47F7-A7AB-DA78CC4EF0B4}"/>
    <cellStyle name="Normal 7 4 2 3 9 2 2" xfId="20486" xr:uid="{F510E2DD-367B-4DBA-B06B-200F5A581A66}"/>
    <cellStyle name="Normal 7 4 2 3 9 3" xfId="12995" xr:uid="{7EC078CF-C2C4-4773-B3D6-F7F2D4A6AD89}"/>
    <cellStyle name="Normal 7 4 2 3 9 3 2" xfId="23319" xr:uid="{60BDA0BD-C059-4997-9C45-E1A060629527}"/>
    <cellStyle name="Normal 7 4 2 3 9 4" xfId="17653" xr:uid="{BB006D59-D04F-48DE-918A-28D50A31E2BD}"/>
    <cellStyle name="Normal 7 4 2 4" xfId="1714" xr:uid="{00000000-0005-0000-0000-0000B2060000}"/>
    <cellStyle name="Normal 7 4 2 4 10" xfId="8684" xr:uid="{B44316A0-5C82-44B4-82DE-04B5B6F47AE0}"/>
    <cellStyle name="Normal 7 4 2 4 10 2" xfId="18814" xr:uid="{23675A41-80CD-4186-A47A-F9B437273A05}"/>
    <cellStyle name="Normal 7 4 2 4 11" xfId="11325" xr:uid="{E2E7E489-AA9B-4F51-9252-13EC6D867DBA}"/>
    <cellStyle name="Normal 7 4 2 4 11 2" xfId="21647" xr:uid="{33F1EA0C-82CC-4E97-899E-40E2B8C640D8}"/>
    <cellStyle name="Normal 7 4 2 4 12" xfId="26241" xr:uid="{D2C47EBB-0AE7-4BA8-9FC0-23EB1ED637AC}"/>
    <cellStyle name="Normal 7 4 2 4 13" xfId="13763" xr:uid="{10FAA218-9F92-4F97-910E-DB4B530172BA}"/>
    <cellStyle name="Normal 7 4 2 4 2" xfId="1715" xr:uid="{00000000-0005-0000-0000-0000B3060000}"/>
    <cellStyle name="Normal 7 4 2 4 2 10" xfId="11326" xr:uid="{C929091D-2017-4429-8DBF-936D1445B399}"/>
    <cellStyle name="Normal 7 4 2 4 2 10 2" xfId="21648" xr:uid="{122A726B-C19F-4F1B-8A22-C9F47FE4FDC9}"/>
    <cellStyle name="Normal 7 4 2 4 2 11" xfId="26656" xr:uid="{3E94B914-789D-42A8-96A3-B3DFA62B992B}"/>
    <cellStyle name="Normal 7 4 2 4 2 12" xfId="13949" xr:uid="{ED6AE520-A116-414B-98A5-46ADDB2E4071}"/>
    <cellStyle name="Normal 7 4 2 4 2 2" xfId="1716" xr:uid="{00000000-0005-0000-0000-0000B4060000}"/>
    <cellStyle name="Normal 7 4 2 4 2 2 2" xfId="2694" xr:uid="{00000000-0005-0000-0000-0000F3040000}"/>
    <cellStyle name="Normal 7 4 2 4 2 2 2 2" xfId="6276" xr:uid="{00000000-0005-0000-0000-000037140000}"/>
    <cellStyle name="Normal 7 4 2 4 2 2 2 2 2" xfId="29467" xr:uid="{C00A8291-E237-4485-9A89-38262E264941}"/>
    <cellStyle name="Normal 7 4 2 4 2 2 2 2 3" xfId="27084" xr:uid="{874C6304-AD34-4119-9890-5348D62B89A4}"/>
    <cellStyle name="Normal 7 4 2 4 2 2 2 2 4" xfId="17330" xr:uid="{D0E0BCEF-7818-44F6-B1B6-2B2E1B7E43A3}"/>
    <cellStyle name="Normal 7 4 2 4 2 2 2 3" xfId="9986" xr:uid="{66E9979B-8177-4CFD-8EC3-0D2C81AB8ECF}"/>
    <cellStyle name="Normal 7 4 2 4 2 2 2 3 2" xfId="29900" xr:uid="{D852E2E7-D789-4554-ACEA-979855132C1A}"/>
    <cellStyle name="Normal 7 4 2 4 2 2 2 3 3" xfId="20163" xr:uid="{D5AABAB9-B4A4-4FFC-80EE-C1DCA3F047E6}"/>
    <cellStyle name="Normal 7 4 2 4 2 2 2 4" xfId="12672" xr:uid="{3FB5C32B-BB06-4131-A167-2C7C98673BE7}"/>
    <cellStyle name="Normal 7 4 2 4 2 2 2 4 2" xfId="22996" xr:uid="{72605E89-8C1D-4B78-B352-F6FA572E40D8}"/>
    <cellStyle name="Normal 7 4 2 4 2 2 2 5" xfId="26350" xr:uid="{CBD98C1A-9B8C-4B2D-B9DC-DE5C0C93444B}"/>
    <cellStyle name="Normal 7 4 2 4 2 2 2 6" xfId="15285" xr:uid="{382AEBB0-7D7B-4CCB-925A-F5D2F79B0DDE}"/>
    <cellStyle name="Normal 7 4 2 4 2 2 3" xfId="3736" xr:uid="{00000000-0005-0000-0000-000038140000}"/>
    <cellStyle name="Normal 7 4 2 4 2 2 3 2" xfId="5557" xr:uid="{00000000-0005-0000-0000-000039140000}"/>
    <cellStyle name="Normal 7 4 2 4 2 2 3 2 2" xfId="30145" xr:uid="{56359C73-566A-4116-BF75-9F85C2514A5A}"/>
    <cellStyle name="Normal 7 4 2 4 2 2 3 2 3" xfId="20781" xr:uid="{73E74A32-38DF-4E0D-B415-0FC338724CB2}"/>
    <cellStyle name="Normal 7 4 2 4 2 2 3 3" xfId="13290" xr:uid="{BA65F316-45FA-4018-A455-DCC531E183FF}"/>
    <cellStyle name="Normal 7 4 2 4 2 2 3 3 2" xfId="23614" xr:uid="{A4B7D34B-E39B-4980-AA67-AEECE6B1C81C}"/>
    <cellStyle name="Normal 7 4 2 4 2 2 3 4" xfId="25586" xr:uid="{B3E52020-B576-43E7-8F65-AE6C35AF5E55}"/>
    <cellStyle name="Normal 7 4 2 4 2 2 3 5" xfId="17948" xr:uid="{34F9DC7C-6072-4620-9093-B90187103A3D}"/>
    <cellStyle name="Normal 7 4 2 4 2 2 4" xfId="5046" xr:uid="{00000000-0005-0000-0000-00003A140000}"/>
    <cellStyle name="Normal 7 4 2 4 2 2 4 2" xfId="28851" xr:uid="{C2A3A27B-81D8-4DD1-82D3-D6BBBC705EE6}"/>
    <cellStyle name="Normal 7 4 2 4 2 2 4 3" xfId="15983" xr:uid="{027E20AA-0C9B-4DA7-8EAF-EAE42EA7FE0A}"/>
    <cellStyle name="Normal 7 4 2 4 2 2 5" xfId="8686" xr:uid="{5311FBD4-ECFA-4142-82C8-0CC10D6B8CA5}"/>
    <cellStyle name="Normal 7 4 2 4 2 2 5 2" xfId="18816" xr:uid="{E97C7BCE-84C1-4DCA-9B54-E628E1986E62}"/>
    <cellStyle name="Normal 7 4 2 4 2 2 6" xfId="11327" xr:uid="{0D3A6487-E588-46E7-A0C1-8542F1F6078A}"/>
    <cellStyle name="Normal 7 4 2 4 2 2 6 2" xfId="21649" xr:uid="{8FD81A25-4435-4A75-B991-70A86DD5B85E}"/>
    <cellStyle name="Normal 7 4 2 4 2 2 7" xfId="26474" xr:uid="{F7716272-7049-4831-AABC-8E342886018A}"/>
    <cellStyle name="Normal 7 4 2 4 2 2 8" xfId="14604" xr:uid="{15A0BFF5-E67B-4D6F-B4EE-58B33C054376}"/>
    <cellStyle name="Normal 7 4 2 4 2 3" xfId="2470" xr:uid="{00000000-0005-0000-0000-0000F2040000}"/>
    <cellStyle name="Normal 7 4 2 4 2 3 2" xfId="6277" xr:uid="{00000000-0005-0000-0000-00003C140000}"/>
    <cellStyle name="Normal 7 4 2 4 2 3 2 2" xfId="10712" xr:uid="{1655E136-471A-40A0-AD43-A243AC1E05CF}"/>
    <cellStyle name="Normal 7 4 2 4 2 3 2 2 2" xfId="30287" xr:uid="{E984F864-B60B-4BF6-9916-F70C94553E0E}"/>
    <cellStyle name="Normal 7 4 2 4 2 3 2 2 3" xfId="20994" xr:uid="{50275A15-A904-47F9-9382-28D4D27B777E}"/>
    <cellStyle name="Normal 7 4 2 4 2 3 2 3" xfId="13503" xr:uid="{81436290-1960-49E3-BA00-C6C6CE778182}"/>
    <cellStyle name="Normal 7 4 2 4 2 3 2 3 2" xfId="23827" xr:uid="{C8334E7A-9EF0-4B73-B712-2678C66F3E5A}"/>
    <cellStyle name="Normal 7 4 2 4 2 3 2 4" xfId="26007" xr:uid="{3D245596-3AB0-49F7-8BBC-A6CBD28F9EBC}"/>
    <cellStyle name="Normal 7 4 2 4 2 3 2 5" xfId="18161" xr:uid="{5863E51D-A998-4EFA-8EA8-6F1BAC413A73}"/>
    <cellStyle name="Normal 7 4 2 4 2 3 3" xfId="8276" xr:uid="{C9EEA61E-6FA1-45CC-B705-FCEDC47DDF8C}"/>
    <cellStyle name="Normal 7 4 2 4 2 3 3 2" xfId="27422" xr:uid="{0F6ABA90-EE5B-4872-955C-BBC5EFF09AB0}"/>
    <cellStyle name="Normal 7 4 2 4 2 3 3 3" xfId="17331" xr:uid="{2808DCFD-D017-45D4-B5B2-81DBD8EAA56A}"/>
    <cellStyle name="Normal 7 4 2 4 2 3 4" xfId="9987" xr:uid="{70959F0E-EB8E-4C1C-9B4F-EEDB6BFCA707}"/>
    <cellStyle name="Normal 7 4 2 4 2 3 4 2" xfId="20164" xr:uid="{3AD1C5E2-E3BF-4BDF-9609-9A22D60101F5}"/>
    <cellStyle name="Normal 7 4 2 4 2 3 5" xfId="12673" xr:uid="{4EE40A41-BD84-4F1C-A5ED-3A8670CC38B9}"/>
    <cellStyle name="Normal 7 4 2 4 2 3 5 2" xfId="22997" xr:uid="{71FCB805-F131-4AED-B2DA-8306C7962D53}"/>
    <cellStyle name="Normal 7 4 2 4 2 3 6" xfId="24148" xr:uid="{687C4F5A-E7D7-49B8-A136-C765632D8397}"/>
    <cellStyle name="Normal 7 4 2 4 2 3 7" xfId="15286" xr:uid="{FEE74F8B-02EE-4FFD-B843-ECD046D5522C}"/>
    <cellStyle name="Normal 7 4 2 4 2 4" xfId="4181" xr:uid="{00000000-0005-0000-0000-00003D140000}"/>
    <cellStyle name="Normal 7 4 2 4 2 4 2" xfId="6275" xr:uid="{00000000-0005-0000-0000-00003E140000}"/>
    <cellStyle name="Normal 7 4 2 4 2 4 2 2" xfId="29654" xr:uid="{08312FBC-7FD6-41F9-AD1E-D69B7E10CB19}"/>
    <cellStyle name="Normal 7 4 2 4 2 4 2 3" xfId="17329" xr:uid="{DDB2E703-D27F-4DCD-87E6-D85C864D611B}"/>
    <cellStyle name="Normal 7 4 2 4 2 4 3" xfId="9985" xr:uid="{7844CF6D-8CE4-4F4D-922D-4B29E676E47B}"/>
    <cellStyle name="Normal 7 4 2 4 2 4 3 2" xfId="20162" xr:uid="{A2D1BD81-A6C6-4CED-AEB5-3F0D5F3FB2E1}"/>
    <cellStyle name="Normal 7 4 2 4 2 4 4" xfId="12671" xr:uid="{84CCCAD8-2CD9-475A-8363-3F3FB8E3D7AF}"/>
    <cellStyle name="Normal 7 4 2 4 2 4 4 2" xfId="22995" xr:uid="{C2F79BF0-33FD-4FD1-8D1D-A2E70F45D50D}"/>
    <cellStyle name="Normal 7 4 2 4 2 4 5" xfId="24424" xr:uid="{95A30FFC-AEF1-4001-988D-9386124949CE}"/>
    <cellStyle name="Normal 7 4 2 4 2 4 6" xfId="15284" xr:uid="{B08A26FB-2BBF-4449-99B7-E17F3C89DA3F}"/>
    <cellStyle name="Normal 7 4 2 4 2 5" xfId="3353" xr:uid="{00000000-0005-0000-0000-00003F140000}"/>
    <cellStyle name="Normal 7 4 2 4 2 5 2" xfId="5267" xr:uid="{00000000-0005-0000-0000-000040140000}"/>
    <cellStyle name="Normal 7 4 2 4 2 5 2 2" xfId="29423" xr:uid="{A6F319BD-9539-4883-B14A-7E6E8892CF4C}"/>
    <cellStyle name="Normal 7 4 2 4 2 5 2 3" xfId="16556" xr:uid="{1A39C6F8-C5FB-413F-BF75-699758C8FEDE}"/>
    <cellStyle name="Normal 7 4 2 4 2 5 3" xfId="9216" xr:uid="{29543271-A00B-46F1-B9AD-9177FF1949B9}"/>
    <cellStyle name="Normal 7 4 2 4 2 5 3 2" xfId="19389" xr:uid="{A8E9D227-DADF-4CA1-ACA3-A0ADF8738B34}"/>
    <cellStyle name="Normal 7 4 2 4 2 5 4" xfId="11898" xr:uid="{DF33E0FD-5A71-4971-850C-8154EA6C3CFC}"/>
    <cellStyle name="Normal 7 4 2 4 2 5 4 2" xfId="22222" xr:uid="{C2E68FE3-0C2F-433A-BAEC-8D0DEF64588F}"/>
    <cellStyle name="Normal 7 4 2 4 2 5 5" xfId="25138" xr:uid="{E1D6CAE1-C81D-438D-847B-632F5428DABC}"/>
    <cellStyle name="Normal 7 4 2 4 2 5 6" xfId="14320" xr:uid="{D8C313E2-15D0-4E52-BC1C-7674CA75E0A1}"/>
    <cellStyle name="Normal 7 4 2 4 2 6" xfId="4765" xr:uid="{00000000-0005-0000-0000-000041140000}"/>
    <cellStyle name="Normal 7 4 2 4 2 6 2" xfId="8997" xr:uid="{CBB00DA2-0A92-4D6C-BE55-49616B2402BF}"/>
    <cellStyle name="Normal 7 4 2 4 2 6 2 2" xfId="19166" xr:uid="{633BA623-BFEE-4454-8ECB-F0D6E3AC9FDB}"/>
    <cellStyle name="Normal 7 4 2 4 2 6 3" xfId="11675" xr:uid="{5CAED2DC-CE5A-4B1E-B00E-B58A44ADD7EF}"/>
    <cellStyle name="Normal 7 4 2 4 2 6 3 2" xfId="21999" xr:uid="{A02143ED-65F9-471D-91A7-18B00AE04835}"/>
    <cellStyle name="Normal 7 4 2 4 2 6 4" xfId="26567" xr:uid="{DF2D1F68-119A-4985-B2E6-6574CC28B091}"/>
    <cellStyle name="Normal 7 4 2 4 2 6 5" xfId="16333" xr:uid="{0FEE0C37-4C36-4DCD-85A3-914537493C08}"/>
    <cellStyle name="Normal 7 4 2 4 2 7" xfId="7505" xr:uid="{16D089F6-FA8E-4842-B6AF-8DFF5978A642}"/>
    <cellStyle name="Normal 7 4 2 4 2 7 2" xfId="10335" xr:uid="{67931D2C-A5BD-4565-AAE7-D172897D27F4}"/>
    <cellStyle name="Normal 7 4 2 4 2 7 2 2" xfId="20517" xr:uid="{00209D8C-CE97-48BE-81CE-A0B2107EE4EF}"/>
    <cellStyle name="Normal 7 4 2 4 2 7 3" xfId="13026" xr:uid="{FD5034F4-3138-4F46-A8B7-82E476A2A1AF}"/>
    <cellStyle name="Normal 7 4 2 4 2 7 3 2" xfId="23350" xr:uid="{87D078B3-0E32-4058-88C2-C25CF1ED11F9}"/>
    <cellStyle name="Normal 7 4 2 4 2 7 4" xfId="17684" xr:uid="{B0EB5449-0134-46E8-9A7F-37D8201A2EB3}"/>
    <cellStyle name="Normal 7 4 2 4 2 8" xfId="7937" xr:uid="{D40836F7-F335-496F-80ED-12C89E609AAC}"/>
    <cellStyle name="Normal 7 4 2 4 2 8 2" xfId="15982" xr:uid="{0978A68B-0346-467F-B1F9-06746C696ECD}"/>
    <cellStyle name="Normal 7 4 2 4 2 9" xfId="8685" xr:uid="{18601FDE-4135-40F4-A8B3-C6B85A9E3BE0}"/>
    <cellStyle name="Normal 7 4 2 4 2 9 2" xfId="18815" xr:uid="{167DD710-9A47-46BD-9894-B60065DB1407}"/>
    <cellStyle name="Normal 7 4 2 4 3" xfId="1717" xr:uid="{00000000-0005-0000-0000-0000B5060000}"/>
    <cellStyle name="Normal 7 4 2 4 3 2" xfId="2593" xr:uid="{00000000-0005-0000-0000-0000F4040000}"/>
    <cellStyle name="Normal 7 4 2 4 3 2 2" xfId="6278" xr:uid="{00000000-0005-0000-0000-000044140000}"/>
    <cellStyle name="Normal 7 4 2 4 3 2 2 2" xfId="25665" xr:uid="{057381E5-EAD8-4CFE-9A17-D9A526B000EC}"/>
    <cellStyle name="Normal 7 4 2 4 3 2 2 3" xfId="29678" xr:uid="{A08EA4D1-3B4B-4AD6-A988-166E28FD9707}"/>
    <cellStyle name="Normal 7 4 2 4 3 2 2 4" xfId="17332" xr:uid="{61DC10FF-8C85-44CE-A5D7-C1756F7DD5EA}"/>
    <cellStyle name="Normal 7 4 2 4 3 2 3" xfId="9988" xr:uid="{36C2C4B4-5E1D-4332-B478-A1E43E0D7D20}"/>
    <cellStyle name="Normal 7 4 2 4 3 2 3 2" xfId="29901" xr:uid="{B98FC23F-3EE5-488D-9E6E-68B1CB99EB89}"/>
    <cellStyle name="Normal 7 4 2 4 3 2 3 3" xfId="20165" xr:uid="{158E888C-C58E-46FC-A7EC-AA69E4BDBADA}"/>
    <cellStyle name="Normal 7 4 2 4 3 2 4" xfId="12674" xr:uid="{C773AF2A-4E21-4DF6-89B9-B2AE4E0B8A28}"/>
    <cellStyle name="Normal 7 4 2 4 3 2 4 2" xfId="22998" xr:uid="{2DE12CB4-FE4A-43C0-9916-72BEB14160A2}"/>
    <cellStyle name="Normal 7 4 2 4 3 2 5" xfId="24510" xr:uid="{06C8E1F2-A664-4533-A33D-1F3569C58C67}"/>
    <cellStyle name="Normal 7 4 2 4 3 2 6" xfId="15287" xr:uid="{E4784ED9-9E27-440F-BD99-FA03A0425FD9}"/>
    <cellStyle name="Normal 7 4 2 4 3 3" xfId="3735" xr:uid="{00000000-0005-0000-0000-000045140000}"/>
    <cellStyle name="Normal 7 4 2 4 3 3 2" xfId="5556" xr:uid="{00000000-0005-0000-0000-000046140000}"/>
    <cellStyle name="Normal 7 4 2 4 3 3 2 2" xfId="28820" xr:uid="{B157113F-59A9-43F6-9EF5-5BEE68CDAF64}"/>
    <cellStyle name="Normal 7 4 2 4 3 3 2 3" xfId="16758" xr:uid="{7765E20F-7EF5-47EB-B7FC-7D302BD4417B}"/>
    <cellStyle name="Normal 7 4 2 4 3 3 3" xfId="9417" xr:uid="{0056DA47-486D-4939-A4D6-0B7040D5DA5F}"/>
    <cellStyle name="Normal 7 4 2 4 3 3 3 2" xfId="19591" xr:uid="{BB17AD56-1AA6-4310-B910-23B5E7637D22}"/>
    <cellStyle name="Normal 7 4 2 4 3 3 4" xfId="12100" xr:uid="{74E96757-2BF4-4125-AF5B-57DD1997B4C8}"/>
    <cellStyle name="Normal 7 4 2 4 3 3 4 2" xfId="22424" xr:uid="{B10EE0FA-19B9-4D5F-8742-40FB877F5658}"/>
    <cellStyle name="Normal 7 4 2 4 3 3 5" xfId="25283" xr:uid="{034E745F-8648-4DB3-B0FB-BEE531815694}"/>
    <cellStyle name="Normal 7 4 2 4 3 3 6" xfId="14603" xr:uid="{A58F14EA-E880-4EAA-8D8B-1F2BF3C4EA6E}"/>
    <cellStyle name="Normal 7 4 2 4 3 4" xfId="4924" xr:uid="{00000000-0005-0000-0000-000047140000}"/>
    <cellStyle name="Normal 7 4 2 4 3 4 2" xfId="10449" xr:uid="{6C3C65F6-739B-484D-9C37-860E50147A73}"/>
    <cellStyle name="Normal 7 4 2 4 3 4 2 2" xfId="30031" xr:uid="{BAA4E7AD-9B61-4A57-8F3F-88BC0FCC8D41}"/>
    <cellStyle name="Normal 7 4 2 4 3 4 2 3" xfId="20631" xr:uid="{A15158EE-F4D2-4E74-9F6F-56A5DAB685B7}"/>
    <cellStyle name="Normal 7 4 2 4 3 4 3" xfId="13140" xr:uid="{FE6A49B5-ED10-46DB-8181-9E77057A5B75}"/>
    <cellStyle name="Normal 7 4 2 4 3 4 3 2" xfId="23464" xr:uid="{934EF6C6-30ED-404E-AA1B-9CDD75283EAA}"/>
    <cellStyle name="Normal 7 4 2 4 3 4 4" xfId="24826" xr:uid="{5DAF1860-28E9-4E01-986E-CDD3360E3F9D}"/>
    <cellStyle name="Normal 7 4 2 4 3 4 5" xfId="17798" xr:uid="{D614EF4C-40D1-4E9F-8E5C-B3B43A280409}"/>
    <cellStyle name="Normal 7 4 2 4 3 5" xfId="7939" xr:uid="{629EA25B-3D4F-45EB-A29A-31B9C3BA3B1E}"/>
    <cellStyle name="Normal 7 4 2 4 3 5 2" xfId="27902" xr:uid="{7BBE606C-2DE5-4E2B-9BED-65BB3DC40D55}"/>
    <cellStyle name="Normal 7 4 2 4 3 5 3" xfId="15984" xr:uid="{3E7658B8-39EE-49D4-80E7-F2663152AFED}"/>
    <cellStyle name="Normal 7 4 2 4 3 6" xfId="8687" xr:uid="{3B88BA2E-4E57-48B1-885F-DE73053681FE}"/>
    <cellStyle name="Normal 7 4 2 4 3 6 2" xfId="18817" xr:uid="{B826BA0F-D85E-4013-8564-8CE93A3365CF}"/>
    <cellStyle name="Normal 7 4 2 4 3 7" xfId="11328" xr:uid="{5608334E-5905-42DC-8AFF-7790E03ED571}"/>
    <cellStyle name="Normal 7 4 2 4 3 7 2" xfId="21650" xr:uid="{CDBA64E3-9304-4712-A857-B67C9FE63BFA}"/>
    <cellStyle name="Normal 7 4 2 4 3 8" xfId="25293" xr:uid="{F13B463B-C6E1-4658-B957-930987717788}"/>
    <cellStyle name="Normal 7 4 2 4 3 9" xfId="14107" xr:uid="{91F06966-71C1-43BF-A9F3-33A0E582257D}"/>
    <cellStyle name="Normal 7 4 2 4 4" xfId="1718" xr:uid="{00000000-0005-0000-0000-0000B6060000}"/>
    <cellStyle name="Normal 7 4 2 4 4 2" xfId="2395" xr:uid="{00000000-0005-0000-0000-0000F5040000}"/>
    <cellStyle name="Normal 7 4 2 4 4 2 2" xfId="6279" xr:uid="{00000000-0005-0000-0000-00004A140000}"/>
    <cellStyle name="Normal 7 4 2 4 4 2 2 2" xfId="30288" xr:uid="{CB37F530-F5FC-404A-AA72-E25547325142}"/>
    <cellStyle name="Normal 7 4 2 4 4 2 2 3" xfId="20995" xr:uid="{F3CA769D-5220-40C3-B256-12B3AB58B27B}"/>
    <cellStyle name="Normal 7 4 2 4 4 2 3" xfId="13504" xr:uid="{5A1E5E79-FCC9-4149-A179-C76FA9563C2E}"/>
    <cellStyle name="Normal 7 4 2 4 4 2 3 2" xfId="23828" xr:uid="{1F6C705D-64B6-4ED4-9FA5-966F0BDB496B}"/>
    <cellStyle name="Normal 7 4 2 4 4 2 4" xfId="26743" xr:uid="{52DE11E7-A2EB-4BAF-AFA6-D717AF07EB22}"/>
    <cellStyle name="Normal 7 4 2 4 4 2 5" xfId="18162" xr:uid="{7D0659AD-F98E-4782-8547-C6D89AC1A3E1}"/>
    <cellStyle name="Normal 7 4 2 4 4 3" xfId="4677" xr:uid="{00000000-0005-0000-0000-00004B140000}"/>
    <cellStyle name="Normal 7 4 2 4 4 3 2" xfId="28812" xr:uid="{3B95A837-4668-4B3B-9846-2AC6B0C71315}"/>
    <cellStyle name="Normal 7 4 2 4 4 3 3" xfId="15985" xr:uid="{26E099D6-E640-4A4C-B61E-72A66EF610C7}"/>
    <cellStyle name="Normal 7 4 2 4 4 4" xfId="8688" xr:uid="{1D146789-D06C-415B-96C4-C77CB4101659}"/>
    <cellStyle name="Normal 7 4 2 4 4 4 2" xfId="18818" xr:uid="{2F15BA1B-75C2-4F6B-9BB7-221867640433}"/>
    <cellStyle name="Normal 7 4 2 4 4 5" xfId="11329" xr:uid="{4128F6F5-3979-4D24-8BC3-E8C3F0313368}"/>
    <cellStyle name="Normal 7 4 2 4 4 5 2" xfId="21651" xr:uid="{049DF37C-E2BB-42DE-95DD-FC9E3B14530E}"/>
    <cellStyle name="Normal 7 4 2 4 4 6" xfId="25684" xr:uid="{5976C11C-4273-4458-97EE-37E3AAC19B7E}"/>
    <cellStyle name="Normal 7 4 2 4 4 7" xfId="15288" xr:uid="{5DEFC9C3-87B5-4C70-8111-BFAA1B4A86FA}"/>
    <cellStyle name="Normal 7 4 2 4 5" xfId="2262" xr:uid="{00000000-0005-0000-0000-0000F1040000}"/>
    <cellStyle name="Normal 7 4 2 4 5 2" xfId="5741" xr:uid="{00000000-0005-0000-0000-00004D140000}"/>
    <cellStyle name="Normal 7 4 2 4 5 2 2" xfId="26562" xr:uid="{71C640B5-1AC8-4EF4-9C75-6963F9E28B83}"/>
    <cellStyle name="Normal 7 4 2 4 5 2 3" xfId="28186" xr:uid="{5A875C18-A1D8-4D43-B0C4-53616CF68001}"/>
    <cellStyle name="Normal 7 4 2 4 5 2 4" xfId="16880" xr:uid="{0FDB6427-79C3-43D8-879E-6D9B52373FAF}"/>
    <cellStyle name="Normal 7 4 2 4 5 3" xfId="9537" xr:uid="{81336E4B-25F9-483D-862B-77A21E28579C}"/>
    <cellStyle name="Normal 7 4 2 4 5 3 2" xfId="29730" xr:uid="{2D688033-A8D4-4F76-8DDB-DBF5AE079FF8}"/>
    <cellStyle name="Normal 7 4 2 4 5 3 3" xfId="19713" xr:uid="{DECC5914-CA12-4786-9C26-51398A36D3D0}"/>
    <cellStyle name="Normal 7 4 2 4 5 4" xfId="12222" xr:uid="{99236E84-1540-445B-B32D-95C33E57457C}"/>
    <cellStyle name="Normal 7 4 2 4 5 4 2" xfId="22546" xr:uid="{C537A08C-F60E-4E15-B88B-9CD7041CA051}"/>
    <cellStyle name="Normal 7 4 2 4 5 5" xfId="24727" xr:uid="{2249B207-EB88-4A83-96CD-6721FBDA103F}"/>
    <cellStyle name="Normal 7 4 2 4 5 6" xfId="14778" xr:uid="{F5BE5F62-CBC5-40C6-A1B5-50102086586D}"/>
    <cellStyle name="Normal 7 4 2 4 6" xfId="3162" xr:uid="{00000000-0005-0000-0000-00004E140000}"/>
    <cellStyle name="Normal 7 4 2 4 6 2" xfId="5104" xr:uid="{00000000-0005-0000-0000-00004F140000}"/>
    <cellStyle name="Normal 7 4 2 4 6 2 2" xfId="29391" xr:uid="{7DAA6DED-57C2-4DEB-9118-749DA527478B}"/>
    <cellStyle name="Normal 7 4 2 4 6 2 3" xfId="16393" xr:uid="{8CCF9DB4-FEE3-4C20-ADD5-F4D6C114BD2C}"/>
    <cellStyle name="Normal 7 4 2 4 6 3" xfId="9053" xr:uid="{4122D12B-023D-46C2-9777-FBAFADB563BB}"/>
    <cellStyle name="Normal 7 4 2 4 6 3 2" xfId="19226" xr:uid="{5EFD21C6-ECD4-4A8E-BC4A-636DA501ED04}"/>
    <cellStyle name="Normal 7 4 2 4 6 4" xfId="11735" xr:uid="{9700F717-AB66-416D-B85A-8EFB978493DF}"/>
    <cellStyle name="Normal 7 4 2 4 6 4 2" xfId="22059" xr:uid="{B3E7DD2B-36D0-4475-AD91-30216EBFA9C8}"/>
    <cellStyle name="Normal 7 4 2 4 6 5" xfId="24526" xr:uid="{6075FE35-B90F-41C5-AE7E-A7E08689DBC0}"/>
    <cellStyle name="Normal 7 4 2 4 6 6" xfId="14162" xr:uid="{55EDE86C-BAAF-4166-A6CB-436A763314E1}"/>
    <cellStyle name="Normal 7 4 2 4 7" xfId="4519" xr:uid="{00000000-0005-0000-0000-000050140000}"/>
    <cellStyle name="Normal 7 4 2 4 7 2" xfId="8832" xr:uid="{6FEC979C-9228-42CB-93A8-527F1D1F877E}"/>
    <cellStyle name="Normal 7 4 2 4 7 2 2" xfId="18982" xr:uid="{DCF2395F-76C7-469F-BFC4-012002390D25}"/>
    <cellStyle name="Normal 7 4 2 4 7 3" xfId="11491" xr:uid="{81369BA1-558D-432A-A08E-18CD4CC01B31}"/>
    <cellStyle name="Normal 7 4 2 4 7 3 2" xfId="21815" xr:uid="{2DB3F5F8-BDEB-4F0D-8EE5-425070D495E1}"/>
    <cellStyle name="Normal 7 4 2 4 7 4" xfId="26334" xr:uid="{0E46A3B2-8B9D-4E5F-A725-7F49C8DBE90D}"/>
    <cellStyle name="Normal 7 4 2 4 7 5" xfId="16149" xr:uid="{B00E55D0-6B0B-4416-A666-624ABC9A0988}"/>
    <cellStyle name="Normal 7 4 2 4 8" xfId="7473" xr:uid="{96A4353A-C301-4B03-95D0-7643DE38379C}"/>
    <cellStyle name="Normal 7 4 2 4 8 2" xfId="10305" xr:uid="{775D6657-356C-469E-A421-6592E9B8560C}"/>
    <cellStyle name="Normal 7 4 2 4 8 2 2" xfId="20487" xr:uid="{D3536D1D-D3F2-4238-ADAE-446C3A2D1D0A}"/>
    <cellStyle name="Normal 7 4 2 4 8 3" xfId="12996" xr:uid="{76C0B099-239E-442F-9821-4EF843E7CEDD}"/>
    <cellStyle name="Normal 7 4 2 4 8 3 2" xfId="23320" xr:uid="{5C385E90-C3A9-4D6E-9FE4-7443E3EA0CD7}"/>
    <cellStyle name="Normal 7 4 2 4 8 4" xfId="17654" xr:uid="{7EE18699-BF7E-42C3-A2B9-EB8BF5237BA9}"/>
    <cellStyle name="Normal 7 4 2 4 9" xfId="7936" xr:uid="{A7993325-C77B-4360-8783-A685A26043A9}"/>
    <cellStyle name="Normal 7 4 2 4 9 2" xfId="15981" xr:uid="{33E79AC0-673A-432A-9A8B-FBB7A222B2DE}"/>
    <cellStyle name="Normal 7 4 2 5" xfId="1719" xr:uid="{00000000-0005-0000-0000-0000B7060000}"/>
    <cellStyle name="Normal 7 4 2 5 10" xfId="11330" xr:uid="{34D2EA3E-F389-4BD0-9C20-428AF58289CF}"/>
    <cellStyle name="Normal 7 4 2 5 10 2" xfId="21652" xr:uid="{F2EABB1D-DE5F-4FFB-A5E9-3C981189DB28}"/>
    <cellStyle name="Normal 7 4 2 5 11" xfId="25128" xr:uid="{20F39BD8-C438-415D-845A-F2E5BC447365}"/>
    <cellStyle name="Normal 7 4 2 5 12" xfId="13950" xr:uid="{A9F081A8-31C4-4B6B-A237-C10088B222DC}"/>
    <cellStyle name="Normal 7 4 2 5 2" xfId="1720" xr:uid="{00000000-0005-0000-0000-0000B8060000}"/>
    <cellStyle name="Normal 7 4 2 5 2 2" xfId="1721" xr:uid="{00000000-0005-0000-0000-0000B9060000}"/>
    <cellStyle name="Normal 7 4 2 5 2 2 2" xfId="2695" xr:uid="{00000000-0005-0000-0000-0000F8040000}"/>
    <cellStyle name="Normal 7 4 2 5 2 2 2 2" xfId="6280" xr:uid="{00000000-0005-0000-0000-000055140000}"/>
    <cellStyle name="Normal 7 4 2 5 2 2 2 3" xfId="27707" xr:uid="{2CA79644-3FFA-4A59-ACB0-8D42F6B6D899}"/>
    <cellStyle name="Normal 7 4 2 5 2 2 2 4" xfId="15988" xr:uid="{9189C269-9152-4763-ACCB-53E372CEBE30}"/>
    <cellStyle name="Normal 7 4 2 5 2 2 3" xfId="5047" xr:uid="{00000000-0005-0000-0000-000056140000}"/>
    <cellStyle name="Normal 7 4 2 5 2 2 3 2" xfId="28645" xr:uid="{AFC40190-9A19-46FD-AF1A-C5774089C61B}"/>
    <cellStyle name="Normal 7 4 2 5 2 2 3 3" xfId="27813" xr:uid="{A3801BE8-39F9-42E7-9969-10E00460420C}"/>
    <cellStyle name="Normal 7 4 2 5 2 2 3 4" xfId="18821" xr:uid="{E5FD4431-B029-4936-9ED6-D76C5BE52623}"/>
    <cellStyle name="Normal 7 4 2 5 2 2 4" xfId="11332" xr:uid="{4BFEC90D-8A7D-4ABE-A631-54462BC7F382}"/>
    <cellStyle name="Normal 7 4 2 5 2 2 4 2" xfId="30418" xr:uid="{33CEC227-60A1-4A93-9409-914FEC680426}"/>
    <cellStyle name="Normal 7 4 2 5 2 2 4 3" xfId="21654" xr:uid="{C9D972E6-4BE8-4148-903B-B9416D7E3465}"/>
    <cellStyle name="Normal 7 4 2 5 2 2 5" xfId="25515" xr:uid="{AFEDBFCE-971D-4D62-AE33-2B1A9E9B91B1}"/>
    <cellStyle name="Normal 7 4 2 5 2 2 6" xfId="15289" xr:uid="{124F50A5-A4CF-4408-A753-AA6875519999}"/>
    <cellStyle name="Normal 7 4 2 5 2 3" xfId="2455" xr:uid="{00000000-0005-0000-0000-0000F7040000}"/>
    <cellStyle name="Normal 7 4 2 5 2 3 2" xfId="5558" xr:uid="{00000000-0005-0000-0000-000058140000}"/>
    <cellStyle name="Normal 7 4 2 5 2 3 2 2" xfId="27995" xr:uid="{945DA1F7-684D-4C4D-8379-A3E1AA4EE9E0}"/>
    <cellStyle name="Normal 7 4 2 5 2 3 2 3" xfId="16759" xr:uid="{87CC2046-5755-48E3-B29D-CB8A546B123B}"/>
    <cellStyle name="Normal 7 4 2 5 2 3 3" xfId="9418" xr:uid="{CE4CD8CB-4111-4AC0-A481-080E28F09A40}"/>
    <cellStyle name="Normal 7 4 2 5 2 3 3 2" xfId="19592" xr:uid="{A1457E52-68DA-4409-A7F7-AD03F26F047F}"/>
    <cellStyle name="Normal 7 4 2 5 2 3 4" xfId="12101" xr:uid="{B2A72C31-6C07-4CC9-B237-BCF4A8C9810D}"/>
    <cellStyle name="Normal 7 4 2 5 2 3 4 2" xfId="22425" xr:uid="{8AEFB555-3F4F-4A34-AA7D-BFA27EFE4BE9}"/>
    <cellStyle name="Normal 7 4 2 5 2 3 5" xfId="25410" xr:uid="{D42E04C9-A944-45D6-9C52-76B830B89B0B}"/>
    <cellStyle name="Normal 7 4 2 5 2 3 6" xfId="14605" xr:uid="{8B941A48-FC08-4D93-94F4-1D37EF5871F5}"/>
    <cellStyle name="Normal 7 4 2 5 2 4" xfId="4747" xr:uid="{00000000-0005-0000-0000-000059140000}"/>
    <cellStyle name="Normal 7 4 2 5 2 4 2" xfId="10450" xr:uid="{58621A59-31F5-445E-B47A-E9584A6127F2}"/>
    <cellStyle name="Normal 7 4 2 5 2 4 2 2" xfId="30032" xr:uid="{B8C79F5E-33E2-4710-9251-71FE5EB0261A}"/>
    <cellStyle name="Normal 7 4 2 5 2 4 2 3" xfId="20632" xr:uid="{AFF31A9D-A6E0-4397-A4F3-33EAB35623BC}"/>
    <cellStyle name="Normal 7 4 2 5 2 4 3" xfId="13141" xr:uid="{BB309A56-D4E0-4B98-B777-3676D33318EC}"/>
    <cellStyle name="Normal 7 4 2 5 2 4 3 2" xfId="23465" xr:uid="{FE5FD1E2-F3BD-42F6-97FE-1E1F26D5DA9E}"/>
    <cellStyle name="Normal 7 4 2 5 2 4 4" xfId="26233" xr:uid="{E9DD5687-E775-4A03-86E4-BFEBBEA1F0B6}"/>
    <cellStyle name="Normal 7 4 2 5 2 4 5" xfId="17799" xr:uid="{36B6317D-B736-4A79-B66C-B254A0B4B6DE}"/>
    <cellStyle name="Normal 7 4 2 5 2 5" xfId="7942" xr:uid="{E5A98B7A-9C83-42A6-8515-06D38B2304F1}"/>
    <cellStyle name="Normal 7 4 2 5 2 5 2" xfId="28976" xr:uid="{ED2C3608-20A1-4C59-95A7-26AD36D46B12}"/>
    <cellStyle name="Normal 7 4 2 5 2 5 3" xfId="15987" xr:uid="{45899A25-8946-4898-8FDA-E34D83605127}"/>
    <cellStyle name="Normal 7 4 2 5 2 6" xfId="8690" xr:uid="{99237A90-7745-4449-898F-974C5B9EFEFA}"/>
    <cellStyle name="Normal 7 4 2 5 2 6 2" xfId="18820" xr:uid="{AD9B7C00-5FD3-498B-97C1-8D78C97C7519}"/>
    <cellStyle name="Normal 7 4 2 5 2 7" xfId="11331" xr:uid="{67A72474-8D72-4543-80A7-1544E67099A6}"/>
    <cellStyle name="Normal 7 4 2 5 2 7 2" xfId="21653" xr:uid="{68CDA7A1-7F1C-41DF-81B7-B5A57E17CF14}"/>
    <cellStyle name="Normal 7 4 2 5 2 8" xfId="24761" xr:uid="{BB01ACB3-6E7F-4670-B523-282E9D3CB3FA}"/>
    <cellStyle name="Normal 7 4 2 5 2 9" xfId="14108" xr:uid="{DB1C0F9A-7C6E-4CF4-BC14-FD2234175124}"/>
    <cellStyle name="Normal 7 4 2 5 3" xfId="1722" xr:uid="{00000000-0005-0000-0000-0000BA060000}"/>
    <cellStyle name="Normal 7 4 2 5 3 2" xfId="2594" xr:uid="{00000000-0005-0000-0000-0000F9040000}"/>
    <cellStyle name="Normal 7 4 2 5 3 2 2" xfId="6281" xr:uid="{00000000-0005-0000-0000-00005C140000}"/>
    <cellStyle name="Normal 7 4 2 5 3 2 2 2" xfId="30289" xr:uid="{E7C64978-2563-4206-9CB4-F8531B639CE2}"/>
    <cellStyle name="Normal 7 4 2 5 3 2 2 3" xfId="20996" xr:uid="{9D2FFB73-E45F-4746-82F7-A416F354E83B}"/>
    <cellStyle name="Normal 7 4 2 5 3 2 3" xfId="13505" xr:uid="{76303A7A-B0E0-418F-8DB9-1CA93AA7042C}"/>
    <cellStyle name="Normal 7 4 2 5 3 2 3 2" xfId="23829" xr:uid="{CC6F9806-124C-4354-B65D-89EA9A3647EA}"/>
    <cellStyle name="Normal 7 4 2 5 3 2 4" xfId="26020" xr:uid="{27FF9648-9BDD-40BD-9D38-6B3BAB892DD4}"/>
    <cellStyle name="Normal 7 4 2 5 3 2 5" xfId="18163" xr:uid="{A0D9AC93-E164-40BD-BAAC-E01AE1193364}"/>
    <cellStyle name="Normal 7 4 2 5 3 3" xfId="4925" xr:uid="{00000000-0005-0000-0000-00005D140000}"/>
    <cellStyle name="Normal 7 4 2 5 3 3 2" xfId="24008" xr:uid="{583D7E9E-63C2-4FC4-A9F1-52F8E28B5B4A}"/>
    <cellStyle name="Normal 7 4 2 5 3 3 3" xfId="27565" xr:uid="{04B9160E-DC55-4190-9BB3-534D35209581}"/>
    <cellStyle name="Normal 7 4 2 5 3 3 4" xfId="15989" xr:uid="{A834ACE9-42C3-48E8-AA88-9367BAB89584}"/>
    <cellStyle name="Normal 7 4 2 5 3 4" xfId="8691" xr:uid="{5A68969B-AC3C-42B5-AFE7-B3F4CD8E4B38}"/>
    <cellStyle name="Normal 7 4 2 5 3 4 2" xfId="24685" xr:uid="{48E7C3C2-15A0-4AB1-8808-1B0F6671F796}"/>
    <cellStyle name="Normal 7 4 2 5 3 4 3" xfId="27470" xr:uid="{E7F6B51C-0B71-4261-9588-73CA109E4FEF}"/>
    <cellStyle name="Normal 7 4 2 5 3 4 4" xfId="18822" xr:uid="{C5C4F88C-7987-4A15-AB90-F7081EE1E9BF}"/>
    <cellStyle name="Normal 7 4 2 5 3 5" xfId="11333" xr:uid="{DB85FDFA-552D-4F29-ACAF-844EA7D4E883}"/>
    <cellStyle name="Normal 7 4 2 5 3 5 2" xfId="30419" xr:uid="{E23C8F10-E970-4AB0-BAD1-8FE889CAFE8D}"/>
    <cellStyle name="Normal 7 4 2 5 3 5 3" xfId="21655" xr:uid="{F6377F5E-74DB-4138-A46E-476FAF2F6247}"/>
    <cellStyle name="Normal 7 4 2 5 3 6" xfId="26281" xr:uid="{8A4A7BA6-A6D7-4611-9333-ACC85BB86061}"/>
    <cellStyle name="Normal 7 4 2 5 3 7" xfId="15290" xr:uid="{9F20FBF7-475C-4446-A2E8-B997ED62F741}"/>
    <cellStyle name="Normal 7 4 2 5 4" xfId="1723" xr:uid="{00000000-0005-0000-0000-0000BB060000}"/>
    <cellStyle name="Normal 7 4 2 5 4 2" xfId="2396" xr:uid="{00000000-0005-0000-0000-0000FA040000}"/>
    <cellStyle name="Normal 7 4 2 5 4 2 2" xfId="5742" xr:uid="{00000000-0005-0000-0000-000060140000}"/>
    <cellStyle name="Normal 7 4 2 5 4 2 3" xfId="27752" xr:uid="{25470808-3457-427C-88D3-5B5327C05AB1}"/>
    <cellStyle name="Normal 7 4 2 5 4 2 4" xfId="15990" xr:uid="{13970D57-AE67-449C-8582-AA50D624074F}"/>
    <cellStyle name="Normal 7 4 2 5 4 3" xfId="4678" xr:uid="{00000000-0005-0000-0000-000061140000}"/>
    <cellStyle name="Normal 7 4 2 5 4 3 2" xfId="27112" xr:uid="{3857A3CF-A0A1-475F-8BE8-1B4A2A2E28DD}"/>
    <cellStyle name="Normal 7 4 2 5 4 3 3" xfId="18823" xr:uid="{06F85FF8-0D55-44FC-AA2D-259FFEE89598}"/>
    <cellStyle name="Normal 7 4 2 5 4 4" xfId="11334" xr:uid="{A195CEE2-72AD-49CD-9016-ED85F71D4FC6}"/>
    <cellStyle name="Normal 7 4 2 5 4 4 2" xfId="21656" xr:uid="{96E0FCC4-0E0D-4870-85DD-B17F177320AA}"/>
    <cellStyle name="Normal 7 4 2 5 4 5" xfId="25332" xr:uid="{8EF07591-B6AE-4F2F-9390-C7A6E9DB5FC3}"/>
    <cellStyle name="Normal 7 4 2 5 4 6" xfId="14779" xr:uid="{45C6326F-3C32-4136-9A57-3462BE9C48FB}"/>
    <cellStyle name="Normal 7 4 2 5 5" xfId="2263" xr:uid="{00000000-0005-0000-0000-0000F6040000}"/>
    <cellStyle name="Normal 7 4 2 5 5 2" xfId="5164" xr:uid="{00000000-0005-0000-0000-000063140000}"/>
    <cellStyle name="Normal 7 4 2 5 5 2 2" xfId="27126" xr:uid="{D71E1601-5E4A-4F54-B1E0-C1A5AA695DCB}"/>
    <cellStyle name="Normal 7 4 2 5 5 2 3" xfId="16453" xr:uid="{227B648F-B4E0-4CC8-B5EC-DE7B28759C95}"/>
    <cellStyle name="Normal 7 4 2 5 5 3" xfId="9113" xr:uid="{29DE13AA-BB9C-4895-A757-52BE4075161F}"/>
    <cellStyle name="Normal 7 4 2 5 5 3 2" xfId="19286" xr:uid="{23AF79E3-6536-4CC3-82E5-D705277C4ABB}"/>
    <cellStyle name="Normal 7 4 2 5 5 4" xfId="11795" xr:uid="{E9D07304-687D-4B94-B3B2-763E6DAEE27B}"/>
    <cellStyle name="Normal 7 4 2 5 5 4 2" xfId="22119" xr:uid="{59447FE7-BDEE-4468-ADB4-9274E23C013C}"/>
    <cellStyle name="Normal 7 4 2 5 5 5" xfId="25202" xr:uid="{F530169C-6B2F-43BC-9AA1-42E2C1D71599}"/>
    <cellStyle name="Normal 7 4 2 5 5 6" xfId="14220" xr:uid="{BF0E955C-E91B-4834-84A8-7B180B283C60}"/>
    <cellStyle name="Normal 7 4 2 5 6" xfId="4520" xr:uid="{00000000-0005-0000-0000-000064140000}"/>
    <cellStyle name="Normal 7 4 2 5 6 2" xfId="8998" xr:uid="{C71E3F5B-FECF-4944-AE2F-6B2B657682F4}"/>
    <cellStyle name="Normal 7 4 2 5 6 2 2" xfId="27851" xr:uid="{256BAC74-0EFA-4413-BD65-BA5868C06E93}"/>
    <cellStyle name="Normal 7 4 2 5 6 2 3" xfId="19167" xr:uid="{611846F4-4EF3-4E2D-81A5-74D22B49DC21}"/>
    <cellStyle name="Normal 7 4 2 5 6 3" xfId="11676" xr:uid="{286040D9-0D03-4A90-9B46-B958B868D96C}"/>
    <cellStyle name="Normal 7 4 2 5 6 3 2" xfId="22000" xr:uid="{56D0EB41-3E7B-4D05-8D43-C6086B6732A3}"/>
    <cellStyle name="Normal 7 4 2 5 6 4" xfId="24786" xr:uid="{7FA6E6C1-E8C6-4EDE-8814-3256F2DE8D89}"/>
    <cellStyle name="Normal 7 4 2 5 6 5" xfId="16334" xr:uid="{11A4252F-AFFB-4D17-81E5-04212A633547}"/>
    <cellStyle name="Normal 7 4 2 5 7" xfId="7474" xr:uid="{08B5DE0D-5939-437A-A3AD-0557A4A8121D}"/>
    <cellStyle name="Normal 7 4 2 5 7 2" xfId="10306" xr:uid="{DF30FB7A-D043-498E-ACD3-25F6A281C164}"/>
    <cellStyle name="Normal 7 4 2 5 7 2 2" xfId="20488" xr:uid="{3ACABD57-A6AD-4A7C-B0F8-D09859648C32}"/>
    <cellStyle name="Normal 7 4 2 5 7 3" xfId="12997" xr:uid="{4C69F546-53F0-468B-8A90-513A6934054B}"/>
    <cellStyle name="Normal 7 4 2 5 7 3 2" xfId="23321" xr:uid="{6E4C7944-3341-486D-8410-32B94DCD9C4A}"/>
    <cellStyle name="Normal 7 4 2 5 7 4" xfId="29056" xr:uid="{8CB5EB18-B1BA-4162-9BAD-A3932F5D08EA}"/>
    <cellStyle name="Normal 7 4 2 5 7 5" xfId="17655" xr:uid="{A300F020-70C2-46E1-B56A-330D50768C8C}"/>
    <cellStyle name="Normal 7 4 2 5 8" xfId="7941" xr:uid="{9EB61687-485C-4542-B7E8-61F5450C4F0A}"/>
    <cellStyle name="Normal 7 4 2 5 8 2" xfId="15986" xr:uid="{9A26A2F8-B2DD-4DEE-BF5C-CD519A2B2474}"/>
    <cellStyle name="Normal 7 4 2 5 9" xfId="8689" xr:uid="{0D56BB5C-0756-4692-B3EF-591313AFB390}"/>
    <cellStyle name="Normal 7 4 2 5 9 2" xfId="18819" xr:uid="{092BED88-83E6-4EA1-9705-704D42AE266D}"/>
    <cellStyle name="Normal 7 4 2 6" xfId="1724" xr:uid="{00000000-0005-0000-0000-0000BC060000}"/>
    <cellStyle name="Normal 7 4 2 6 10" xfId="11335" xr:uid="{96C5831B-A505-492F-93AA-80B1377203EB}"/>
    <cellStyle name="Normal 7 4 2 6 10 2" xfId="21657" xr:uid="{BE380ABC-59AD-4A30-8BCD-2CED179BEECD}"/>
    <cellStyle name="Normal 7 4 2 6 11" xfId="25148" xr:uid="{5CC56877-4873-447A-BED7-679C3B0D7314}"/>
    <cellStyle name="Normal 7 4 2 6 12" xfId="13951" xr:uid="{4FE14996-17DC-4946-BD06-0F9BC1BD56A5}"/>
    <cellStyle name="Normal 7 4 2 6 2" xfId="1725" xr:uid="{00000000-0005-0000-0000-0000BD060000}"/>
    <cellStyle name="Normal 7 4 2 6 2 2" xfId="1726" xr:uid="{00000000-0005-0000-0000-0000BE060000}"/>
    <cellStyle name="Normal 7 4 2 6 2 2 2" xfId="2696" xr:uid="{00000000-0005-0000-0000-0000FD040000}"/>
    <cellStyle name="Normal 7 4 2 6 2 2 2 2" xfId="6282" xr:uid="{00000000-0005-0000-0000-000069140000}"/>
    <cellStyle name="Normal 7 4 2 6 2 2 2 3" xfId="29205" xr:uid="{B96E7556-B7A8-4E9D-808E-4FC5420BE77F}"/>
    <cellStyle name="Normal 7 4 2 6 2 2 2 4" xfId="15993" xr:uid="{B40075C0-B4F8-426A-9716-87E5F2377355}"/>
    <cellStyle name="Normal 7 4 2 6 2 2 3" xfId="5048" xr:uid="{00000000-0005-0000-0000-00006A140000}"/>
    <cellStyle name="Normal 7 4 2 6 2 2 3 2" xfId="28647" xr:uid="{58BE8AF0-4373-4F66-8D03-9D6B47BD87DA}"/>
    <cellStyle name="Normal 7 4 2 6 2 2 3 3" xfId="29670" xr:uid="{50B12340-E78B-4C62-9A54-A9FA0F06194A}"/>
    <cellStyle name="Normal 7 4 2 6 2 2 3 4" xfId="18826" xr:uid="{831503EC-4B45-4D89-9143-B6A93C55263C}"/>
    <cellStyle name="Normal 7 4 2 6 2 2 4" xfId="11337" xr:uid="{D824BC6E-F1D5-475E-B6D4-FD070C8D9C92}"/>
    <cellStyle name="Normal 7 4 2 6 2 2 4 2" xfId="30420" xr:uid="{8F871A38-E10F-40C8-8001-CA991F201D29}"/>
    <cellStyle name="Normal 7 4 2 6 2 2 4 3" xfId="21659" xr:uid="{69E601E1-D7E3-4385-86DD-E06DF693058B}"/>
    <cellStyle name="Normal 7 4 2 6 2 2 5" xfId="25274" xr:uid="{DFA3575E-89A3-4AB5-BCFE-5917C80BDBB7}"/>
    <cellStyle name="Normal 7 4 2 6 2 2 6" xfId="15291" xr:uid="{49C7DBFB-B420-4CFD-A5D4-0BF54DA1D090}"/>
    <cellStyle name="Normal 7 4 2 6 2 3" xfId="2440" xr:uid="{00000000-0005-0000-0000-0000FC040000}"/>
    <cellStyle name="Normal 7 4 2 6 2 3 2" xfId="5559" xr:uid="{00000000-0005-0000-0000-00006C140000}"/>
    <cellStyle name="Normal 7 4 2 6 2 3 2 2" xfId="27927" xr:uid="{4F866552-0180-416E-8881-7E92FF29AEB3}"/>
    <cellStyle name="Normal 7 4 2 6 2 3 2 3" xfId="16760" xr:uid="{B6DB4886-BA83-4C9F-AD90-EF8F0BE36937}"/>
    <cellStyle name="Normal 7 4 2 6 2 3 3" xfId="9419" xr:uid="{93FC9558-A5A3-40D3-ACDE-5E01628A3A7E}"/>
    <cellStyle name="Normal 7 4 2 6 2 3 3 2" xfId="19593" xr:uid="{9AF5B4AD-A705-4501-8073-AAE425DA19C0}"/>
    <cellStyle name="Normal 7 4 2 6 2 3 4" xfId="12102" xr:uid="{7ACC1A1A-B208-445D-94D8-B68EDABDE8CF}"/>
    <cellStyle name="Normal 7 4 2 6 2 3 4 2" xfId="22426" xr:uid="{FB7C61CF-6CE7-4631-A891-CBB8DF28D5DF}"/>
    <cellStyle name="Normal 7 4 2 6 2 3 5" xfId="25690" xr:uid="{75350945-50E8-46EC-A2DD-0A105DA59BCB}"/>
    <cellStyle name="Normal 7 4 2 6 2 3 6" xfId="14606" xr:uid="{8EAB1E60-BC0F-40A0-8365-F21849AF0A63}"/>
    <cellStyle name="Normal 7 4 2 6 2 4" xfId="4729" xr:uid="{00000000-0005-0000-0000-00006D140000}"/>
    <cellStyle name="Normal 7 4 2 6 2 4 2" xfId="10451" xr:uid="{12CD3518-AD4D-4E46-B5E7-E0FC98D2B854}"/>
    <cellStyle name="Normal 7 4 2 6 2 4 2 2" xfId="30033" xr:uid="{F1D56291-5364-4185-9A25-3B9654F622C8}"/>
    <cellStyle name="Normal 7 4 2 6 2 4 2 3" xfId="20633" xr:uid="{9272DF6C-F8E4-4109-AF9A-5121202C0E06}"/>
    <cellStyle name="Normal 7 4 2 6 2 4 3" xfId="13142" xr:uid="{4A282F2F-837C-4551-8EDE-95E9A10AE3E7}"/>
    <cellStyle name="Normal 7 4 2 6 2 4 3 2" xfId="23466" xr:uid="{27B264F4-0F92-414C-AF49-B1C74DBA03D9}"/>
    <cellStyle name="Normal 7 4 2 6 2 4 4" xfId="25316" xr:uid="{A87BAACD-1E24-4149-9617-9417189E79B9}"/>
    <cellStyle name="Normal 7 4 2 6 2 4 5" xfId="17800" xr:uid="{7C3C8C3E-D480-40E7-B7D0-E9938BA98E4C}"/>
    <cellStyle name="Normal 7 4 2 6 2 5" xfId="7944" xr:uid="{91E3790F-C6FE-4B35-B2D9-D30B7B668002}"/>
    <cellStyle name="Normal 7 4 2 6 2 5 2" xfId="27398" xr:uid="{76B1C04E-8FDC-482F-85B6-1C3671C75EFE}"/>
    <cellStyle name="Normal 7 4 2 6 2 5 3" xfId="15992" xr:uid="{CF27B063-491A-45F9-BA76-212F43B427D9}"/>
    <cellStyle name="Normal 7 4 2 6 2 6" xfId="8693" xr:uid="{87F199E1-B99D-4241-9E7A-46B69A55EB50}"/>
    <cellStyle name="Normal 7 4 2 6 2 6 2" xfId="18825" xr:uid="{C14CBD64-5769-48BE-8216-85CCF3EEEB9C}"/>
    <cellStyle name="Normal 7 4 2 6 2 7" xfId="11336" xr:uid="{C03AEE05-D98E-45AC-B830-18134E8B5640}"/>
    <cellStyle name="Normal 7 4 2 6 2 7 2" xfId="21658" xr:uid="{D6E4F128-DD1F-4457-B292-C28E0E721B35}"/>
    <cellStyle name="Normal 7 4 2 6 2 8" xfId="25633" xr:uid="{8491DD55-3A61-4DC1-A9E7-0981754ACCE8}"/>
    <cellStyle name="Normal 7 4 2 6 2 9" xfId="14109" xr:uid="{56CCB5E8-885D-478A-B63C-5E4175B808FD}"/>
    <cellStyle name="Normal 7 4 2 6 3" xfId="1727" xr:uid="{00000000-0005-0000-0000-0000BF060000}"/>
    <cellStyle name="Normal 7 4 2 6 3 2" xfId="2595" xr:uid="{00000000-0005-0000-0000-0000FE040000}"/>
    <cellStyle name="Normal 7 4 2 6 3 2 2" xfId="6283" xr:uid="{00000000-0005-0000-0000-000070140000}"/>
    <cellStyle name="Normal 7 4 2 6 3 2 2 2" xfId="30290" xr:uid="{8AE4CA28-8F40-4582-93A9-26AA24231B1E}"/>
    <cellStyle name="Normal 7 4 2 6 3 2 2 3" xfId="20997" xr:uid="{D71CDBB6-A08C-4006-B520-E41CCBE4BE20}"/>
    <cellStyle name="Normal 7 4 2 6 3 2 3" xfId="13506" xr:uid="{A1EBD70C-33D4-480B-A67B-25B2F8BAFED9}"/>
    <cellStyle name="Normal 7 4 2 6 3 2 3 2" xfId="23830" xr:uid="{3705BCB2-8CBA-4151-B97D-D79DB9AA25AF}"/>
    <cellStyle name="Normal 7 4 2 6 3 2 4" xfId="24736" xr:uid="{94469CC8-2D4D-4365-8882-6052C64F14BC}"/>
    <cellStyle name="Normal 7 4 2 6 3 2 5" xfId="18164" xr:uid="{ABA9E60F-E790-4A3D-BF69-CB6BCACD5C6E}"/>
    <cellStyle name="Normal 7 4 2 6 3 3" xfId="4926" xr:uid="{00000000-0005-0000-0000-000071140000}"/>
    <cellStyle name="Normal 7 4 2 6 3 3 2" xfId="27870" xr:uid="{539E7110-BA3B-45F3-82AB-80E9DB506149}"/>
    <cellStyle name="Normal 7 4 2 6 3 3 3" xfId="28057" xr:uid="{833E64B4-B11B-412A-A80D-087895CBBAE2}"/>
    <cellStyle name="Normal 7 4 2 6 3 3 4" xfId="15994" xr:uid="{4EE06E98-435F-4E72-AF3A-D664B6CC27CB}"/>
    <cellStyle name="Normal 7 4 2 6 3 4" xfId="8694" xr:uid="{20E9E2FF-BB58-4544-8599-540913709315}"/>
    <cellStyle name="Normal 7 4 2 6 3 4 2" xfId="27098" xr:uid="{4E91C248-7BEB-40B6-B322-F70F722E8FD9}"/>
    <cellStyle name="Normal 7 4 2 6 3 4 3" xfId="27103" xr:uid="{E48F238B-891D-435A-8F17-C200DB0D22B7}"/>
    <cellStyle name="Normal 7 4 2 6 3 4 4" xfId="18827" xr:uid="{DF07B089-0ABE-44B7-BCAF-15C80C1F1757}"/>
    <cellStyle name="Normal 7 4 2 6 3 5" xfId="11338" xr:uid="{5722259C-773D-47E0-ADF5-753AF75B44EA}"/>
    <cellStyle name="Normal 7 4 2 6 3 5 2" xfId="30421" xr:uid="{8050FC91-8E3D-4A1F-85A3-C3A0F2B268E1}"/>
    <cellStyle name="Normal 7 4 2 6 3 5 3" xfId="21660" xr:uid="{FC65A155-87EC-48DF-A273-91C0079437C4}"/>
    <cellStyle name="Normal 7 4 2 6 3 6" xfId="24410" xr:uid="{FE574084-E52E-45BC-BBB6-C97333352EA2}"/>
    <cellStyle name="Normal 7 4 2 6 3 7" xfId="15292" xr:uid="{F64742CD-BBFF-4249-A4BC-53B300833B0B}"/>
    <cellStyle name="Normal 7 4 2 6 4" xfId="1728" xr:uid="{00000000-0005-0000-0000-0000C0060000}"/>
    <cellStyle name="Normal 7 4 2 6 4 2" xfId="2397" xr:uid="{00000000-0005-0000-0000-0000FF040000}"/>
    <cellStyle name="Normal 7 4 2 6 4 2 2" xfId="5743" xr:uid="{00000000-0005-0000-0000-000074140000}"/>
    <cellStyle name="Normal 7 4 2 6 4 2 3" xfId="28216" xr:uid="{49517717-9606-47FB-9EC4-A211C1A99BD3}"/>
    <cellStyle name="Normal 7 4 2 6 4 2 4" xfId="15995" xr:uid="{DA62BB46-8842-4FC7-987C-843B2E967FF5}"/>
    <cellStyle name="Normal 7 4 2 6 4 3" xfId="4679" xr:uid="{00000000-0005-0000-0000-000075140000}"/>
    <cellStyle name="Normal 7 4 2 6 4 3 2" xfId="28071" xr:uid="{E75DC4DB-DBE6-49F4-890B-B274FA22792A}"/>
    <cellStyle name="Normal 7 4 2 6 4 3 3" xfId="18828" xr:uid="{330F5E7E-6269-4DC4-A82A-6FCE169DD7B2}"/>
    <cellStyle name="Normal 7 4 2 6 4 4" xfId="11339" xr:uid="{C6C62A58-33AE-492E-8310-F7BE6D11EE7E}"/>
    <cellStyle name="Normal 7 4 2 6 4 4 2" xfId="21661" xr:uid="{2B0F2191-DF2D-4B79-AC5C-0F6216C890E7}"/>
    <cellStyle name="Normal 7 4 2 6 4 5" xfId="25646" xr:uid="{F8B491DA-BC10-40BB-AF04-5D3BD1CC7611}"/>
    <cellStyle name="Normal 7 4 2 6 4 6" xfId="14780" xr:uid="{8D82D9AE-A5CB-4049-A3E0-5E96BF65185F}"/>
    <cellStyle name="Normal 7 4 2 6 5" xfId="2264" xr:uid="{00000000-0005-0000-0000-0000FB040000}"/>
    <cellStyle name="Normal 7 4 2 6 5 2" xfId="5227" xr:uid="{00000000-0005-0000-0000-000077140000}"/>
    <cellStyle name="Normal 7 4 2 6 5 2 2" xfId="29545" xr:uid="{71197A9F-D365-4B32-BB9E-D256956D79C8}"/>
    <cellStyle name="Normal 7 4 2 6 5 2 3" xfId="16516" xr:uid="{5D85DA1D-936B-4304-B243-3423F43ED1F3}"/>
    <cellStyle name="Normal 7 4 2 6 5 3" xfId="9176" xr:uid="{07A0477F-ADD3-4BC0-81DC-21CEDA5A0993}"/>
    <cellStyle name="Normal 7 4 2 6 5 3 2" xfId="19349" xr:uid="{AADE7B33-17BF-4671-A01A-407B9D069C4A}"/>
    <cellStyle name="Normal 7 4 2 6 5 4" xfId="11858" xr:uid="{A5ED43C2-6835-4310-B118-60B7254A8518}"/>
    <cellStyle name="Normal 7 4 2 6 5 4 2" xfId="22182" xr:uid="{B9D8B375-D897-4621-A310-45235A8A53F7}"/>
    <cellStyle name="Normal 7 4 2 6 5 5" xfId="26377" xr:uid="{9D676F96-7E2A-4FDA-A173-B2D190947A42}"/>
    <cellStyle name="Normal 7 4 2 6 5 6" xfId="14280" xr:uid="{43E9FD1D-F361-41AC-AB36-926B858ABEA7}"/>
    <cellStyle name="Normal 7 4 2 6 6" xfId="4521" xr:uid="{00000000-0005-0000-0000-000078140000}"/>
    <cellStyle name="Normal 7 4 2 6 6 2" xfId="8999" xr:uid="{09D77D29-F44F-4D2D-88A2-F5152CDD69FE}"/>
    <cellStyle name="Normal 7 4 2 6 6 2 2" xfId="27791" xr:uid="{8AD89EC3-1F2B-4532-B62F-19CB35F1F19F}"/>
    <cellStyle name="Normal 7 4 2 6 6 2 3" xfId="19168" xr:uid="{5013697B-49FF-4FEE-983F-65D0B953432D}"/>
    <cellStyle name="Normal 7 4 2 6 6 3" xfId="11677" xr:uid="{8673A0F9-ABFA-42EB-9A9D-B5906AFFC7E6}"/>
    <cellStyle name="Normal 7 4 2 6 6 3 2" xfId="22001" xr:uid="{70D0ACC6-383E-458F-BAF5-5423BEA4CB60}"/>
    <cellStyle name="Normal 7 4 2 6 6 4" xfId="24334" xr:uid="{C83DE60E-EB0D-4998-BD2F-3F7CED3F433E}"/>
    <cellStyle name="Normal 7 4 2 6 6 5" xfId="16335" xr:uid="{9CBB3505-6840-480E-B4F9-A35F23DAE74C}"/>
    <cellStyle name="Normal 7 4 2 6 7" xfId="7475" xr:uid="{AE2BA02F-E1DC-4655-9687-06B92CD20BFB}"/>
    <cellStyle name="Normal 7 4 2 6 7 2" xfId="10307" xr:uid="{CEB85D4E-2E4F-4221-8BDC-8043B19F0459}"/>
    <cellStyle name="Normal 7 4 2 6 7 2 2" xfId="20489" xr:uid="{9444748B-7C7D-479F-BCC4-7E21BCE48FD9}"/>
    <cellStyle name="Normal 7 4 2 6 7 3" xfId="12998" xr:uid="{950D6705-D7A7-4301-9373-70C90EF17220}"/>
    <cellStyle name="Normal 7 4 2 6 7 3 2" xfId="23322" xr:uid="{DE6CAD7B-D963-432D-B8A5-5C0CE4A92485}"/>
    <cellStyle name="Normal 7 4 2 6 7 4" xfId="29083" xr:uid="{11DA5289-3425-4541-89FA-B68328C3A896}"/>
    <cellStyle name="Normal 7 4 2 6 7 5" xfId="17656" xr:uid="{A4EA665D-34E8-40A1-9DC6-7CDEA9B41074}"/>
    <cellStyle name="Normal 7 4 2 6 8" xfId="7943" xr:uid="{6D84B10C-5813-42D8-B564-228774D3FE46}"/>
    <cellStyle name="Normal 7 4 2 6 8 2" xfId="15991" xr:uid="{14790B78-A850-4637-8A2E-F594C8470104}"/>
    <cellStyle name="Normal 7 4 2 6 9" xfId="8692" xr:uid="{F37C4B18-D872-43DA-98BB-3FE621FF06B8}"/>
    <cellStyle name="Normal 7 4 2 6 9 2" xfId="18824" xr:uid="{9477447A-1B1A-4FA2-ADD3-D318C87A52DE}"/>
    <cellStyle name="Normal 7 4 2 7" xfId="1729" xr:uid="{00000000-0005-0000-0000-0000C1060000}"/>
    <cellStyle name="Normal 7 4 2 7 10" xfId="13952" xr:uid="{F0DDCB79-78DE-440B-930D-AD4E59829BDF}"/>
    <cellStyle name="Normal 7 4 2 7 2" xfId="1730" xr:uid="{00000000-0005-0000-0000-0000C2060000}"/>
    <cellStyle name="Normal 7 4 2 7 2 2" xfId="2596" xr:uid="{00000000-0005-0000-0000-000001050000}"/>
    <cellStyle name="Normal 7 4 2 7 2 2 2" xfId="5744" xr:uid="{00000000-0005-0000-0000-00007C140000}"/>
    <cellStyle name="Normal 7 4 2 7 2 2 2 2" xfId="28813" xr:uid="{90C75DA6-E522-44EC-83B7-AE47EE9E3573}"/>
    <cellStyle name="Normal 7 4 2 7 2 2 2 3" xfId="27333" xr:uid="{6777A91C-FA24-43D7-9D3A-5E8F5452E917}"/>
    <cellStyle name="Normal 7 4 2 7 2 2 2 4" xfId="16881" xr:uid="{9347077D-B07F-44F0-887B-3E237AC85127}"/>
    <cellStyle name="Normal 7 4 2 7 2 2 3" xfId="9538" xr:uid="{63AA9A3C-C397-40E1-8E09-A045FF1A5400}"/>
    <cellStyle name="Normal 7 4 2 7 2 2 3 2" xfId="28706" xr:uid="{A7F9CB5C-4248-4096-9A62-0A2AFCA78803}"/>
    <cellStyle name="Normal 7 4 2 7 2 2 3 3" xfId="19714" xr:uid="{4CD4251B-460C-47EE-B0EC-D13C6A5B71FC}"/>
    <cellStyle name="Normal 7 4 2 7 2 2 4" xfId="12223" xr:uid="{04458D3B-F97E-4523-A4FC-254B1E74B547}"/>
    <cellStyle name="Normal 7 4 2 7 2 2 4 2" xfId="22547" xr:uid="{076B0684-971B-4121-8250-A78E71C65E9E}"/>
    <cellStyle name="Normal 7 4 2 7 2 2 5" xfId="25016" xr:uid="{705B0103-4181-4564-B933-DC0F1944D0A6}"/>
    <cellStyle name="Normal 7 4 2 7 2 2 6" xfId="14781" xr:uid="{AEB5045A-1B76-4499-9EAA-CE5A640B0689}"/>
    <cellStyle name="Normal 7 4 2 7 2 3" xfId="4927" xr:uid="{00000000-0005-0000-0000-00007D140000}"/>
    <cellStyle name="Normal 7 4 2 7 2 3 2" xfId="24714" xr:uid="{056AAA05-0CB3-4955-90B5-69C8126DADBE}"/>
    <cellStyle name="Normal 7 4 2 7 2 3 3" xfId="28191" xr:uid="{B2CF2C83-B7AE-493D-B9B2-41B819A45540}"/>
    <cellStyle name="Normal 7 4 2 7 2 3 4" xfId="15997" xr:uid="{B8B35C64-EB34-4229-8B68-08D66E9BA04A}"/>
    <cellStyle name="Normal 7 4 2 7 2 4" xfId="8696" xr:uid="{D9D6507E-073B-4993-A0EE-F193252BE768}"/>
    <cellStyle name="Normal 7 4 2 7 2 4 2" xfId="27648" xr:uid="{128FE22D-1BC7-4655-96F7-BDE54B01118D}"/>
    <cellStyle name="Normal 7 4 2 7 2 4 3" xfId="28236" xr:uid="{9EF77851-008A-440E-9C3E-109A6E4C7755}"/>
    <cellStyle name="Normal 7 4 2 7 2 4 4" xfId="18830" xr:uid="{45E59865-C2EC-4DFA-A29B-A0CAB4B42F30}"/>
    <cellStyle name="Normal 7 4 2 7 2 5" xfId="11341" xr:uid="{A7683419-157D-4FA2-9ADE-3AF7ACA026EB}"/>
    <cellStyle name="Normal 7 4 2 7 2 5 2" xfId="30422" xr:uid="{05C4A079-4492-4C7E-8550-2E82255D25DD}"/>
    <cellStyle name="Normal 7 4 2 7 2 5 3" xfId="21663" xr:uid="{C897FE7F-3F0C-4F74-897B-B6F549EF84F4}"/>
    <cellStyle name="Normal 7 4 2 7 2 6" xfId="25035" xr:uid="{F0FCC616-A1F7-4954-A83C-BA48C56CDB49}"/>
    <cellStyle name="Normal 7 4 2 7 2 7" xfId="14110" xr:uid="{8F83AD4E-93C3-4CF4-A372-6DAF6C25D850}"/>
    <cellStyle name="Normal 7 4 2 7 3" xfId="1731" xr:uid="{00000000-0005-0000-0000-0000C3060000}"/>
    <cellStyle name="Normal 7 4 2 7 3 2" xfId="2398" xr:uid="{00000000-0005-0000-0000-000002050000}"/>
    <cellStyle name="Normal 7 4 2 7 3 2 2" xfId="6419" xr:uid="{00000000-0005-0000-0000-000080140000}"/>
    <cellStyle name="Normal 7 4 2 7 3 2 3" xfId="29134" xr:uid="{EB77FD2D-7220-4D79-973E-736C4ACFF8B2}"/>
    <cellStyle name="Normal 7 4 2 7 3 2 4" xfId="15998" xr:uid="{68622984-B335-43D4-A59A-43C8E3A460F7}"/>
    <cellStyle name="Normal 7 4 2 7 3 3" xfId="4680" xr:uid="{00000000-0005-0000-0000-000081140000}"/>
    <cellStyle name="Normal 7 4 2 7 3 3 2" xfId="29213" xr:uid="{D241DAA9-503D-4631-9B85-87746EB9BD5E}"/>
    <cellStyle name="Normal 7 4 2 7 3 3 3" xfId="27071" xr:uid="{B981DC27-489F-4B9C-BFB6-5DA2B626A1A2}"/>
    <cellStyle name="Normal 7 4 2 7 3 3 4" xfId="18831" xr:uid="{C54FBFC1-77FA-41D8-9777-7F7E471C425B}"/>
    <cellStyle name="Normal 7 4 2 7 3 4" xfId="11342" xr:uid="{C7007C5F-B692-4C20-966F-1E056B36B6D5}"/>
    <cellStyle name="Normal 7 4 2 7 3 4 2" xfId="30423" xr:uid="{3CDD5B12-EBDE-4131-8599-BD4A544FA82E}"/>
    <cellStyle name="Normal 7 4 2 7 3 4 3" xfId="21664" xr:uid="{A5E2300E-04E3-4369-B36A-CBBAAA7A1BBB}"/>
    <cellStyle name="Normal 7 4 2 7 3 5" xfId="24344" xr:uid="{86E14F3E-7A33-4669-B782-D5B936B89981}"/>
    <cellStyle name="Normal 7 4 2 7 3 6" xfId="14607" xr:uid="{14103B1D-FEC8-4980-8720-0EF0E7998E3F}"/>
    <cellStyle name="Normal 7 4 2 7 4" xfId="2265" xr:uid="{00000000-0005-0000-0000-000000050000}"/>
    <cellStyle name="Normal 7 4 2 7 4 2" xfId="5560" xr:uid="{00000000-0005-0000-0000-000083140000}"/>
    <cellStyle name="Normal 7 4 2 7 4 2 2" xfId="26897" xr:uid="{955B934E-5ED1-400F-993E-CE903013B969}"/>
    <cellStyle name="Normal 7 4 2 7 4 2 3" xfId="19169" xr:uid="{B20692F1-EFF5-4C02-A9AB-7BD48514FD78}"/>
    <cellStyle name="Normal 7 4 2 7 4 3" xfId="11678" xr:uid="{74847CF8-1CD9-4425-AF95-44A5DD270A26}"/>
    <cellStyle name="Normal 7 4 2 7 4 3 2" xfId="22002" xr:uid="{9BE72BE8-835C-4695-92B3-66ADFF05BEBC}"/>
    <cellStyle name="Normal 7 4 2 7 4 4" xfId="25908" xr:uid="{B59D1F50-B5B1-43E7-973B-4262D187C0DC}"/>
    <cellStyle name="Normal 7 4 2 7 4 5" xfId="16336" xr:uid="{E16E19D4-B039-411B-8131-7FD61352DB17}"/>
    <cellStyle name="Normal 7 4 2 7 5" xfId="4522" xr:uid="{00000000-0005-0000-0000-000084140000}"/>
    <cellStyle name="Normal 7 4 2 7 5 2" xfId="10308" xr:uid="{77B7D450-D03B-4126-9E55-A38C84514758}"/>
    <cellStyle name="Normal 7 4 2 7 5 2 2" xfId="29960" xr:uid="{5E9A6695-7131-4582-A8FE-E4125B26705A}"/>
    <cellStyle name="Normal 7 4 2 7 5 2 3" xfId="20490" xr:uid="{9ABD3B19-1AE0-4CB7-B461-4DF2B5AF8581}"/>
    <cellStyle name="Normal 7 4 2 7 5 3" xfId="12999" xr:uid="{43E158CE-D55A-461E-90DB-58861D4C242D}"/>
    <cellStyle name="Normal 7 4 2 7 5 3 2" xfId="23323" xr:uid="{2163B397-8B11-466F-AE42-B9ED4D3E2C51}"/>
    <cellStyle name="Normal 7 4 2 7 5 4" xfId="24062" xr:uid="{D3EB6E48-3366-4B21-BF2F-9B10C8EB0636}"/>
    <cellStyle name="Normal 7 4 2 7 5 5" xfId="17657" xr:uid="{0079A327-7898-4B83-83CA-A510D2324AB0}"/>
    <cellStyle name="Normal 7 4 2 7 6" xfId="7945" xr:uid="{1FF29374-1FE4-4FF2-942A-9C36D27DF379}"/>
    <cellStyle name="Normal 7 4 2 7 6 2" xfId="27348" xr:uid="{784830A5-CC22-4D80-83CF-C4713F88F6EA}"/>
    <cellStyle name="Normal 7 4 2 7 6 3" xfId="27526" xr:uid="{904A237E-AAA9-448E-9887-C46B06B1176E}"/>
    <cellStyle name="Normal 7 4 2 7 6 4" xfId="15996" xr:uid="{0B0C139E-69D5-4D40-8187-A109E0BD11FF}"/>
    <cellStyle name="Normal 7 4 2 7 7" xfId="8695" xr:uid="{0F6C28BB-21C3-48B9-BA6A-E70BA9625459}"/>
    <cellStyle name="Normal 7 4 2 7 7 2" xfId="27438" xr:uid="{8554129F-C289-45AA-9488-192C17F46585}"/>
    <cellStyle name="Normal 7 4 2 7 7 3" xfId="18829" xr:uid="{B52A4219-CE58-4FE8-B913-771EDA21E0BC}"/>
    <cellStyle name="Normal 7 4 2 7 8" xfId="11340" xr:uid="{D0FB7D3C-AC3A-4CFA-9A2A-4469BEF2BD58}"/>
    <cellStyle name="Normal 7 4 2 7 8 2" xfId="21662" xr:uid="{1050BC43-9593-49BA-AB32-DE029459BF14}"/>
    <cellStyle name="Normal 7 4 2 7 9" xfId="25760" xr:uid="{3024A6B8-AB5F-476F-9CB2-08C3EF871844}"/>
    <cellStyle name="Normal 7 4 2 8" xfId="1732" xr:uid="{00000000-0005-0000-0000-0000C4060000}"/>
    <cellStyle name="Normal 7 4 2 8 10" xfId="13953" xr:uid="{C435BB76-38C3-418F-8971-F0CDF3BD4683}"/>
    <cellStyle name="Normal 7 4 2 8 2" xfId="1733" xr:uid="{00000000-0005-0000-0000-0000C5060000}"/>
    <cellStyle name="Normal 7 4 2 8 2 2" xfId="2597" xr:uid="{00000000-0005-0000-0000-000004050000}"/>
    <cellStyle name="Normal 7 4 2 8 2 2 2" xfId="5745" xr:uid="{00000000-0005-0000-0000-000088140000}"/>
    <cellStyle name="Normal 7 4 2 8 2 2 2 2" xfId="27224" xr:uid="{EAB64C9B-DEF7-4F76-B2F2-81349015CBF3}"/>
    <cellStyle name="Normal 7 4 2 8 2 2 2 3" xfId="28463" xr:uid="{4CA47DF3-0883-4C48-947B-DACBAEC63658}"/>
    <cellStyle name="Normal 7 4 2 8 2 2 2 4" xfId="16882" xr:uid="{60DD5A44-31E0-4082-ADFC-3D4E4F762710}"/>
    <cellStyle name="Normal 7 4 2 8 2 2 3" xfId="9539" xr:uid="{1B694E9D-2D94-4566-AA07-8F69E538EE37}"/>
    <cellStyle name="Normal 7 4 2 8 2 2 3 2" xfId="29731" xr:uid="{554DCEA5-AE4D-417D-A591-130542C00105}"/>
    <cellStyle name="Normal 7 4 2 8 2 2 3 3" xfId="19715" xr:uid="{B3B2B75D-948B-4DDA-AE62-AB0A17EB8ABF}"/>
    <cellStyle name="Normal 7 4 2 8 2 2 4" xfId="12224" xr:uid="{1B1E2768-D4C1-4695-9C70-AB6309FC31F0}"/>
    <cellStyle name="Normal 7 4 2 8 2 2 4 2" xfId="22548" xr:uid="{AAE968CC-B5DE-493D-A649-F46346CCE805}"/>
    <cellStyle name="Normal 7 4 2 8 2 2 5" xfId="26335" xr:uid="{608BD03D-D76A-40D9-8DBF-B248C5E7BC16}"/>
    <cellStyle name="Normal 7 4 2 8 2 2 6" xfId="14782" xr:uid="{79F1D0D2-9694-4A89-A2F8-3B95B06005A6}"/>
    <cellStyle name="Normal 7 4 2 8 2 3" xfId="4928" xr:uid="{00000000-0005-0000-0000-000089140000}"/>
    <cellStyle name="Normal 7 4 2 8 2 3 2" xfId="26236" xr:uid="{249E5EAF-18D5-4FB2-8487-55CAF189B8EA}"/>
    <cellStyle name="Normal 7 4 2 8 2 3 3" xfId="28233" xr:uid="{40AF1523-258A-4396-AE34-386202956021}"/>
    <cellStyle name="Normal 7 4 2 8 2 3 4" xfId="16000" xr:uid="{D6047B14-7F91-43E0-9293-10040321A344}"/>
    <cellStyle name="Normal 7 4 2 8 2 4" xfId="8698" xr:uid="{916268B8-C4D9-41AA-B187-AC03129565E5}"/>
    <cellStyle name="Normal 7 4 2 8 2 4 2" xfId="27120" xr:uid="{D1BFDE82-7B4F-4949-ACE9-BFEEACBB0BB3}"/>
    <cellStyle name="Normal 7 4 2 8 2 4 3" xfId="27451" xr:uid="{5DC12C64-F4B6-44B6-B996-FB1166232C33}"/>
    <cellStyle name="Normal 7 4 2 8 2 4 4" xfId="18833" xr:uid="{E31064FF-3334-4CC8-8268-446701CFD2BB}"/>
    <cellStyle name="Normal 7 4 2 8 2 5" xfId="11344" xr:uid="{4C5AD981-0DF6-45A3-A469-43EE02857F31}"/>
    <cellStyle name="Normal 7 4 2 8 2 5 2" xfId="30424" xr:uid="{B398B266-F0AD-4D18-8880-DE96D45F5A79}"/>
    <cellStyle name="Normal 7 4 2 8 2 5 3" xfId="21666" xr:uid="{3BEAE305-62A6-45F0-BA3B-F36814623F90}"/>
    <cellStyle name="Normal 7 4 2 8 2 6" xfId="24593" xr:uid="{5BAA386F-5B90-432E-A68A-01DA0160CFA8}"/>
    <cellStyle name="Normal 7 4 2 8 2 7" xfId="14111" xr:uid="{C48B1F91-8EBE-4D79-8162-1B545B24EF34}"/>
    <cellStyle name="Normal 7 4 2 8 3" xfId="1734" xr:uid="{00000000-0005-0000-0000-0000C6060000}"/>
    <cellStyle name="Normal 7 4 2 8 3 2" xfId="2399" xr:uid="{00000000-0005-0000-0000-000005050000}"/>
    <cellStyle name="Normal 7 4 2 8 3 2 2" xfId="6420" xr:uid="{00000000-0005-0000-0000-00008C140000}"/>
    <cellStyle name="Normal 7 4 2 8 3 2 3" xfId="29565" xr:uid="{B0BB02DA-372A-4198-B400-3881053C84E8}"/>
    <cellStyle name="Normal 7 4 2 8 3 2 4" xfId="16001" xr:uid="{4730C398-142B-40BB-83EB-BD3A7F52550D}"/>
    <cellStyle name="Normal 7 4 2 8 3 3" xfId="4681" xr:uid="{00000000-0005-0000-0000-00008D140000}"/>
    <cellStyle name="Normal 7 4 2 8 3 3 2" xfId="28415" xr:uid="{87F2A0ED-20E6-45AC-AB8B-426D469E813C}"/>
    <cellStyle name="Normal 7 4 2 8 3 3 3" xfId="28391" xr:uid="{1F7D46FC-A950-4B32-A719-0B8CA5375E97}"/>
    <cellStyle name="Normal 7 4 2 8 3 3 4" xfId="18834" xr:uid="{3341CE49-54AF-497D-AE92-CDF5457D4FF9}"/>
    <cellStyle name="Normal 7 4 2 8 3 4" xfId="11345" xr:uid="{00ACE946-2868-4E5F-A8DB-5CAB0E4D8B99}"/>
    <cellStyle name="Normal 7 4 2 8 3 4 2" xfId="30425" xr:uid="{BBA16F5D-2C40-4223-A7F9-FD0C2E276351}"/>
    <cellStyle name="Normal 7 4 2 8 3 4 3" xfId="21667" xr:uid="{C8A0C7AA-B15E-4D37-934B-497BA46B3680}"/>
    <cellStyle name="Normal 7 4 2 8 3 5" xfId="26222" xr:uid="{B2AE2CAF-A7CA-4FDE-9FCF-D70C70E6D80F}"/>
    <cellStyle name="Normal 7 4 2 8 3 6" xfId="14608" xr:uid="{2E9F528E-0721-4EA0-AA9A-0294D2CC0775}"/>
    <cellStyle name="Normal 7 4 2 8 4" xfId="2266" xr:uid="{00000000-0005-0000-0000-000003050000}"/>
    <cellStyle name="Normal 7 4 2 8 4 2" xfId="5561" xr:uid="{00000000-0005-0000-0000-00008F140000}"/>
    <cellStyle name="Normal 7 4 2 8 4 2 2" xfId="27268" xr:uid="{D8D0B742-986E-46BC-8679-7C1C471A5FF0}"/>
    <cellStyle name="Normal 7 4 2 8 4 2 3" xfId="19170" xr:uid="{E51825EA-C74F-48A0-A05E-112EF69E636A}"/>
    <cellStyle name="Normal 7 4 2 8 4 3" xfId="11679" xr:uid="{37F45EF3-ED4C-4C75-B135-815418C3EDCC}"/>
    <cellStyle name="Normal 7 4 2 8 4 3 2" xfId="22003" xr:uid="{A13EC2BF-8D84-47D1-80FE-B90C37A0DD9D}"/>
    <cellStyle name="Normal 7 4 2 8 4 4" xfId="26576" xr:uid="{3D51DBCE-D731-43D8-8412-5A907211EF8F}"/>
    <cellStyle name="Normal 7 4 2 8 4 5" xfId="16337" xr:uid="{EC4F7F95-D62A-4ED3-9ED7-36D713FFBC35}"/>
    <cellStyle name="Normal 7 4 2 8 5" xfId="4523" xr:uid="{00000000-0005-0000-0000-000090140000}"/>
    <cellStyle name="Normal 7 4 2 8 5 2" xfId="10309" xr:uid="{AD53BDC0-E2BB-4D63-B23B-B862666D88D7}"/>
    <cellStyle name="Normal 7 4 2 8 5 2 2" xfId="29961" xr:uid="{0D62DC30-39F3-46E8-8EE5-CAF862047F51}"/>
    <cellStyle name="Normal 7 4 2 8 5 2 3" xfId="20491" xr:uid="{1EAA7D80-40AD-407A-800E-56ECBA1BCD6A}"/>
    <cellStyle name="Normal 7 4 2 8 5 3" xfId="13000" xr:uid="{53EB4524-B4C0-4CC6-A8E7-DB98140FEB3F}"/>
    <cellStyle name="Normal 7 4 2 8 5 3 2" xfId="23324" xr:uid="{1808C617-BB45-480B-A6A3-4B76FE869D3E}"/>
    <cellStyle name="Normal 7 4 2 8 5 4" xfId="26084" xr:uid="{43343198-57EB-4CE0-BDB5-0D65D858413A}"/>
    <cellStyle name="Normal 7 4 2 8 5 5" xfId="17658" xr:uid="{F24F30DA-00FA-40C2-8918-8C3B8B8E9C0F}"/>
    <cellStyle name="Normal 7 4 2 8 6" xfId="7946" xr:uid="{9F891B4B-E525-4D1A-9DDD-46181C10ADD0}"/>
    <cellStyle name="Normal 7 4 2 8 6 2" xfId="27900" xr:uid="{247CF445-537E-4DF4-B3D4-0CAD469441BF}"/>
    <cellStyle name="Normal 7 4 2 8 6 3" xfId="27874" xr:uid="{B540F1ED-BB2B-4D9A-B329-43454BEC951B}"/>
    <cellStyle name="Normal 7 4 2 8 6 4" xfId="15999" xr:uid="{F99AC5A3-E064-4B17-859B-59F3AD9489F6}"/>
    <cellStyle name="Normal 7 4 2 8 7" xfId="8697" xr:uid="{51A5BDE4-CB1C-452E-A268-CDCCA232FAF8}"/>
    <cellStyle name="Normal 7 4 2 8 7 2" xfId="27954" xr:uid="{40F08400-EE76-4664-97F4-8155F8012FDC}"/>
    <cellStyle name="Normal 7 4 2 8 7 3" xfId="18832" xr:uid="{389870AF-53A8-4D7C-8D18-05D73A505544}"/>
    <cellStyle name="Normal 7 4 2 8 8" xfId="11343" xr:uid="{5C7A1DD8-0497-4F07-837B-EEF8C05092D7}"/>
    <cellStyle name="Normal 7 4 2 8 8 2" xfId="21665" xr:uid="{E68A851C-0C48-4E63-8E8B-3FFBE3299911}"/>
    <cellStyle name="Normal 7 4 2 8 9" xfId="25377" xr:uid="{6ED9DFD3-3B38-44A6-B2E3-56B09276112C}"/>
    <cellStyle name="Normal 7 4 2 9" xfId="1735" xr:uid="{00000000-0005-0000-0000-0000C7060000}"/>
    <cellStyle name="Normal 7 4 2 9 10" xfId="13946" xr:uid="{F9920E51-70D4-41E5-B5FB-D9FA96600B8E}"/>
    <cellStyle name="Normal 7 4 2 9 2" xfId="2590" xr:uid="{00000000-0005-0000-0000-000006050000}"/>
    <cellStyle name="Normal 7 4 2 9 2 2" xfId="6284" xr:uid="{00000000-0005-0000-0000-000093140000}"/>
    <cellStyle name="Normal 7 4 2 9 2 2 2" xfId="26715" xr:uid="{BB3032FE-6D68-44B7-8B82-4C3FEBAAA458}"/>
    <cellStyle name="Normal 7 4 2 9 2 2 3" xfId="27429" xr:uid="{C27A6B11-BBE0-499F-A169-2EAB11860CBB}"/>
    <cellStyle name="Normal 7 4 2 9 2 2 4" xfId="17333" xr:uid="{0F9DD953-E742-488E-B256-DAC1FE8A128A}"/>
    <cellStyle name="Normal 7 4 2 9 2 3" xfId="9989" xr:uid="{EC9761BD-3268-4E1A-ACF9-CCEB63ED2508}"/>
    <cellStyle name="Normal 7 4 2 9 2 3 2" xfId="29568" xr:uid="{84DFFE94-3A67-421F-A6C5-419D77FAB55E}"/>
    <cellStyle name="Normal 7 4 2 9 2 3 3" xfId="29902" xr:uid="{71EB08D3-144C-421E-ADE1-75E6BE5DBECA}"/>
    <cellStyle name="Normal 7 4 2 9 2 3 4" xfId="20166" xr:uid="{35CD684A-2CB6-49BE-920C-6B7775C4A3F6}"/>
    <cellStyle name="Normal 7 4 2 9 2 4" xfId="12675" xr:uid="{795C727F-0C49-4349-B013-1DCAF6ED7852}"/>
    <cellStyle name="Normal 7 4 2 9 2 4 2" xfId="30448" xr:uid="{1FACE6FA-AD0D-442E-9D9B-724E2F9B21BE}"/>
    <cellStyle name="Normal 7 4 2 9 2 4 3" xfId="22999" xr:uid="{E3ACC701-3D70-4DFE-98DF-7589699F403E}"/>
    <cellStyle name="Normal 7 4 2 9 2 5" xfId="26254" xr:uid="{27FBE7E3-6D94-4CDD-8609-937354FB164C}"/>
    <cellStyle name="Normal 7 4 2 9 2 6" xfId="15293" xr:uid="{3E000BCF-EA5C-4493-9DF0-DA5E411E0323}"/>
    <cellStyle name="Normal 7 4 2 9 3" xfId="3731" xr:uid="{00000000-0005-0000-0000-000094140000}"/>
    <cellStyle name="Normal 7 4 2 9 3 2" xfId="5548" xr:uid="{00000000-0005-0000-0000-000095140000}"/>
    <cellStyle name="Normal 7 4 2 9 3 2 2" xfId="27776" xr:uid="{F6C6B5E9-455B-44F0-88DF-BF413798AE34}"/>
    <cellStyle name="Normal 7 4 2 9 3 2 3" xfId="16752" xr:uid="{675227DB-16F2-4698-AD97-1CD11DA95943}"/>
    <cellStyle name="Normal 7 4 2 9 3 3" xfId="9411" xr:uid="{ECC05C3C-08E6-4C5F-97FE-90531CE9AF96}"/>
    <cellStyle name="Normal 7 4 2 9 3 3 2" xfId="19585" xr:uid="{91065607-B76F-4F97-A1D3-5EB4133DEB89}"/>
    <cellStyle name="Normal 7 4 2 9 3 4" xfId="12094" xr:uid="{143AD6D9-3052-4807-95DF-9944DA4A2C2A}"/>
    <cellStyle name="Normal 7 4 2 9 3 4 2" xfId="22418" xr:uid="{B8CE246E-C233-41B5-84E5-B9D3FA1C8548}"/>
    <cellStyle name="Normal 7 4 2 9 3 5" xfId="26240" xr:uid="{0B4F3DA2-2299-47FE-8466-C24C32F01CF8}"/>
    <cellStyle name="Normal 7 4 2 9 3 6" xfId="14595" xr:uid="{CE00CAB0-5BEC-4A4D-97C7-9FDF0E8B3401}"/>
    <cellStyle name="Normal 7 4 2 9 4" xfId="4921" xr:uid="{00000000-0005-0000-0000-000096140000}"/>
    <cellStyle name="Normal 7 4 2 9 4 2" xfId="8994" xr:uid="{A8082422-E2FE-4EDC-AEB2-2F53FD40681D}"/>
    <cellStyle name="Normal 7 4 2 9 4 2 2" xfId="27432" xr:uid="{971082CB-BB56-471C-A28A-462D60606439}"/>
    <cellStyle name="Normal 7 4 2 9 4 2 3" xfId="19163" xr:uid="{717329E5-0C04-4A9D-8982-2B1669403A93}"/>
    <cellStyle name="Normal 7 4 2 9 4 3" xfId="11672" xr:uid="{48E34373-C932-42D6-B0DA-852B1D34A145}"/>
    <cellStyle name="Normal 7 4 2 9 4 3 2" xfId="21996" xr:uid="{21324244-A74F-4ADC-9CA7-80F1B4BD4ABC}"/>
    <cellStyle name="Normal 7 4 2 9 4 4" xfId="25056" xr:uid="{C8AC4ACD-15D4-415D-8C96-1FF259524466}"/>
    <cellStyle name="Normal 7 4 2 9 4 5" xfId="16330" xr:uid="{8926AFAC-28D6-486B-8C14-0D3F17E39264}"/>
    <cellStyle name="Normal 7 4 2 9 5" xfId="7502" xr:uid="{0E513672-B0A3-4070-8F82-FC28C503BD9C}"/>
    <cellStyle name="Normal 7 4 2 9 5 2" xfId="10332" xr:uid="{056A01E8-D2E1-486C-B9AE-778154757CEF}"/>
    <cellStyle name="Normal 7 4 2 9 5 2 2" xfId="20514" xr:uid="{50DD4F79-7575-455E-AC82-392C22154F15}"/>
    <cellStyle name="Normal 7 4 2 9 5 3" xfId="13023" xr:uid="{60CCF2B6-68F8-43A1-BC78-2771693B776E}"/>
    <cellStyle name="Normal 7 4 2 9 5 3 2" xfId="23347" xr:uid="{5CD80457-2CB1-4481-830A-1FA81D4CC778}"/>
    <cellStyle name="Normal 7 4 2 9 5 4" xfId="28743" xr:uid="{4AA9E392-D232-41AB-BA95-B7E01B22261E}"/>
    <cellStyle name="Normal 7 4 2 9 5 5" xfId="17681" xr:uid="{EFEDA20B-A6C1-4A3B-9548-52A6D7E52358}"/>
    <cellStyle name="Normal 7 4 2 9 6" xfId="7947" xr:uid="{05DA9A8C-3433-4EC4-A86C-C7231C81315D}"/>
    <cellStyle name="Normal 7 4 2 9 6 2" xfId="16002" xr:uid="{2BCF36EA-0E5A-4327-80E3-A1986E98C538}"/>
    <cellStyle name="Normal 7 4 2 9 7" xfId="8699" xr:uid="{9DA42297-9CF4-405D-B591-FC0503A0D58C}"/>
    <cellStyle name="Normal 7 4 2 9 7 2" xfId="18835" xr:uid="{ACE255AC-1E90-4DFE-BA75-EE37BAE2F4B9}"/>
    <cellStyle name="Normal 7 4 2 9 8" xfId="11346" xr:uid="{98B4E782-AF9A-465E-A0D1-B627373BF68B}"/>
    <cellStyle name="Normal 7 4 2 9 8 2" xfId="21668" xr:uid="{C2DD20F7-D171-47EA-9952-0191ACB56AC3}"/>
    <cellStyle name="Normal 7 4 2 9 9" xfId="24647" xr:uid="{663B5C61-F62C-4D6D-B680-1D09C0733E9C}"/>
    <cellStyle name="Normal 7 4 20" xfId="24635" xr:uid="{E61B4E09-36F5-40D6-BB96-E15A97529DC1}"/>
    <cellStyle name="Normal 7 4 21" xfId="13711" xr:uid="{644D0E2D-988E-4292-8CA7-5267ECD78830}"/>
    <cellStyle name="Normal 7 4 3" xfId="1736" xr:uid="{00000000-0005-0000-0000-0000C8060000}"/>
    <cellStyle name="Normal 7 4 3 10" xfId="7948" xr:uid="{1165F21F-9A21-4344-9308-CE78708DB16B}"/>
    <cellStyle name="Normal 7 4 3 10 2" xfId="16003" xr:uid="{8AA1E3F8-E99A-4BBD-A11B-67E0AC19E936}"/>
    <cellStyle name="Normal 7 4 3 11" xfId="8700" xr:uid="{0392A3D4-4C65-424F-A37D-3A3CD5207415}"/>
    <cellStyle name="Normal 7 4 3 11 2" xfId="18836" xr:uid="{6D5918A8-D278-4BC3-B639-CA441945A23B}"/>
    <cellStyle name="Normal 7 4 3 12" xfId="11347" xr:uid="{46E3A00B-D2AE-41F9-8143-C4DCB21B2DD0}"/>
    <cellStyle name="Normal 7 4 3 12 2" xfId="21669" xr:uid="{5CA5E59F-DE55-4EFB-BC23-F15F520BABCD}"/>
    <cellStyle name="Normal 7 4 3 13" xfId="24697" xr:uid="{CC23C048-0AF2-4BBD-999C-990CFB5F084A}"/>
    <cellStyle name="Normal 7 4 3 14" xfId="13730" xr:uid="{ECB27583-F6ED-4AAA-8074-D028192BC7CA}"/>
    <cellStyle name="Normal 7 4 3 2" xfId="1737" xr:uid="{00000000-0005-0000-0000-0000C9060000}"/>
    <cellStyle name="Normal 7 4 3 2 10" xfId="8701" xr:uid="{D4C721F2-ECCA-4FDB-A60C-E3A4273CB5A6}"/>
    <cellStyle name="Normal 7 4 3 2 10 2" xfId="18837" xr:uid="{5AB2F922-5812-42B2-8F1B-0E296A0CFD5A}"/>
    <cellStyle name="Normal 7 4 3 2 11" xfId="11348" xr:uid="{1098F32C-D060-4BF6-9BCA-B85B5513771D}"/>
    <cellStyle name="Normal 7 4 3 2 11 2" xfId="21670" xr:uid="{B8CC0DAA-CD71-4786-AD3B-0090E43297FC}"/>
    <cellStyle name="Normal 7 4 3 2 12" xfId="23954" xr:uid="{2D0AEDA5-3B82-47E6-9C05-BA4E730304EC}"/>
    <cellStyle name="Normal 7 4 3 2 13" xfId="13790" xr:uid="{D593FCAA-9ADC-490F-8DD4-E781C9E36B13}"/>
    <cellStyle name="Normal 7 4 3 2 2" xfId="1738" xr:uid="{00000000-0005-0000-0000-0000CA060000}"/>
    <cellStyle name="Normal 7 4 3 2 2 10" xfId="11349" xr:uid="{10A5C182-1C73-4427-8269-753BFEA3978E}"/>
    <cellStyle name="Normal 7 4 3 2 2 10 2" xfId="21671" xr:uid="{5EF892CF-1260-48FC-BA15-90A4C437C01D}"/>
    <cellStyle name="Normal 7 4 3 2 2 11" xfId="24151" xr:uid="{8A01FCAB-2D90-4AAF-947C-052AF9094BE9}"/>
    <cellStyle name="Normal 7 4 3 2 2 12" xfId="13955" xr:uid="{AA5D25A0-879A-4753-886F-31AF3389ED42}"/>
    <cellStyle name="Normal 7 4 3 2 2 2" xfId="2599" xr:uid="{00000000-0005-0000-0000-000009050000}"/>
    <cellStyle name="Normal 7 4 3 2 2 2 2" xfId="4183" xr:uid="{00000000-0005-0000-0000-00009B140000}"/>
    <cellStyle name="Normal 7 4 3 2 2 2 2 2" xfId="6286" xr:uid="{00000000-0005-0000-0000-00009C140000}"/>
    <cellStyle name="Normal 7 4 3 2 2 2 2 2 2" xfId="29287" xr:uid="{B4C63B94-BED1-4DFB-A729-90ADE62F5431}"/>
    <cellStyle name="Normal 7 4 3 2 2 2 2 2 3" xfId="29223" xr:uid="{8BD24912-FC4C-4191-9F26-B183BD8660CB}"/>
    <cellStyle name="Normal 7 4 3 2 2 2 2 2 4" xfId="17335" xr:uid="{45BDDFE3-DDAF-45A0-9562-DE189C22DAA8}"/>
    <cellStyle name="Normal 7 4 3 2 2 2 2 3" xfId="9991" xr:uid="{ACEEB21A-EF21-416A-A41E-689C5B30209F}"/>
    <cellStyle name="Normal 7 4 3 2 2 2 2 3 2" xfId="29903" xr:uid="{FB279BF9-CEAE-4917-916A-566A20EDD1CE}"/>
    <cellStyle name="Normal 7 4 3 2 2 2 2 3 3" xfId="20168" xr:uid="{EFD758EB-A66A-45EC-9657-47EE436F2FD0}"/>
    <cellStyle name="Normal 7 4 3 2 2 2 2 4" xfId="12677" xr:uid="{5E849C67-F995-457F-9E81-B133E63A2319}"/>
    <cellStyle name="Normal 7 4 3 2 2 2 2 4 2" xfId="23001" xr:uid="{53B8343D-FF47-4F07-8382-2C4637085941}"/>
    <cellStyle name="Normal 7 4 3 2 2 2 2 5" xfId="24365" xr:uid="{B9724387-705C-406F-A76D-DC653EE5D110}"/>
    <cellStyle name="Normal 7 4 3 2 2 2 2 6" xfId="15295" xr:uid="{C0BBFACB-2DA7-4A89-AE6B-CAF583095BA1}"/>
    <cellStyle name="Normal 7 4 3 2 2 2 3" xfId="5564" xr:uid="{00000000-0005-0000-0000-00009D140000}"/>
    <cellStyle name="Normal 7 4 3 2 2 2 3 2" xfId="10550" xr:uid="{E86BFC67-2EAB-420C-81D8-9363567473DD}"/>
    <cellStyle name="Normal 7 4 3 2 2 2 3 2 2" xfId="30146" xr:uid="{21F989D4-FA79-411B-8D0B-CCF35B8B0438}"/>
    <cellStyle name="Normal 7 4 3 2 2 2 3 2 3" xfId="20782" xr:uid="{EBE2A0CC-12FE-446C-A4D5-A8D2536263A7}"/>
    <cellStyle name="Normal 7 4 3 2 2 2 3 3" xfId="13291" xr:uid="{05A288C8-1A76-410E-8EB6-8AE56A31AB73}"/>
    <cellStyle name="Normal 7 4 3 2 2 2 3 3 2" xfId="23615" xr:uid="{869784BD-C2E4-4985-B114-CA07717968E4}"/>
    <cellStyle name="Normal 7 4 3 2 2 2 3 4" xfId="24540" xr:uid="{378CAFAF-C1A8-489E-8E90-6459475CD3C5}"/>
    <cellStyle name="Normal 7 4 3 2 2 2 3 5" xfId="17949" xr:uid="{DB9CE55A-71DB-41CE-B993-C8A64E15B7A3}"/>
    <cellStyle name="Normal 7 4 3 2 2 2 4" xfId="8157" xr:uid="{24E12614-BB42-4100-AAFF-44C3BB710A5B}"/>
    <cellStyle name="Normal 7 4 3 2 2 2 4 2" xfId="29485" xr:uid="{C859E41B-5E47-410D-9248-3A05D6B88ABB}"/>
    <cellStyle name="Normal 7 4 3 2 2 2 4 3" xfId="16763" xr:uid="{710E4F24-59C4-4668-ADD8-72538DE15F85}"/>
    <cellStyle name="Normal 7 4 3 2 2 2 5" xfId="9422" xr:uid="{6C15ABB5-0780-44C6-8192-FF079FA6E800}"/>
    <cellStyle name="Normal 7 4 3 2 2 2 5 2" xfId="19596" xr:uid="{7831F1E6-F505-4968-800E-3DB3CCFD1BC6}"/>
    <cellStyle name="Normal 7 4 3 2 2 2 6" xfId="12105" xr:uid="{0F5B52A1-B9B2-4CDD-99F5-0C75B0698B0A}"/>
    <cellStyle name="Normal 7 4 3 2 2 2 6 2" xfId="22429" xr:uid="{A7EB2A04-F337-4674-81FD-C5921FC45490}"/>
    <cellStyle name="Normal 7 4 3 2 2 2 7" xfId="25210" xr:uid="{0DF9498B-323E-4717-B01A-CDA93BD82A05}"/>
    <cellStyle name="Normal 7 4 3 2 2 2 8" xfId="14611" xr:uid="{979E5531-450F-4E40-ACDB-B6101B40CD5B}"/>
    <cellStyle name="Normal 7 4 3 2 2 3" xfId="4184" xr:uid="{00000000-0005-0000-0000-00009E140000}"/>
    <cellStyle name="Normal 7 4 3 2 2 3 2" xfId="6287" xr:uid="{00000000-0005-0000-0000-00009F140000}"/>
    <cellStyle name="Normal 7 4 3 2 2 3 2 2" xfId="10713" xr:uid="{FFEACD87-3417-44FC-8C75-304067880512}"/>
    <cellStyle name="Normal 7 4 3 2 2 3 2 2 2" xfId="30291" xr:uid="{C2A6613A-13B2-41EC-93A2-648A15FDB414}"/>
    <cellStyle name="Normal 7 4 3 2 2 3 2 2 3" xfId="20998" xr:uid="{8BA8F493-0A77-48C6-89CB-BC905915468C}"/>
    <cellStyle name="Normal 7 4 3 2 2 3 2 3" xfId="13507" xr:uid="{91427004-F3E3-4E97-B3ED-D1CFA063BDFB}"/>
    <cellStyle name="Normal 7 4 3 2 2 3 2 3 2" xfId="23831" xr:uid="{8A051718-A59B-4DF9-9CF0-9188B75B3F75}"/>
    <cellStyle name="Normal 7 4 3 2 2 3 2 4" xfId="28265" xr:uid="{923DFE86-C304-4522-95E1-EF940CF21A6E}"/>
    <cellStyle name="Normal 7 4 3 2 2 3 2 5" xfId="18165" xr:uid="{7080C5EE-E8A5-4722-A48E-7876CA999F0A}"/>
    <cellStyle name="Normal 7 4 3 2 2 3 3" xfId="8277" xr:uid="{3B072E43-E9BE-4C22-A4AD-5990CB6D552C}"/>
    <cellStyle name="Normal 7 4 3 2 2 3 3 2" xfId="29572" xr:uid="{2D99B49E-E327-48D2-A2E1-1895C613E7A7}"/>
    <cellStyle name="Normal 7 4 3 2 2 3 3 3" xfId="17336" xr:uid="{0C7DCDFE-D9FF-4382-B382-744CD747305A}"/>
    <cellStyle name="Normal 7 4 3 2 2 3 4" xfId="9992" xr:uid="{8F8DE4DC-F602-4E61-87D0-5043C419CAC4}"/>
    <cellStyle name="Normal 7 4 3 2 2 3 4 2" xfId="20169" xr:uid="{F5C0DEC5-13A3-49A4-862C-67F25BB4D13F}"/>
    <cellStyle name="Normal 7 4 3 2 2 3 5" xfId="12678" xr:uid="{06764507-45EB-4036-ADBC-55FDB083986A}"/>
    <cellStyle name="Normal 7 4 3 2 2 3 5 2" xfId="23002" xr:uid="{C9DC7F9E-E29D-421E-966E-672B71F7412E}"/>
    <cellStyle name="Normal 7 4 3 2 2 3 6" xfId="25598" xr:uid="{89F8CDA5-CF76-41D7-B271-F0146E064241}"/>
    <cellStyle name="Normal 7 4 3 2 2 3 7" xfId="15296" xr:uid="{8EBDCD55-BC3C-4165-91FB-0E3BE71C2B0C}"/>
    <cellStyle name="Normal 7 4 3 2 2 4" xfId="4182" xr:uid="{00000000-0005-0000-0000-0000A0140000}"/>
    <cellStyle name="Normal 7 4 3 2 2 4 2" xfId="6285" xr:uid="{00000000-0005-0000-0000-0000A1140000}"/>
    <cellStyle name="Normal 7 4 3 2 2 4 2 2" xfId="26996" xr:uid="{3EFE2F19-3DE9-4C79-9ECF-32B86C4BF9DC}"/>
    <cellStyle name="Normal 7 4 3 2 2 4 2 3" xfId="17334" xr:uid="{343FF7CB-E581-4548-A785-D3F48368D823}"/>
    <cellStyle name="Normal 7 4 3 2 2 4 3" xfId="9990" xr:uid="{8526D8C2-FE17-46B3-8CC7-935616113DAC}"/>
    <cellStyle name="Normal 7 4 3 2 2 4 3 2" xfId="20167" xr:uid="{6A91E7D1-3EC7-434F-8C3B-49C81C2ABAB5}"/>
    <cellStyle name="Normal 7 4 3 2 2 4 4" xfId="12676" xr:uid="{0AED9D65-9BD0-48AE-BF53-F44AE36F6317}"/>
    <cellStyle name="Normal 7 4 3 2 2 4 4 2" xfId="23000" xr:uid="{D37975C4-FF29-4FE4-BDE4-7EC480266BA0}"/>
    <cellStyle name="Normal 7 4 3 2 2 4 5" xfId="25095" xr:uid="{1D6B9BC2-9E29-4E80-9E97-BD6DA1456FB2}"/>
    <cellStyle name="Normal 7 4 3 2 2 4 6" xfId="15294" xr:uid="{8709C4A3-4EC3-4064-885A-1D2E251C04AC}"/>
    <cellStyle name="Normal 7 4 3 2 2 5" xfId="3393" xr:uid="{00000000-0005-0000-0000-0000A2140000}"/>
    <cellStyle name="Normal 7 4 3 2 2 5 2" xfId="5294" xr:uid="{00000000-0005-0000-0000-0000A3140000}"/>
    <cellStyle name="Normal 7 4 3 2 2 5 2 2" xfId="28443" xr:uid="{0CB501AD-33CF-46B1-9F88-126E7C5D301C}"/>
    <cellStyle name="Normal 7 4 3 2 2 5 2 3" xfId="16582" xr:uid="{8FC61739-D22C-47A9-962B-1F13CB792B54}"/>
    <cellStyle name="Normal 7 4 3 2 2 5 3" xfId="9242" xr:uid="{75D43B19-CC93-4619-8C32-8034C89A793E}"/>
    <cellStyle name="Normal 7 4 3 2 2 5 3 2" xfId="19415" xr:uid="{799F98AC-BC6F-48A2-AA44-E220A234880B}"/>
    <cellStyle name="Normal 7 4 3 2 2 5 4" xfId="11924" xr:uid="{64EFD47B-38B2-4095-B70A-E664C510E152}"/>
    <cellStyle name="Normal 7 4 3 2 2 5 4 2" xfId="22248" xr:uid="{D96FD0A3-C4C2-4529-B556-834272996EB8}"/>
    <cellStyle name="Normal 7 4 3 2 2 5 5" xfId="25045" xr:uid="{9CA2583D-E823-416B-B092-9589336684B1}"/>
    <cellStyle name="Normal 7 4 3 2 2 5 6" xfId="14347" xr:uid="{4260AC10-6E02-417C-B32A-26ABABB2F41D}"/>
    <cellStyle name="Normal 7 4 3 2 2 6" xfId="4930" xr:uid="{00000000-0005-0000-0000-0000A4140000}"/>
    <cellStyle name="Normal 7 4 3 2 2 6 2" xfId="9001" xr:uid="{4623708A-8FB9-4AC7-B339-301F2E0904AC}"/>
    <cellStyle name="Normal 7 4 3 2 2 6 2 2" xfId="19172" xr:uid="{46C8AE9A-BCFD-474C-A1C0-AF9738C2D65B}"/>
    <cellStyle name="Normal 7 4 3 2 2 6 3" xfId="11681" xr:uid="{47DC310A-A7D0-49DE-9568-B1A48BE211F2}"/>
    <cellStyle name="Normal 7 4 3 2 2 6 3 2" xfId="22005" xr:uid="{CC6BBE24-1154-4A40-B923-419440003617}"/>
    <cellStyle name="Normal 7 4 3 2 2 6 4" xfId="26659" xr:uid="{6ECF9FF4-2E95-45CA-8C1C-8DC654229F1F}"/>
    <cellStyle name="Normal 7 4 3 2 2 6 5" xfId="16339" xr:uid="{D8BC5B46-F8A8-40BF-A8C8-A211E0BB94FA}"/>
    <cellStyle name="Normal 7 4 3 2 2 7" xfId="7507" xr:uid="{B88AD699-B1EC-4430-80E2-293A558B30FB}"/>
    <cellStyle name="Normal 7 4 3 2 2 7 2" xfId="10337" xr:uid="{973E69FD-BB12-4998-8E89-AFD573E9B3E6}"/>
    <cellStyle name="Normal 7 4 3 2 2 7 2 2" xfId="20519" xr:uid="{0D269A20-051C-4A79-91CF-48A76E9097BF}"/>
    <cellStyle name="Normal 7 4 3 2 2 7 3" xfId="13028" xr:uid="{5CB1841B-F941-4B49-B45E-AB69009FC6DF}"/>
    <cellStyle name="Normal 7 4 3 2 2 7 3 2" xfId="23352" xr:uid="{0FC047C0-05FB-405D-AF22-232BFDC039C8}"/>
    <cellStyle name="Normal 7 4 3 2 2 7 4" xfId="17686" xr:uid="{40B7F77A-4CCB-4F3B-B0AE-11E934D29F9E}"/>
    <cellStyle name="Normal 7 4 3 2 2 8" xfId="7950" xr:uid="{6FC79BD7-A06A-4CC2-BAF6-4C5C3A2295B7}"/>
    <cellStyle name="Normal 7 4 3 2 2 8 2" xfId="16005" xr:uid="{902AEF4B-1CEE-4A8E-9EDA-F3FF3DD08109}"/>
    <cellStyle name="Normal 7 4 3 2 2 9" xfId="8702" xr:uid="{F9D06D9C-F0CD-4295-8DF6-FFC92DF28838}"/>
    <cellStyle name="Normal 7 4 3 2 2 9 2" xfId="18838" xr:uid="{F697EC13-1003-471F-B02C-B75AD4FEF1B3}"/>
    <cellStyle name="Normal 7 4 3 2 3" xfId="1739" xr:uid="{00000000-0005-0000-0000-0000CB060000}"/>
    <cellStyle name="Normal 7 4 3 2 3 2" xfId="2401" xr:uid="{00000000-0005-0000-0000-00000A050000}"/>
    <cellStyle name="Normal 7 4 3 2 3 2 2" xfId="6288" xr:uid="{00000000-0005-0000-0000-0000A7140000}"/>
    <cellStyle name="Normal 7 4 3 2 3 2 2 2" xfId="26948" xr:uid="{A3808709-0FA5-4325-9C14-D88823B8DD0F}"/>
    <cellStyle name="Normal 7 4 3 2 3 2 2 3" xfId="29057" xr:uid="{7FE9F62A-23EA-481A-9EBA-7A2E019FA0E9}"/>
    <cellStyle name="Normal 7 4 3 2 3 2 2 4" xfId="17337" xr:uid="{EF936BEA-C403-4D2A-A8A1-B3E1C5D853D7}"/>
    <cellStyle name="Normal 7 4 3 2 3 2 3" xfId="9993" xr:uid="{2A33EAC5-0039-4F5C-81DE-A91139F44308}"/>
    <cellStyle name="Normal 7 4 3 2 3 2 3 2" xfId="29904" xr:uid="{E8F90DAA-4490-4AA2-9DC0-329794593DA6}"/>
    <cellStyle name="Normal 7 4 3 2 3 2 3 3" xfId="20170" xr:uid="{1FC38C6A-D77D-4B9B-A680-6118BD1BF40B}"/>
    <cellStyle name="Normal 7 4 3 2 3 2 4" xfId="12679" xr:uid="{4FE15524-C606-4369-A05F-7F26C8F24CFB}"/>
    <cellStyle name="Normal 7 4 3 2 3 2 4 2" xfId="23003" xr:uid="{BE1D2825-8897-4871-8A22-DC83ED989D41}"/>
    <cellStyle name="Normal 7 4 3 2 3 2 5" xfId="24766" xr:uid="{0168F61D-94DA-4DE2-9A05-B10D084F1160}"/>
    <cellStyle name="Normal 7 4 3 2 3 2 6" xfId="15297" xr:uid="{674C7D6D-794F-4060-AF70-DB97D0F19D6A}"/>
    <cellStyle name="Normal 7 4 3 2 3 3" xfId="3738" xr:uid="{00000000-0005-0000-0000-0000A8140000}"/>
    <cellStyle name="Normal 7 4 3 2 3 3 2" xfId="5563" xr:uid="{00000000-0005-0000-0000-0000A9140000}"/>
    <cellStyle name="Normal 7 4 3 2 3 3 2 2" xfId="29687" xr:uid="{64121A78-3DA0-4381-9030-52FACA465541}"/>
    <cellStyle name="Normal 7 4 3 2 3 3 2 3" xfId="16762" xr:uid="{20A0D286-53E1-47F2-8C4C-C6B5E7A99C42}"/>
    <cellStyle name="Normal 7 4 3 2 3 3 3" xfId="9421" xr:uid="{7169EF37-3FAF-44EC-B1DE-A8B8B596D973}"/>
    <cellStyle name="Normal 7 4 3 2 3 3 3 2" xfId="19595" xr:uid="{3FA2EEC8-835D-4EB3-95FF-7E0477A05D89}"/>
    <cellStyle name="Normal 7 4 3 2 3 3 4" xfId="12104" xr:uid="{0E52275F-6222-4A87-A639-DFD49FA4E7D6}"/>
    <cellStyle name="Normal 7 4 3 2 3 3 4 2" xfId="22428" xr:uid="{1934ECD6-55CE-4C8D-A52D-74385ADF7CB1}"/>
    <cellStyle name="Normal 7 4 3 2 3 3 5" xfId="25774" xr:uid="{18CFCAF4-79CA-46A6-B41D-54487BDCBF5E}"/>
    <cellStyle name="Normal 7 4 3 2 3 3 6" xfId="14610" xr:uid="{3568A01A-D6F3-4CE5-BCDD-514F4231E256}"/>
    <cellStyle name="Normal 7 4 3 2 3 4" xfId="4683" xr:uid="{00000000-0005-0000-0000-0000AA140000}"/>
    <cellStyle name="Normal 7 4 3 2 3 4 2" xfId="10453" xr:uid="{8765965F-E298-4076-8293-AC33C87C097E}"/>
    <cellStyle name="Normal 7 4 3 2 3 4 2 2" xfId="30035" xr:uid="{2CDD4520-2017-4CFA-BFB7-5D963BC43C8B}"/>
    <cellStyle name="Normal 7 4 3 2 3 4 2 3" xfId="20635" xr:uid="{70BB9BE9-A198-4EBA-929D-A76BEE85B377}"/>
    <cellStyle name="Normal 7 4 3 2 3 4 3" xfId="13144" xr:uid="{3B388B0C-23F1-4C0D-AD44-F4FCB9BB262C}"/>
    <cellStyle name="Normal 7 4 3 2 3 4 3 2" xfId="23468" xr:uid="{537B3660-37E6-4695-BE3D-CF9D795B9940}"/>
    <cellStyle name="Normal 7 4 3 2 3 4 4" xfId="23952" xr:uid="{A3B27235-970F-4EA9-800B-87575019021C}"/>
    <cellStyle name="Normal 7 4 3 2 3 4 5" xfId="17802" xr:uid="{B763097C-AB00-4A7E-B7EE-2DA9ACDD3B5C}"/>
    <cellStyle name="Normal 7 4 3 2 3 5" xfId="7951" xr:uid="{8C8CBAC7-83DB-483E-9455-89A589A4CF94}"/>
    <cellStyle name="Normal 7 4 3 2 3 5 2" xfId="26942" xr:uid="{DC9F4DBA-D075-4C99-92E9-3F44E1314586}"/>
    <cellStyle name="Normal 7 4 3 2 3 5 3" xfId="16006" xr:uid="{BBEF6776-89B6-4F03-8E10-F94E3D448E03}"/>
    <cellStyle name="Normal 7 4 3 2 3 6" xfId="8703" xr:uid="{3F157CE8-EF22-4FE2-8E96-9DD6A0EC0F08}"/>
    <cellStyle name="Normal 7 4 3 2 3 6 2" xfId="18839" xr:uid="{2C3A57A5-43BD-4D2B-AC89-AEE1B8F029BE}"/>
    <cellStyle name="Normal 7 4 3 2 3 7" xfId="11350" xr:uid="{B00BBCFC-0E6D-4D66-953A-E32DBD4753F3}"/>
    <cellStyle name="Normal 7 4 3 2 3 7 2" xfId="21672" xr:uid="{879A0590-7ABA-4B01-BBEF-CE96D26640EA}"/>
    <cellStyle name="Normal 7 4 3 2 3 8" xfId="25011" xr:uid="{495172DA-A267-457B-9396-C4996DB6F708}"/>
    <cellStyle name="Normal 7 4 3 2 3 9" xfId="14113" xr:uid="{9ECC2234-A3C8-4718-B69E-F0E2C36D56EF}"/>
    <cellStyle name="Normal 7 4 3 2 4" xfId="2268" xr:uid="{00000000-0005-0000-0000-000008050000}"/>
    <cellStyle name="Normal 7 4 3 2 4 2" xfId="6289" xr:uid="{00000000-0005-0000-0000-0000AC140000}"/>
    <cellStyle name="Normal 7 4 3 2 4 2 2" xfId="10714" xr:uid="{D7AE08AD-F071-4BED-992E-D593EBEA88EA}"/>
    <cellStyle name="Normal 7 4 3 2 4 2 2 2" xfId="30292" xr:uid="{182CEDD7-3D56-4212-8211-C84EC1225C18}"/>
    <cellStyle name="Normal 7 4 3 2 4 2 2 3" xfId="20999" xr:uid="{6268946A-05B5-4E33-BE58-269565FC5ACD}"/>
    <cellStyle name="Normal 7 4 3 2 4 2 3" xfId="13508" xr:uid="{B5B13CF4-183B-4FB8-87B4-C80101773BDA}"/>
    <cellStyle name="Normal 7 4 3 2 4 2 3 2" xfId="23832" xr:uid="{9DE9D49E-BD45-43DC-A656-95FD96417B47}"/>
    <cellStyle name="Normal 7 4 3 2 4 2 4" xfId="24708" xr:uid="{5CBA8D8F-871C-49A5-8CBA-D639366CD5B4}"/>
    <cellStyle name="Normal 7 4 3 2 4 2 5" xfId="18166" xr:uid="{B5F02477-4CAF-4D16-8443-4B8B3FDF3DB9}"/>
    <cellStyle name="Normal 7 4 3 2 4 3" xfId="8278" xr:uid="{799F347A-483E-4654-93CC-108DF95E2C2D}"/>
    <cellStyle name="Normal 7 4 3 2 4 3 2" xfId="27667" xr:uid="{2BAC8473-664A-45E7-9422-12408C4575E2}"/>
    <cellStyle name="Normal 7 4 3 2 4 3 3" xfId="17338" xr:uid="{867BD26A-614A-46A1-9B75-FEDE7DC8430B}"/>
    <cellStyle name="Normal 7 4 3 2 4 4" xfId="9994" xr:uid="{22E316B2-0137-4BCF-B09F-B745E7C019CE}"/>
    <cellStyle name="Normal 7 4 3 2 4 4 2" xfId="20171" xr:uid="{15827648-C787-40C7-ACAE-1C84491CF35E}"/>
    <cellStyle name="Normal 7 4 3 2 4 5" xfId="12680" xr:uid="{6239B657-892A-4B2A-AFAC-EEE195366205}"/>
    <cellStyle name="Normal 7 4 3 2 4 5 2" xfId="23004" xr:uid="{5D44FCFF-C43A-4EFD-A1F5-355C85D0EEBD}"/>
    <cellStyle name="Normal 7 4 3 2 4 6" xfId="25121" xr:uid="{B9DF06CE-2350-4168-B082-9A4A27119371}"/>
    <cellStyle name="Normal 7 4 3 2 4 7" xfId="15298" xr:uid="{CB2D6175-43B7-4D3E-A215-309C755DC86E}"/>
    <cellStyle name="Normal 7 4 3 2 5" xfId="3866" xr:uid="{00000000-0005-0000-0000-0000AD140000}"/>
    <cellStyle name="Normal 7 4 3 2 5 2" xfId="5747" xr:uid="{00000000-0005-0000-0000-0000AE140000}"/>
    <cellStyle name="Normal 7 4 3 2 5 2 2" xfId="27935" xr:uid="{AD0CE327-B65F-4A07-A0F2-D2A1D4EC4875}"/>
    <cellStyle name="Normal 7 4 3 2 5 2 3" xfId="28849" xr:uid="{32B5FCA4-12D8-499B-8A58-146FA59A6EA6}"/>
    <cellStyle name="Normal 7 4 3 2 5 2 4" xfId="16884" xr:uid="{5770C09C-F401-435E-B8A4-9D904E779922}"/>
    <cellStyle name="Normal 7 4 3 2 5 3" xfId="9541" xr:uid="{C4BBB2F5-5539-45F0-A8C6-910B8AFCCAAA}"/>
    <cellStyle name="Normal 7 4 3 2 5 3 2" xfId="29733" xr:uid="{4BDAE594-BF0B-41B0-A115-2F4E064F89E9}"/>
    <cellStyle name="Normal 7 4 3 2 5 3 3" xfId="19717" xr:uid="{E293C132-7B46-484B-813E-9D4EF6FBFB75}"/>
    <cellStyle name="Normal 7 4 3 2 5 4" xfId="12226" xr:uid="{5C0F63B3-7255-4AB2-8904-FA65B042A521}"/>
    <cellStyle name="Normal 7 4 3 2 5 4 2" xfId="22550" xr:uid="{7A1B473E-E965-426F-A4B6-617D312E68B0}"/>
    <cellStyle name="Normal 7 4 3 2 5 5" xfId="26105" xr:uid="{E83BDC5D-9CBA-4017-8508-259B8EB9227D}"/>
    <cellStyle name="Normal 7 4 3 2 5 6" xfId="14784" xr:uid="{50A85182-E1F4-4EDA-ABC7-4C37E8BE6A01}"/>
    <cellStyle name="Normal 7 4 3 2 6" xfId="3266" xr:uid="{00000000-0005-0000-0000-0000AF140000}"/>
    <cellStyle name="Normal 7 4 3 2 6 2" xfId="5191" xr:uid="{00000000-0005-0000-0000-0000B0140000}"/>
    <cellStyle name="Normal 7 4 3 2 6 2 2" xfId="27676" xr:uid="{0932202D-DD64-46BC-913E-A136973DA32C}"/>
    <cellStyle name="Normal 7 4 3 2 6 2 3" xfId="16480" xr:uid="{C0C64E54-D4F6-4F87-B1C7-AE9A6096327D}"/>
    <cellStyle name="Normal 7 4 3 2 6 3" xfId="9140" xr:uid="{7F1AAA8F-3B11-4E21-854A-DDA173C5C50E}"/>
    <cellStyle name="Normal 7 4 3 2 6 3 2" xfId="19313" xr:uid="{BF6B1154-F409-443B-BFF5-628B702EA955}"/>
    <cellStyle name="Normal 7 4 3 2 6 4" xfId="11822" xr:uid="{C92DF28C-663C-4F67-ACFB-B70F47B78A73}"/>
    <cellStyle name="Normal 7 4 3 2 6 4 2" xfId="22146" xr:uid="{5F0720EA-67C2-4278-B453-F50B888E21F1}"/>
    <cellStyle name="Normal 7 4 3 2 6 5" xfId="24882" xr:uid="{3ACD3591-69D5-430C-99D4-299A29E5B491}"/>
    <cellStyle name="Normal 7 4 3 2 6 6" xfId="14247" xr:uid="{21493413-8DF4-426B-BFE3-1BA04714997B}"/>
    <cellStyle name="Normal 7 4 3 2 7" xfId="4525" xr:uid="{00000000-0005-0000-0000-0000B1140000}"/>
    <cellStyle name="Normal 7 4 3 2 7 2" xfId="8859" xr:uid="{BA337E54-141A-4A1A-AFBF-CF7C71A5743F}"/>
    <cellStyle name="Normal 7 4 3 2 7 2 2" xfId="19009" xr:uid="{DA7E08B5-75E8-4F44-B7EA-473214C8B8C4}"/>
    <cellStyle name="Normal 7 4 3 2 7 3" xfId="11518" xr:uid="{2BDF493A-6725-4B6A-86BA-5CC2F9E469C5}"/>
    <cellStyle name="Normal 7 4 3 2 7 3 2" xfId="21842" xr:uid="{1D5FC50E-46EF-4ADB-87EE-A4FF22F6CF39}"/>
    <cellStyle name="Normal 7 4 3 2 7 4" xfId="26383" xr:uid="{C6A61E91-DEF8-4FA2-A847-8A42F088B019}"/>
    <cellStyle name="Normal 7 4 3 2 7 5" xfId="16176" xr:uid="{A20F4961-86B9-4877-A4ED-36450CF5F625}"/>
    <cellStyle name="Normal 7 4 3 2 8" xfId="7477" xr:uid="{C2F01DF8-33AC-408B-9A9B-E039E381B579}"/>
    <cellStyle name="Normal 7 4 3 2 8 2" xfId="10311" xr:uid="{4C5A04DB-DE1F-4145-A7E4-DB844F4ACDAC}"/>
    <cellStyle name="Normal 7 4 3 2 8 2 2" xfId="20493" xr:uid="{741F083F-5ED0-4E2E-B947-2247096A14BD}"/>
    <cellStyle name="Normal 7 4 3 2 8 3" xfId="13002" xr:uid="{E0D90CD8-439C-4AE5-AD17-C06162B4B12E}"/>
    <cellStyle name="Normal 7 4 3 2 8 3 2" xfId="23326" xr:uid="{9F24F6AE-B30B-42AC-B81B-D33905C40AED}"/>
    <cellStyle name="Normal 7 4 3 2 8 4" xfId="17660" xr:uid="{2F8D89BA-B44B-451D-BB3F-DE317C2C00D4}"/>
    <cellStyle name="Normal 7 4 3 2 9" xfId="7949" xr:uid="{31855E63-40DE-4B82-A556-2A86800DF152}"/>
    <cellStyle name="Normal 7 4 3 2 9 2" xfId="16004" xr:uid="{089ABAB9-B0B1-44E7-BA29-095206087CEE}"/>
    <cellStyle name="Normal 7 4 3 3" xfId="1740" xr:uid="{00000000-0005-0000-0000-0000CC060000}"/>
    <cellStyle name="Normal 7 4 3 3 10" xfId="11351" xr:uid="{F96C2D01-D1F9-4F6E-8861-E7DAB9D78DA9}"/>
    <cellStyle name="Normal 7 4 3 3 10 2" xfId="21673" xr:uid="{2C7BBD85-A1CA-4863-918F-959AECECECA8}"/>
    <cellStyle name="Normal 7 4 3 3 11" xfId="24016" xr:uid="{5C61D13E-8830-4112-8EA7-B0F0B6138D9B}"/>
    <cellStyle name="Normal 7 4 3 3 12" xfId="13954" xr:uid="{17120D7D-4B92-4D7F-8AE3-ED8709F32678}"/>
    <cellStyle name="Normal 7 4 3 3 2" xfId="2598" xr:uid="{00000000-0005-0000-0000-00000B050000}"/>
    <cellStyle name="Normal 7 4 3 3 2 2" xfId="4186" xr:uid="{00000000-0005-0000-0000-0000B4140000}"/>
    <cellStyle name="Normal 7 4 3 3 2 2 2" xfId="6291" xr:uid="{00000000-0005-0000-0000-0000B5140000}"/>
    <cellStyle name="Normal 7 4 3 3 2 2 2 2" xfId="27077" xr:uid="{EA7C264F-37DA-48E5-AE61-87FE7BC31D67}"/>
    <cellStyle name="Normal 7 4 3 3 2 2 2 3" xfId="29468" xr:uid="{4E700DD1-AACF-4E0D-BC40-45DDA2ACE9E6}"/>
    <cellStyle name="Normal 7 4 3 3 2 2 2 4" xfId="17340" xr:uid="{BC72B1FF-7BA1-45CF-80B1-B6154E8B9633}"/>
    <cellStyle name="Normal 7 4 3 3 2 2 3" xfId="9996" xr:uid="{D81DE76C-BB68-497F-9C8C-10BBFA727E48}"/>
    <cellStyle name="Normal 7 4 3 3 2 2 3 2" xfId="29905" xr:uid="{9351E2C4-6FF9-4137-8FA9-1B49BC2546ED}"/>
    <cellStyle name="Normal 7 4 3 3 2 2 3 3" xfId="20173" xr:uid="{4B4E62E5-7774-45EE-8827-DB34F0727549}"/>
    <cellStyle name="Normal 7 4 3 3 2 2 4" xfId="12682" xr:uid="{24E17802-9894-498A-84BC-9C67E272A058}"/>
    <cellStyle name="Normal 7 4 3 3 2 2 4 2" xfId="23006" xr:uid="{EDFB1FB4-F059-4B32-A90A-03782E80589D}"/>
    <cellStyle name="Normal 7 4 3 3 2 2 5" xfId="25713" xr:uid="{77FCD944-7E30-4099-A171-463D61949404}"/>
    <cellStyle name="Normal 7 4 3 3 2 2 6" xfId="15300" xr:uid="{37D021A3-5A02-44D6-B64C-94D7708DDA45}"/>
    <cellStyle name="Normal 7 4 3 3 2 3" xfId="5565" xr:uid="{00000000-0005-0000-0000-0000B6140000}"/>
    <cellStyle name="Normal 7 4 3 3 2 3 2" xfId="10551" xr:uid="{81ABA09B-A3D3-4C16-8FEC-DF97A7EB2AB5}"/>
    <cellStyle name="Normal 7 4 3 3 2 3 2 2" xfId="30147" xr:uid="{8DEDD59D-34BC-4714-918C-353104027A26}"/>
    <cellStyle name="Normal 7 4 3 3 2 3 2 3" xfId="20783" xr:uid="{4F11D4D5-12B0-4A4A-9E4D-175763057B55}"/>
    <cellStyle name="Normal 7 4 3 3 2 3 3" xfId="13292" xr:uid="{E63D8FBD-9A92-46B9-9074-2C1CBFCFBA97}"/>
    <cellStyle name="Normal 7 4 3 3 2 3 3 2" xfId="23616" xr:uid="{CCAF172D-0217-481B-82F4-5FDB596D53B7}"/>
    <cellStyle name="Normal 7 4 3 3 2 3 4" xfId="24102" xr:uid="{5CAADC6B-48CA-439A-AA3A-D9ED2A6671F1}"/>
    <cellStyle name="Normal 7 4 3 3 2 3 5" xfId="17950" xr:uid="{1B47DA5C-1321-4270-AFA8-1903907EA541}"/>
    <cellStyle name="Normal 7 4 3 3 2 4" xfId="8158" xr:uid="{9783FBFC-7236-4576-A409-7200A35B22A9}"/>
    <cellStyle name="Normal 7 4 3 3 2 4 2" xfId="29044" xr:uid="{5799002F-6C87-40AE-8002-B05089385700}"/>
    <cellStyle name="Normal 7 4 3 3 2 4 3" xfId="16764" xr:uid="{ED11948D-F22C-4CA6-8225-6B2E35B2EFB9}"/>
    <cellStyle name="Normal 7 4 3 3 2 5" xfId="9423" xr:uid="{8377C563-7D4A-4ADA-8469-81EDDE8DBE96}"/>
    <cellStyle name="Normal 7 4 3 3 2 5 2" xfId="19597" xr:uid="{5E68E71E-22B8-433E-BD10-39CFDD05EBA7}"/>
    <cellStyle name="Normal 7 4 3 3 2 6" xfId="12106" xr:uid="{046204BD-B3F9-4394-8BC0-07BE3696E5AE}"/>
    <cellStyle name="Normal 7 4 3 3 2 6 2" xfId="22430" xr:uid="{2383AA6C-402F-4A25-9782-CF63B34CB8D8}"/>
    <cellStyle name="Normal 7 4 3 3 2 7" xfId="26296" xr:uid="{3B7A22AB-D36E-4470-9510-CAB8DB06C3D8}"/>
    <cellStyle name="Normal 7 4 3 3 2 8" xfId="14612" xr:uid="{725C4A10-6AE8-43A9-8035-B2AD3DA91ACE}"/>
    <cellStyle name="Normal 7 4 3 3 3" xfId="4187" xr:uid="{00000000-0005-0000-0000-0000B7140000}"/>
    <cellStyle name="Normal 7 4 3 3 3 2" xfId="6292" xr:uid="{00000000-0005-0000-0000-0000B8140000}"/>
    <cellStyle name="Normal 7 4 3 3 3 2 2" xfId="10715" xr:uid="{63C901B0-DD10-46BD-8556-4F604B4F243F}"/>
    <cellStyle name="Normal 7 4 3 3 3 2 2 2" xfId="30293" xr:uid="{12CF3399-D702-4038-8B93-90CD124983DB}"/>
    <cellStyle name="Normal 7 4 3 3 3 2 2 3" xfId="21000" xr:uid="{3562538A-A43A-4E44-91DD-07FA3B26EA76}"/>
    <cellStyle name="Normal 7 4 3 3 3 2 3" xfId="13509" xr:uid="{A8F2C1DA-66D1-4702-90FB-AA148A2C5E11}"/>
    <cellStyle name="Normal 7 4 3 3 3 2 3 2" xfId="23833" xr:uid="{5255F6DF-6F5E-4D5F-B286-E149B9B5E9E7}"/>
    <cellStyle name="Normal 7 4 3 3 3 2 4" xfId="26533" xr:uid="{E609D49C-D40E-4091-8644-8C1CE946520E}"/>
    <cellStyle name="Normal 7 4 3 3 3 2 5" xfId="18167" xr:uid="{3D2EAB30-580C-40FA-8563-9B1F123AD3F9}"/>
    <cellStyle name="Normal 7 4 3 3 3 3" xfId="8279" xr:uid="{99410EB1-A6A3-495F-A2AC-3B947E34713D}"/>
    <cellStyle name="Normal 7 4 3 3 3 3 2" xfId="28462" xr:uid="{9E191450-BC1B-406E-A01F-139976A8CD6A}"/>
    <cellStyle name="Normal 7 4 3 3 3 3 3" xfId="17341" xr:uid="{5BFAED14-CD41-46B7-963E-3D52CB190497}"/>
    <cellStyle name="Normal 7 4 3 3 3 4" xfId="9997" xr:uid="{6D5E662D-CA74-40DF-9C5D-3B550F8EE697}"/>
    <cellStyle name="Normal 7 4 3 3 3 4 2" xfId="20174" xr:uid="{37331F1F-E48D-4693-82E3-C4CEBE6BC767}"/>
    <cellStyle name="Normal 7 4 3 3 3 5" xfId="12683" xr:uid="{9BD751DC-050A-4F0B-9913-EEE6FF88C335}"/>
    <cellStyle name="Normal 7 4 3 3 3 5 2" xfId="23007" xr:uid="{8D3E2C8A-0CC4-4402-8269-55036F9F725B}"/>
    <cellStyle name="Normal 7 4 3 3 3 6" xfId="26327" xr:uid="{37C225CA-B0D4-4FAF-A303-E28234AFA49A}"/>
    <cellStyle name="Normal 7 4 3 3 3 7" xfId="15301" xr:uid="{F97430C4-9F24-4B66-83DE-BCB041BB889E}"/>
    <cellStyle name="Normal 7 4 3 3 4" xfId="4185" xr:uid="{00000000-0005-0000-0000-0000B9140000}"/>
    <cellStyle name="Normal 7 4 3 3 4 2" xfId="6290" xr:uid="{00000000-0005-0000-0000-0000BA140000}"/>
    <cellStyle name="Normal 7 4 3 3 4 2 2" xfId="27696" xr:uid="{AB7A946C-966E-473D-A165-287A66E772FF}"/>
    <cellStyle name="Normal 7 4 3 3 4 2 3" xfId="17339" xr:uid="{4567951E-B9C3-477A-B7F3-396759DDF46D}"/>
    <cellStyle name="Normal 7 4 3 3 4 3" xfId="9995" xr:uid="{F75A9AE4-0B44-499C-B226-090C0CFF662D}"/>
    <cellStyle name="Normal 7 4 3 3 4 3 2" xfId="20172" xr:uid="{88BB1052-6922-4B5F-B923-C3A0890FFB97}"/>
    <cellStyle name="Normal 7 4 3 3 4 4" xfId="12681" xr:uid="{DD39BBDF-26E8-409D-A8B1-65B56A5DE983}"/>
    <cellStyle name="Normal 7 4 3 3 4 4 2" xfId="23005" xr:uid="{0254D1E1-3D13-420D-8D80-D8F8A6688AEE}"/>
    <cellStyle name="Normal 7 4 3 3 4 5" xfId="26039" xr:uid="{DEB2EC98-FD35-4CC7-B1B5-39946675E5CC}"/>
    <cellStyle name="Normal 7 4 3 3 4 6" xfId="15299" xr:uid="{6F9F02D2-BF8A-405C-844F-190EE996C095}"/>
    <cellStyle name="Normal 7 4 3 3 5" xfId="3308" xr:uid="{00000000-0005-0000-0000-0000BB140000}"/>
    <cellStyle name="Normal 7 4 3 3 5 2" xfId="5234" xr:uid="{00000000-0005-0000-0000-0000BC140000}"/>
    <cellStyle name="Normal 7 4 3 3 5 2 2" xfId="27200" xr:uid="{C5F0F83D-BF18-4CD1-8C00-412917FB78DB}"/>
    <cellStyle name="Normal 7 4 3 3 5 2 3" xfId="16523" xr:uid="{0E84CA56-A3D4-498A-A7D0-6D0135CF4B06}"/>
    <cellStyle name="Normal 7 4 3 3 5 3" xfId="9183" xr:uid="{8C3402B2-076E-4134-9913-02AB44A072C9}"/>
    <cellStyle name="Normal 7 4 3 3 5 3 2" xfId="19356" xr:uid="{29435684-E4E8-43CA-94B5-4306F388136F}"/>
    <cellStyle name="Normal 7 4 3 3 5 4" xfId="11865" xr:uid="{C0A0E9BA-7240-4415-933B-354DE451D72E}"/>
    <cellStyle name="Normal 7 4 3 3 5 4 2" xfId="22189" xr:uid="{5B39CC5C-89AB-4A15-9009-470BF714E674}"/>
    <cellStyle name="Normal 7 4 3 3 5 5" xfId="26153" xr:uid="{EBD8C804-0FCC-499C-9390-125E7D960D24}"/>
    <cellStyle name="Normal 7 4 3 3 5 6" xfId="14287" xr:uid="{7C276A99-CEF3-40F3-BC1B-A4E97A3385E2}"/>
    <cellStyle name="Normal 7 4 3 3 6" xfId="4929" xr:uid="{00000000-0005-0000-0000-0000BD140000}"/>
    <cellStyle name="Normal 7 4 3 3 6 2" xfId="9000" xr:uid="{607A8B4E-4025-4480-9ED1-5CBCFA0CC92E}"/>
    <cellStyle name="Normal 7 4 3 3 6 2 2" xfId="19171" xr:uid="{204AD9E3-2F3D-4590-ABC7-CA9D18131CE0}"/>
    <cellStyle name="Normal 7 4 3 3 6 3" xfId="11680" xr:uid="{FDC6B59E-A2AD-4497-A37B-431B770B933E}"/>
    <cellStyle name="Normal 7 4 3 3 6 3 2" xfId="22004" xr:uid="{B340012B-0D3E-4FC2-8EBD-6350B1D81E14}"/>
    <cellStyle name="Normal 7 4 3 3 6 4" xfId="24475" xr:uid="{59ADA7D1-7E74-481F-BCF0-3C9D209B030A}"/>
    <cellStyle name="Normal 7 4 3 3 6 5" xfId="16338" xr:uid="{B4866F7E-2DFB-4085-BB53-0C555F39B024}"/>
    <cellStyle name="Normal 7 4 3 3 7" xfId="7506" xr:uid="{7AD50CA2-790D-414E-9933-EEF291744E61}"/>
    <cellStyle name="Normal 7 4 3 3 7 2" xfId="10336" xr:uid="{AD9BB2A3-BCC4-431C-A169-29178286200E}"/>
    <cellStyle name="Normal 7 4 3 3 7 2 2" xfId="20518" xr:uid="{43BAF323-0025-43FE-8CEC-787DE354E2C7}"/>
    <cellStyle name="Normal 7 4 3 3 7 3" xfId="13027" xr:uid="{C9481AFF-1EA1-4F9A-A1B1-4179B7E597EC}"/>
    <cellStyle name="Normal 7 4 3 3 7 3 2" xfId="23351" xr:uid="{7FD7B201-9158-4B0E-B2D6-A7361EDEB75D}"/>
    <cellStyle name="Normal 7 4 3 3 7 4" xfId="17685" xr:uid="{1D27C4C5-2E37-40E9-9369-7DC07E4EB74F}"/>
    <cellStyle name="Normal 7 4 3 3 8" xfId="7952" xr:uid="{2B84E5E9-09B0-4A93-A9A7-522947432F56}"/>
    <cellStyle name="Normal 7 4 3 3 8 2" xfId="16007" xr:uid="{08CD9EF9-97AF-417A-A660-AEB9D39E6EEA}"/>
    <cellStyle name="Normal 7 4 3 3 9" xfId="8704" xr:uid="{313CA5E0-6822-4FAA-BDA2-E2E081F537C7}"/>
    <cellStyle name="Normal 7 4 3 3 9 2" xfId="18840" xr:uid="{DDAA9908-6E27-455A-8039-6BCB8D2BCC7A}"/>
    <cellStyle name="Normal 7 4 3 4" xfId="1741" xr:uid="{00000000-0005-0000-0000-0000CD060000}"/>
    <cellStyle name="Normal 7 4 3 4 2" xfId="2635" xr:uid="{00000000-0005-0000-0000-00000C050000}"/>
    <cellStyle name="Normal 7 4 3 4 2 2" xfId="6293" xr:uid="{00000000-0005-0000-0000-0000C0140000}"/>
    <cellStyle name="Normal 7 4 3 4 2 2 2" xfId="24730" xr:uid="{BC6D096B-3985-42B3-B3A5-E507E3CBA7D1}"/>
    <cellStyle name="Normal 7 4 3 4 2 2 3" xfId="26908" xr:uid="{80E2FD05-55F0-4B1D-8D29-C2E02B028DF5}"/>
    <cellStyle name="Normal 7 4 3 4 2 2 4" xfId="17342" xr:uid="{278943AC-E1A4-4D08-BE5B-81A181D0F1A1}"/>
    <cellStyle name="Normal 7 4 3 4 2 3" xfId="9998" xr:uid="{40D530C0-762C-4521-8DF9-C2F90F0C6170}"/>
    <cellStyle name="Normal 7 4 3 4 2 3 2" xfId="29906" xr:uid="{A65498CE-F679-44B1-B093-2CFFA70EDE4F}"/>
    <cellStyle name="Normal 7 4 3 4 2 3 3" xfId="20175" xr:uid="{DD817A04-25CB-48C2-96EE-8B57C1529C4B}"/>
    <cellStyle name="Normal 7 4 3 4 2 4" xfId="12684" xr:uid="{9D7DB71D-6C26-4FC7-B84B-CD598B27DFD2}"/>
    <cellStyle name="Normal 7 4 3 4 2 4 2" xfId="23008" xr:uid="{FABE7356-E58C-4CCA-8D1E-514B1F423112}"/>
    <cellStyle name="Normal 7 4 3 4 2 5" xfId="24573" xr:uid="{0CDDEF42-78D6-4306-BD41-696DBF9A8840}"/>
    <cellStyle name="Normal 7 4 3 4 2 6" xfId="15302" xr:uid="{43ECD5B9-D368-41D0-87CD-A4735A78D165}"/>
    <cellStyle name="Normal 7 4 3 4 3" xfId="3737" xr:uid="{00000000-0005-0000-0000-0000C1140000}"/>
    <cellStyle name="Normal 7 4 3 4 3 2" xfId="5562" xr:uid="{00000000-0005-0000-0000-0000C2140000}"/>
    <cellStyle name="Normal 7 4 3 4 3 2 2" xfId="27038" xr:uid="{7F889B94-2F2A-4281-9730-51D29B359B89}"/>
    <cellStyle name="Normal 7 4 3 4 3 2 3" xfId="16761" xr:uid="{0CAFA6EB-FF0D-499C-8FA4-8D38AA94DE46}"/>
    <cellStyle name="Normal 7 4 3 4 3 3" xfId="9420" xr:uid="{15A34827-315E-4F14-8DA1-C8D26ECDF7DB}"/>
    <cellStyle name="Normal 7 4 3 4 3 3 2" xfId="19594" xr:uid="{F5B15A0A-7C07-4E3B-AAD9-E85CA89F13DE}"/>
    <cellStyle name="Normal 7 4 3 4 3 4" xfId="12103" xr:uid="{436466C9-0A55-4E2D-92E5-FD5AF5639488}"/>
    <cellStyle name="Normal 7 4 3 4 3 4 2" xfId="22427" xr:uid="{5D70C18A-F112-4D68-9A70-A9134B009A95}"/>
    <cellStyle name="Normal 7 4 3 4 3 5" xfId="25987" xr:uid="{0958616A-C4CD-45DE-BAD7-874C65CC682A}"/>
    <cellStyle name="Normal 7 4 3 4 3 6" xfId="14609" xr:uid="{9F6C45B8-F623-40B0-85F0-F47029A12BC9}"/>
    <cellStyle name="Normal 7 4 3 4 4" xfId="4971" xr:uid="{00000000-0005-0000-0000-0000C3140000}"/>
    <cellStyle name="Normal 7 4 3 4 4 2" xfId="10452" xr:uid="{6266EC2E-0502-4BAA-A982-98B8AFEAF38B}"/>
    <cellStyle name="Normal 7 4 3 4 4 2 2" xfId="30034" xr:uid="{B7CED0EA-8BCB-4BE2-9C38-0750FB904ABE}"/>
    <cellStyle name="Normal 7 4 3 4 4 2 3" xfId="20634" xr:uid="{C36488E3-B682-471C-A395-329E0A898A89}"/>
    <cellStyle name="Normal 7 4 3 4 4 3" xfId="13143" xr:uid="{8ABB28FC-8838-4C89-939F-77D5537C7BA9}"/>
    <cellStyle name="Normal 7 4 3 4 4 3 2" xfId="23467" xr:uid="{E7E830D4-E9D6-4889-AFAC-A4FE612FD666}"/>
    <cellStyle name="Normal 7 4 3 4 4 4" xfId="26063" xr:uid="{7624E3DA-3E7E-4E96-B5B6-E350B8BF13B0}"/>
    <cellStyle name="Normal 7 4 3 4 4 5" xfId="17801" xr:uid="{F7331C3E-A369-4AC9-8864-1FD7B1A6D603}"/>
    <cellStyle name="Normal 7 4 3 4 5" xfId="7953" xr:uid="{916FC28E-6337-49F4-B8BF-4D18A7E5CEDF}"/>
    <cellStyle name="Normal 7 4 3 4 5 2" xfId="26901" xr:uid="{D06CF46F-94A5-4D5B-93C4-D150CB2280AF}"/>
    <cellStyle name="Normal 7 4 3 4 5 3" xfId="16008" xr:uid="{90449B90-12FC-402E-A2D6-77A182B1367A}"/>
    <cellStyle name="Normal 7 4 3 4 6" xfId="8705" xr:uid="{030AD128-1F85-4D7D-85E6-40A926236E89}"/>
    <cellStyle name="Normal 7 4 3 4 6 2" xfId="18841" xr:uid="{5BCB9E97-1E43-4DAB-8C26-12F7CDB29FF3}"/>
    <cellStyle name="Normal 7 4 3 4 7" xfId="11352" xr:uid="{971596FD-DCD4-4E7A-87BE-94523D35732A}"/>
    <cellStyle name="Normal 7 4 3 4 7 2" xfId="21674" xr:uid="{44608E10-4538-410F-B1B9-F2C47F4ADDF2}"/>
    <cellStyle name="Normal 7 4 3 4 8" xfId="23957" xr:uid="{52CF2E3F-EB76-4192-AB47-B5D06A7E93AD}"/>
    <cellStyle name="Normal 7 4 3 4 9" xfId="14112" xr:uid="{B22A7E5A-D497-4C30-AC10-F6DA4B53FD26}"/>
    <cellStyle name="Normal 7 4 3 5" xfId="1742" xr:uid="{00000000-0005-0000-0000-0000CE060000}"/>
    <cellStyle name="Normal 7 4 3 5 2" xfId="2400" xr:uid="{00000000-0005-0000-0000-00000D050000}"/>
    <cellStyle name="Normal 7 4 3 5 2 2" xfId="6294" xr:uid="{00000000-0005-0000-0000-0000C6140000}"/>
    <cellStyle name="Normal 7 4 3 5 2 2 2" xfId="30294" xr:uid="{748FD23C-1774-405B-A0B6-64443F5801BB}"/>
    <cellStyle name="Normal 7 4 3 5 2 2 3" xfId="21001" xr:uid="{59EC1DFC-B1E8-49B1-AAAF-CDB52907324D}"/>
    <cellStyle name="Normal 7 4 3 5 2 3" xfId="13510" xr:uid="{DBEF8387-FB51-4156-9096-0CA28DB2B489}"/>
    <cellStyle name="Normal 7 4 3 5 2 3 2" xfId="23834" xr:uid="{E96ED666-DC85-4FE2-8391-E1DA0F23C273}"/>
    <cellStyle name="Normal 7 4 3 5 2 4" xfId="25165" xr:uid="{941B6F6C-F5AE-4620-B0D3-A069C15BEF73}"/>
    <cellStyle name="Normal 7 4 3 5 2 5" xfId="18168" xr:uid="{CCAAFFE4-A4AD-43BF-8BCE-6D4938812E1C}"/>
    <cellStyle name="Normal 7 4 3 5 3" xfId="4682" xr:uid="{00000000-0005-0000-0000-0000C7140000}"/>
    <cellStyle name="Normal 7 4 3 5 3 2" xfId="27363" xr:uid="{29AF2781-7C00-4248-BCF6-73D9E19C0167}"/>
    <cellStyle name="Normal 7 4 3 5 3 3" xfId="16009" xr:uid="{EB6F60EF-12F9-4764-A7F6-1F39827A9C72}"/>
    <cellStyle name="Normal 7 4 3 5 4" xfId="8706" xr:uid="{E825816E-94EA-43F1-AEB2-931EDADE98AE}"/>
    <cellStyle name="Normal 7 4 3 5 4 2" xfId="18842" xr:uid="{84C6AFDB-AE31-40B8-BEF6-A40966766192}"/>
    <cellStyle name="Normal 7 4 3 5 5" xfId="11353" xr:uid="{34FDE035-1DEB-4589-8874-FEA0B7BEFA30}"/>
    <cellStyle name="Normal 7 4 3 5 5 2" xfId="21675" xr:uid="{73019ACE-77C7-4099-BB45-0407DE84EC24}"/>
    <cellStyle name="Normal 7 4 3 5 6" xfId="25043" xr:uid="{9300EA41-A233-4B01-9F9D-BFE5BB360626}"/>
    <cellStyle name="Normal 7 4 3 5 7" xfId="15303" xr:uid="{6D29A9BC-0598-48AC-96B7-BC9EA100DBB1}"/>
    <cellStyle name="Normal 7 4 3 6" xfId="2267" xr:uid="{00000000-0005-0000-0000-000007050000}"/>
    <cellStyle name="Normal 7 4 3 6 2" xfId="5746" xr:uid="{00000000-0005-0000-0000-0000C9140000}"/>
    <cellStyle name="Normal 7 4 3 6 2 2" xfId="25906" xr:uid="{82D92BF8-87F6-41EE-9AFE-46B7315EB249}"/>
    <cellStyle name="Normal 7 4 3 6 2 3" xfId="27653" xr:uid="{2A171A24-B98C-438D-828F-DBA9B15CFC28}"/>
    <cellStyle name="Normal 7 4 3 6 2 4" xfId="16883" xr:uid="{F552B93F-DA4B-4445-80C3-B59DD2D08C57}"/>
    <cellStyle name="Normal 7 4 3 6 3" xfId="9540" xr:uid="{453325BC-6E87-4CBB-88EE-7C09616548B1}"/>
    <cellStyle name="Normal 7 4 3 6 3 2" xfId="29732" xr:uid="{3A5F9013-80E7-4552-BB7E-556367C9F65E}"/>
    <cellStyle name="Normal 7 4 3 6 3 3" xfId="19716" xr:uid="{27369E75-2C94-42E0-B382-FB1C73668FB1}"/>
    <cellStyle name="Normal 7 4 3 6 4" xfId="12225" xr:uid="{352BD02B-9475-4ADA-BD19-C5AB756C1426}"/>
    <cellStyle name="Normal 7 4 3 6 4 2" xfId="22549" xr:uid="{87C90DB3-D75F-4A06-83B3-97E626CF07B2}"/>
    <cellStyle name="Normal 7 4 3 6 5" xfId="25641" xr:uid="{EB65EADC-9BFB-4009-BFA1-3119C2D983F3}"/>
    <cellStyle name="Normal 7 4 3 6 6" xfId="14783" xr:uid="{02B2C9BD-6C1D-4FFB-9CDA-3A266125B60B}"/>
    <cellStyle name="Normal 7 4 3 7" xfId="3194" xr:uid="{00000000-0005-0000-0000-0000CA140000}"/>
    <cellStyle name="Normal 7 4 3 7 2" xfId="5131" xr:uid="{00000000-0005-0000-0000-0000CB140000}"/>
    <cellStyle name="Normal 7 4 3 7 2 2" xfId="28028" xr:uid="{3EC0B9AF-C1F9-4FC2-85E6-9FDB071A1E2F}"/>
    <cellStyle name="Normal 7 4 3 7 2 3" xfId="16420" xr:uid="{ABB03978-02A6-42B1-BEA0-D654CEA645E0}"/>
    <cellStyle name="Normal 7 4 3 7 3" xfId="9080" xr:uid="{19318BE2-F8D9-4B6F-A6AB-27DD6172DC8B}"/>
    <cellStyle name="Normal 7 4 3 7 3 2" xfId="19253" xr:uid="{150DE570-0B05-42A6-9E33-101DE5FBC603}"/>
    <cellStyle name="Normal 7 4 3 7 4" xfId="11762" xr:uid="{05787181-E000-40E2-AF08-1EA2364C7477}"/>
    <cellStyle name="Normal 7 4 3 7 4 2" xfId="22086" xr:uid="{0B0607A5-C86B-43B8-8D56-D0BB71AFE3B4}"/>
    <cellStyle name="Normal 7 4 3 7 5" xfId="24305" xr:uid="{43B333E9-62D9-47DC-8B37-F930FC5C3DBB}"/>
    <cellStyle name="Normal 7 4 3 7 6" xfId="14189" xr:uid="{892505F6-7F70-4FD7-9288-C7893CDAD14D}"/>
    <cellStyle name="Normal 7 4 3 8" xfId="4524" xr:uid="{00000000-0005-0000-0000-0000CC140000}"/>
    <cellStyle name="Normal 7 4 3 8 2" xfId="8801" xr:uid="{D6E377E0-09EF-4E72-ABF1-C0A878A6F61C}"/>
    <cellStyle name="Normal 7 4 3 8 2 2" xfId="18949" xr:uid="{2561CA67-6D36-49C5-834B-47F46001F1CE}"/>
    <cellStyle name="Normal 7 4 3 8 3" xfId="11458" xr:uid="{4E22B1A2-D1E9-4BF5-953A-7E432D474C79}"/>
    <cellStyle name="Normal 7 4 3 8 3 2" xfId="21782" xr:uid="{80237237-CB11-427A-ABA3-8A0A00440272}"/>
    <cellStyle name="Normal 7 4 3 8 4" xfId="24068" xr:uid="{CBE67452-EA73-4B30-BAD9-D89EE8216C58}"/>
    <cellStyle name="Normal 7 4 3 8 5" xfId="16116" xr:uid="{C08796BD-D11F-44F3-BC56-A000ACF5213D}"/>
    <cellStyle name="Normal 7 4 3 9" xfId="7476" xr:uid="{6D828C72-3E68-4760-A379-C1CAE25A074F}"/>
    <cellStyle name="Normal 7 4 3 9 2" xfId="10310" xr:uid="{AAE4D0B5-7A92-49DB-88BC-F0D6006A1209}"/>
    <cellStyle name="Normal 7 4 3 9 2 2" xfId="20492" xr:uid="{0CDB991B-711C-4495-B2C2-2A0E3B09ED48}"/>
    <cellStyle name="Normal 7 4 3 9 3" xfId="13001" xr:uid="{4B7C01E9-4CB0-49D1-91E4-6B8D9EA8D575}"/>
    <cellStyle name="Normal 7 4 3 9 3 2" xfId="23325" xr:uid="{B4B8E825-4224-45AC-A1AD-40329F13F676}"/>
    <cellStyle name="Normal 7 4 3 9 4" xfId="17659" xr:uid="{07622C11-D216-4F83-BE3C-4B7BFC9BC94D}"/>
    <cellStyle name="Normal 7 4 4" xfId="1743" xr:uid="{00000000-0005-0000-0000-0000CF060000}"/>
    <cellStyle name="Normal 7 4 4 10" xfId="7954" xr:uid="{A7CBBB13-4B1C-4636-883D-695DF6152C60}"/>
    <cellStyle name="Normal 7 4 4 10 2" xfId="16010" xr:uid="{CF411C7B-96D7-4F34-8FE7-69F568972564}"/>
    <cellStyle name="Normal 7 4 4 11" xfId="8707" xr:uid="{05018D71-29BD-4C06-BB19-6384D6B5FD4A}"/>
    <cellStyle name="Normal 7 4 4 11 2" xfId="18843" xr:uid="{292CB6B2-FEE2-4F74-9C00-9585B9B5541A}"/>
    <cellStyle name="Normal 7 4 4 12" xfId="11354" xr:uid="{99446F36-E8F0-4956-833E-1BE1474F7B53}"/>
    <cellStyle name="Normal 7 4 4 12 2" xfId="21676" xr:uid="{293760A1-D459-4D93-A357-4AF1A8207F65}"/>
    <cellStyle name="Normal 7 4 4 13" xfId="26428" xr:uid="{4C099333-CE3A-49DE-8F45-51793D814A3B}"/>
    <cellStyle name="Normal 7 4 4 14" xfId="13737" xr:uid="{30117D1C-321D-4A6F-BD80-9DD88628101F}"/>
    <cellStyle name="Normal 7 4 4 2" xfId="1744" xr:uid="{00000000-0005-0000-0000-0000D0060000}"/>
    <cellStyle name="Normal 7 4 4 2 10" xfId="8708" xr:uid="{803FECC5-892E-45D5-B9CA-D68B195F6BE8}"/>
    <cellStyle name="Normal 7 4 4 2 10 2" xfId="18844" xr:uid="{84B3EF03-3039-4AC3-87CC-9A2692FAD178}"/>
    <cellStyle name="Normal 7 4 4 2 11" xfId="11355" xr:uid="{37617323-957C-4D9F-AD6A-326A22897145}"/>
    <cellStyle name="Normal 7 4 4 2 11 2" xfId="21677" xr:uid="{C7E42AA1-F10D-48AB-8E48-A95A96866F95}"/>
    <cellStyle name="Normal 7 4 4 2 12" xfId="24686" xr:uid="{FE63E712-FABE-4669-AAB4-FDD0D4B17F3B}"/>
    <cellStyle name="Normal 7 4 4 2 13" xfId="13797" xr:uid="{61C5CF74-EAB3-4F14-9698-68F9DBD77BC1}"/>
    <cellStyle name="Normal 7 4 4 2 2" xfId="1745" xr:uid="{00000000-0005-0000-0000-0000D1060000}"/>
    <cellStyle name="Normal 7 4 4 2 2 10" xfId="14354" xr:uid="{5C05C9D5-FF18-464C-83E0-5BBDD77E0B46}"/>
    <cellStyle name="Normal 7 4 4 2 2 2" xfId="2697" xr:uid="{00000000-0005-0000-0000-000010050000}"/>
    <cellStyle name="Normal 7 4 4 2 2 2 2" xfId="4190" xr:uid="{00000000-0005-0000-0000-0000D1140000}"/>
    <cellStyle name="Normal 7 4 4 2 2 2 2 2" xfId="6297" xr:uid="{00000000-0005-0000-0000-0000D2140000}"/>
    <cellStyle name="Normal 7 4 4 2 2 2 2 2 2" xfId="28690" xr:uid="{6C0F1DBD-7ECB-40E7-88B0-BB7C98C35A6B}"/>
    <cellStyle name="Normal 7 4 4 2 2 2 2 2 3" xfId="17345" xr:uid="{AA96730D-4528-4FC5-9A09-80B2D7B41CF4}"/>
    <cellStyle name="Normal 7 4 4 2 2 2 2 3" xfId="10001" xr:uid="{DD84782E-77BC-44F6-93D2-0C13B89078E8}"/>
    <cellStyle name="Normal 7 4 4 2 2 2 2 3 2" xfId="20178" xr:uid="{53B5268E-B035-4AFF-860B-EFDD3A1000F7}"/>
    <cellStyle name="Normal 7 4 4 2 2 2 2 4" xfId="12687" xr:uid="{548DE74E-E8B5-4D8A-A048-006221369494}"/>
    <cellStyle name="Normal 7 4 4 2 2 2 2 4 2" xfId="23011" xr:uid="{CF869BD2-8CB4-4624-B3EC-AA0A1E492194}"/>
    <cellStyle name="Normal 7 4 4 2 2 2 2 5" xfId="26416" xr:uid="{4F29397B-C67F-42ED-9A06-C74EFFD235B6}"/>
    <cellStyle name="Normal 7 4 4 2 2 2 2 6" xfId="15306" xr:uid="{9ABE516E-355C-4D86-A8C5-173455BEF953}"/>
    <cellStyle name="Normal 7 4 4 2 2 2 3" xfId="5568" xr:uid="{00000000-0005-0000-0000-0000D3140000}"/>
    <cellStyle name="Normal 7 4 4 2 2 2 3 2" xfId="10553" xr:uid="{A6A7B31F-EB25-4341-B80C-B6AA598644C9}"/>
    <cellStyle name="Normal 7 4 4 2 2 2 3 2 2" xfId="30149" xr:uid="{91D09F92-2B0F-458B-BFEA-4DBBBA54B448}"/>
    <cellStyle name="Normal 7 4 4 2 2 2 3 2 3" xfId="20785" xr:uid="{90F4838C-3025-4CA0-9EF4-6F26E7555E68}"/>
    <cellStyle name="Normal 7 4 4 2 2 2 3 3" xfId="13294" xr:uid="{92EE9C2C-F537-4D23-AAF0-64DB6EC955F2}"/>
    <cellStyle name="Normal 7 4 4 2 2 2 3 3 2" xfId="23618" xr:uid="{0DFED7B4-E2CF-4013-9F29-5C2B382D941C}"/>
    <cellStyle name="Normal 7 4 4 2 2 2 3 4" xfId="26630" xr:uid="{AFB14797-34E6-4FCD-8231-A4DF15C98838}"/>
    <cellStyle name="Normal 7 4 4 2 2 2 3 5" xfId="17952" xr:uid="{A6865D6A-1A48-44EB-89DE-50646BAF5DE1}"/>
    <cellStyle name="Normal 7 4 4 2 2 2 4" xfId="8160" xr:uid="{FD67402E-22E0-48AF-8CD0-D4BCD98464B0}"/>
    <cellStyle name="Normal 7 4 4 2 2 2 4 2" xfId="29405" xr:uid="{4642CCF2-8A71-4D1A-B7A6-4302908AE966}"/>
    <cellStyle name="Normal 7 4 4 2 2 2 4 3" xfId="16767" xr:uid="{B04DA1ED-5EC7-4288-A7BC-40DBBAEB2D54}"/>
    <cellStyle name="Normal 7 4 4 2 2 2 5" xfId="9426" xr:uid="{4CDF910B-2564-4AA6-A841-15B447F5B7AF}"/>
    <cellStyle name="Normal 7 4 4 2 2 2 5 2" xfId="19600" xr:uid="{297C3238-FA1F-4461-8F88-7F372A27F437}"/>
    <cellStyle name="Normal 7 4 4 2 2 2 6" xfId="12109" xr:uid="{00C8B679-2206-4FB0-9F5E-E18FB89FFB0D}"/>
    <cellStyle name="Normal 7 4 4 2 2 2 6 2" xfId="22433" xr:uid="{D9BBFE00-3BFF-4C5B-A367-7542F9F681F1}"/>
    <cellStyle name="Normal 7 4 4 2 2 2 7" xfId="24364" xr:uid="{95816A34-9B00-4425-9993-DF5C7E4F2857}"/>
    <cellStyle name="Normal 7 4 4 2 2 2 8" xfId="14615" xr:uid="{2FA7B301-39F0-4442-9E53-95D6B487F523}"/>
    <cellStyle name="Normal 7 4 4 2 2 3" xfId="4191" xr:uid="{00000000-0005-0000-0000-0000D4140000}"/>
    <cellStyle name="Normal 7 4 4 2 2 3 2" xfId="6298" xr:uid="{00000000-0005-0000-0000-0000D5140000}"/>
    <cellStyle name="Normal 7 4 4 2 2 3 2 2" xfId="10716" xr:uid="{93750055-1291-4BFB-B87E-06CEA34C6DE3}"/>
    <cellStyle name="Normal 7 4 4 2 2 3 2 2 2" xfId="21002" xr:uid="{0CC4DA0B-D9E6-4A26-97D8-DCCBBC86947C}"/>
    <cellStyle name="Normal 7 4 4 2 2 3 2 3" xfId="13511" xr:uid="{B9BBEAC0-3B84-41B0-81A9-D913D0A5DCE3}"/>
    <cellStyle name="Normal 7 4 4 2 2 3 2 3 2" xfId="23835" xr:uid="{8A9E458B-BF87-47C8-B6A3-193178C4B885}"/>
    <cellStyle name="Normal 7 4 4 2 2 3 2 4" xfId="29411" xr:uid="{CC3A1817-C3F0-47D3-AC4A-D0DDF584B217}"/>
    <cellStyle name="Normal 7 4 4 2 2 3 2 5" xfId="18169" xr:uid="{58E015A0-760A-4E58-952C-B6595CCF9431}"/>
    <cellStyle name="Normal 7 4 4 2 2 3 3" xfId="8281" xr:uid="{F5862E9A-2661-4396-A4C6-332962CD5BF2}"/>
    <cellStyle name="Normal 7 4 4 2 2 3 3 2" xfId="17346" xr:uid="{02649044-0BFC-47EE-BFAD-A0B03B9A8038}"/>
    <cellStyle name="Normal 7 4 4 2 2 3 4" xfId="10002" xr:uid="{AE0C9F91-F7B0-4D11-BB2B-D1BF06750D36}"/>
    <cellStyle name="Normal 7 4 4 2 2 3 4 2" xfId="20179" xr:uid="{B4D4B886-60E0-4896-B5E3-A7B51D026682}"/>
    <cellStyle name="Normal 7 4 4 2 2 3 5" xfId="12688" xr:uid="{AA02BBEF-2B15-47EA-B2BF-D487B7919CFD}"/>
    <cellStyle name="Normal 7 4 4 2 2 3 5 2" xfId="23012" xr:uid="{E1F6745D-D0FD-4304-B5DE-8E7371197548}"/>
    <cellStyle name="Normal 7 4 4 2 2 3 6" xfId="24291" xr:uid="{B9799633-F077-452B-B00F-2D72C735F2D8}"/>
    <cellStyle name="Normal 7 4 4 2 2 3 7" xfId="15307" xr:uid="{E2DE966B-7B9D-4243-A2C0-E403046FB5D0}"/>
    <cellStyle name="Normal 7 4 4 2 2 4" xfId="4189" xr:uid="{00000000-0005-0000-0000-0000D6140000}"/>
    <cellStyle name="Normal 7 4 4 2 2 4 2" xfId="6296" xr:uid="{00000000-0005-0000-0000-0000D7140000}"/>
    <cellStyle name="Normal 7 4 4 2 2 4 2 2" xfId="28610" xr:uid="{13512F3B-1DC1-4EC2-BFFF-5F214B1CE2D3}"/>
    <cellStyle name="Normal 7 4 4 2 2 4 2 3" xfId="17344" xr:uid="{C8A14E70-3873-4A42-9132-3DE975C66F27}"/>
    <cellStyle name="Normal 7 4 4 2 2 4 3" xfId="10000" xr:uid="{0E14F1D9-1EC8-4A30-AFFF-C977C976B60B}"/>
    <cellStyle name="Normal 7 4 4 2 2 4 3 2" xfId="20177" xr:uid="{33438669-FF01-4782-8724-D4ECAAC147C0}"/>
    <cellStyle name="Normal 7 4 4 2 2 4 4" xfId="12686" xr:uid="{4E259BFA-2D0D-4460-91CC-A4BE7F26723E}"/>
    <cellStyle name="Normal 7 4 4 2 2 4 4 2" xfId="23010" xr:uid="{19C58896-5C54-43D0-BEAE-0B0D2F76E979}"/>
    <cellStyle name="Normal 7 4 4 2 2 4 5" xfId="25614" xr:uid="{135FBEDD-0FD8-4D19-AE38-230B842227C0}"/>
    <cellStyle name="Normal 7 4 4 2 2 4 6" xfId="15305" xr:uid="{A11F7B8E-946E-4A4C-A136-085BABF4A29B}"/>
    <cellStyle name="Normal 7 4 4 2 2 5" xfId="3565" xr:uid="{00000000-0005-0000-0000-0000D8140000}"/>
    <cellStyle name="Normal 7 4 4 2 2 5 2" xfId="5301" xr:uid="{00000000-0005-0000-0000-0000D9140000}"/>
    <cellStyle name="Normal 7 4 4 2 2 5 2 2" xfId="30051" xr:uid="{C3537EA4-CBF9-418E-8A3F-12FB1FD20A46}"/>
    <cellStyle name="Normal 7 4 4 2 2 5 2 3" xfId="20659" xr:uid="{CA51F569-FD44-4D91-84E7-43313BE840F6}"/>
    <cellStyle name="Normal 7 4 4 2 2 5 3" xfId="13168" xr:uid="{3EDED094-E141-4574-AA6B-17D440C2941F}"/>
    <cellStyle name="Normal 7 4 4 2 2 5 3 2" xfId="23492" xr:uid="{4F1062CE-D85F-4E0C-8B46-947634AAD03F}"/>
    <cellStyle name="Normal 7 4 4 2 2 5 4" xfId="24335" xr:uid="{6F260924-9719-4C39-BE6E-2919683CA03B}"/>
    <cellStyle name="Normal 7 4 4 2 2 5 5" xfId="17826" xr:uid="{CE8D9DF4-410A-4E68-AFE5-FEF8CDEBFA68}"/>
    <cellStyle name="Normal 7 4 4 2 2 6" xfId="5049" xr:uid="{00000000-0005-0000-0000-0000DA140000}"/>
    <cellStyle name="Normal 7 4 4 2 2 6 2" xfId="27148" xr:uid="{29DB7093-97C5-40E6-BBC8-B897B50333BF}"/>
    <cellStyle name="Normal 7 4 4 2 2 6 3" xfId="16012" xr:uid="{7D7AEA54-C3AA-4D4F-A16B-08365B7ECF57}"/>
    <cellStyle name="Normal 7 4 4 2 2 7" xfId="8709" xr:uid="{FD1F5A23-EA13-41F1-8C8F-85B9A0E8C472}"/>
    <cellStyle name="Normal 7 4 4 2 2 7 2" xfId="18845" xr:uid="{E4BF2D09-5B4E-4F5C-9217-2896CE0D8D05}"/>
    <cellStyle name="Normal 7 4 4 2 2 8" xfId="11356" xr:uid="{DCD5D757-5454-48A1-AE4F-ACFDFE9627E0}"/>
    <cellStyle name="Normal 7 4 4 2 2 8 2" xfId="21678" xr:uid="{84FC2D8E-F96F-432D-B188-959234423A6B}"/>
    <cellStyle name="Normal 7 4 4 2 2 9" xfId="25601" xr:uid="{7C9BA652-2685-44DF-B474-1F93A9CE2765}"/>
    <cellStyle name="Normal 7 4 4 2 3" xfId="2492" xr:uid="{00000000-0005-0000-0000-00000F050000}"/>
    <cellStyle name="Normal 7 4 4 2 3 2" xfId="4192" xr:uid="{00000000-0005-0000-0000-0000DC140000}"/>
    <cellStyle name="Normal 7 4 4 2 3 2 2" xfId="6299" xr:uid="{00000000-0005-0000-0000-0000DD140000}"/>
    <cellStyle name="Normal 7 4 4 2 3 2 2 2" xfId="29455" xr:uid="{F4C02821-6641-48A7-820F-0E19D22D4EFF}"/>
    <cellStyle name="Normal 7 4 4 2 3 2 2 3" xfId="17347" xr:uid="{892AFAA3-39CA-4FC6-82BD-71E521A966BF}"/>
    <cellStyle name="Normal 7 4 4 2 3 2 3" xfId="10003" xr:uid="{66EB0D88-2999-4391-8A6B-AF5A5F9ABD06}"/>
    <cellStyle name="Normal 7 4 4 2 3 2 3 2" xfId="20180" xr:uid="{C16E4070-1A2B-4A12-8848-C368E3056754}"/>
    <cellStyle name="Normal 7 4 4 2 3 2 4" xfId="12689" xr:uid="{0334BC72-876D-4CEA-A5C0-71EF480C321F}"/>
    <cellStyle name="Normal 7 4 4 2 3 2 4 2" xfId="23013" xr:uid="{6D2757ED-6843-42AB-ADDA-1406783EB7BC}"/>
    <cellStyle name="Normal 7 4 4 2 3 2 5" xfId="25639" xr:uid="{D1E02BC7-63CB-4B38-9019-F8B5BA7CA6EC}"/>
    <cellStyle name="Normal 7 4 4 2 3 2 6" xfId="15308" xr:uid="{02F98A1A-1081-4E47-8E9B-B856BF88F9EF}"/>
    <cellStyle name="Normal 7 4 4 2 3 3" xfId="5567" xr:uid="{00000000-0005-0000-0000-0000DE140000}"/>
    <cellStyle name="Normal 7 4 4 2 3 3 2" xfId="10552" xr:uid="{5B6D309C-7E64-467D-B7F2-CADB8B859840}"/>
    <cellStyle name="Normal 7 4 4 2 3 3 2 2" xfId="30148" xr:uid="{5AF587A9-E5B1-4BC0-B244-CE0AFD360073}"/>
    <cellStyle name="Normal 7 4 4 2 3 3 2 3" xfId="20784" xr:uid="{CE6F7E52-DA89-4F91-BCA5-DA841F48ED60}"/>
    <cellStyle name="Normal 7 4 4 2 3 3 3" xfId="13293" xr:uid="{35B801C1-7F2E-493E-9752-5AF0B30BED5B}"/>
    <cellStyle name="Normal 7 4 4 2 3 3 3 2" xfId="23617" xr:uid="{194842D9-3F01-4DE7-9AAD-8C4521BB440B}"/>
    <cellStyle name="Normal 7 4 4 2 3 3 4" xfId="24293" xr:uid="{44E4E7BD-3A68-470E-88BB-C10109745053}"/>
    <cellStyle name="Normal 7 4 4 2 3 3 5" xfId="17951" xr:uid="{4D7407FD-AE2A-44C9-8E68-E58A779C10B9}"/>
    <cellStyle name="Normal 7 4 4 2 3 4" xfId="8159" xr:uid="{7D4CB826-C887-4049-9018-1D745FB109AF}"/>
    <cellStyle name="Normal 7 4 4 2 3 4 2" xfId="28627" xr:uid="{8C180D72-BCFA-4AE8-A203-E7877079ADC5}"/>
    <cellStyle name="Normal 7 4 4 2 3 4 3" xfId="16766" xr:uid="{28554E98-EC1C-4E36-9FC7-15036888458F}"/>
    <cellStyle name="Normal 7 4 4 2 3 5" xfId="9425" xr:uid="{280B8EF5-11B8-452E-B068-532600509CB1}"/>
    <cellStyle name="Normal 7 4 4 2 3 5 2" xfId="19599" xr:uid="{C5F2E999-5545-40A4-8959-EA8B30C95F9B}"/>
    <cellStyle name="Normal 7 4 4 2 3 6" xfId="12108" xr:uid="{1B876C0A-89A0-401C-81C2-9C538B767FF0}"/>
    <cellStyle name="Normal 7 4 4 2 3 6 2" xfId="22432" xr:uid="{7EF18A33-C790-4E74-9F68-194DAB46F40F}"/>
    <cellStyle name="Normal 7 4 4 2 3 7" xfId="24141" xr:uid="{FE000133-4C07-4F91-A063-667B0A8BD5C4}"/>
    <cellStyle name="Normal 7 4 4 2 3 8" xfId="14614" xr:uid="{2D6E5264-4570-435F-9765-C7B0D8FAE02C}"/>
    <cellStyle name="Normal 7 4 4 2 4" xfId="4193" xr:uid="{00000000-0005-0000-0000-0000DF140000}"/>
    <cellStyle name="Normal 7 4 4 2 4 2" xfId="6300" xr:uid="{00000000-0005-0000-0000-0000E0140000}"/>
    <cellStyle name="Normal 7 4 4 2 4 2 2" xfId="10717" xr:uid="{E3CC3545-5D18-4118-911C-4DDAF5055946}"/>
    <cellStyle name="Normal 7 4 4 2 4 2 2 2" xfId="21003" xr:uid="{E1DE3009-8574-444A-A742-43561D1B2562}"/>
    <cellStyle name="Normal 7 4 4 2 4 2 3" xfId="13512" xr:uid="{6D6B5F74-9F88-4303-A757-18AB051ED649}"/>
    <cellStyle name="Normal 7 4 4 2 4 2 3 2" xfId="23836" xr:uid="{FA6EAAA0-B465-4129-A39C-6F158DBD587B}"/>
    <cellStyle name="Normal 7 4 4 2 4 2 4" xfId="27007" xr:uid="{90D033B3-2E70-4E9B-901B-3C24D40A0C36}"/>
    <cellStyle name="Normal 7 4 4 2 4 2 5" xfId="18170" xr:uid="{199AAAA0-F772-4D75-B76E-CF71EE7D2D3C}"/>
    <cellStyle name="Normal 7 4 4 2 4 3" xfId="8282" xr:uid="{28EC3433-1ABE-4C5E-A571-D44C6F08BD08}"/>
    <cellStyle name="Normal 7 4 4 2 4 3 2" xfId="17348" xr:uid="{E9BB3FC0-ECBF-4A83-AA91-4F84BDCB84A4}"/>
    <cellStyle name="Normal 7 4 4 2 4 4" xfId="10004" xr:uid="{2A6CDAC5-64B7-4402-B80A-4FC7D9C884A1}"/>
    <cellStyle name="Normal 7 4 4 2 4 4 2" xfId="20181" xr:uid="{352354E8-CE13-47DB-B49C-CDEFA9F28B93}"/>
    <cellStyle name="Normal 7 4 4 2 4 5" xfId="12690" xr:uid="{BA14BE67-DAFB-4FC7-AC1D-5974E40A9360}"/>
    <cellStyle name="Normal 7 4 4 2 4 5 2" xfId="23014" xr:uid="{9DDF72E6-0D2C-489F-A895-C76AD20475B8}"/>
    <cellStyle name="Normal 7 4 4 2 4 6" xfId="23966" xr:uid="{E671511A-56B3-430F-9C5E-4200FBEE569A}"/>
    <cellStyle name="Normal 7 4 4 2 4 7" xfId="15309" xr:uid="{5D0E7EF9-B824-4BDE-B7C7-10A2B784293E}"/>
    <cellStyle name="Normal 7 4 4 2 5" xfId="4188" xr:uid="{00000000-0005-0000-0000-0000E1140000}"/>
    <cellStyle name="Normal 7 4 4 2 5 2" xfId="6295" xr:uid="{00000000-0005-0000-0000-0000E2140000}"/>
    <cellStyle name="Normal 7 4 4 2 5 2 2" xfId="27487" xr:uid="{CB0189DE-652A-4903-ADED-B8277653FA5D}"/>
    <cellStyle name="Normal 7 4 4 2 5 2 3" xfId="17343" xr:uid="{016F6AD7-3951-447A-BB76-638074123E60}"/>
    <cellStyle name="Normal 7 4 4 2 5 3" xfId="9999" xr:uid="{EBA20837-70AF-4645-B771-36F7EBCC698B}"/>
    <cellStyle name="Normal 7 4 4 2 5 3 2" xfId="20176" xr:uid="{6EC4433B-2A33-4C9A-AAFD-C47DC94221E2}"/>
    <cellStyle name="Normal 7 4 4 2 5 4" xfId="12685" xr:uid="{8D97C446-8CAA-4C34-AED8-B85EC3F00665}"/>
    <cellStyle name="Normal 7 4 4 2 5 4 2" xfId="23009" xr:uid="{36FFE611-C8B9-474C-BC1C-E0C6529EE041}"/>
    <cellStyle name="Normal 7 4 4 2 5 5" xfId="26194" xr:uid="{4CAC3D0E-04B0-4035-AE6A-17B60EB73E1B}"/>
    <cellStyle name="Normal 7 4 4 2 5 6" xfId="15304" xr:uid="{B74C475C-48D8-4CA2-B7F6-AF6AB6E5B632}"/>
    <cellStyle name="Normal 7 4 4 2 6" xfId="3274" xr:uid="{00000000-0005-0000-0000-0000E3140000}"/>
    <cellStyle name="Normal 7 4 4 2 6 2" xfId="5198" xr:uid="{00000000-0005-0000-0000-0000E4140000}"/>
    <cellStyle name="Normal 7 4 4 2 6 2 2" xfId="28572" xr:uid="{028CAF00-2441-42E2-9BEE-36064140860A}"/>
    <cellStyle name="Normal 7 4 4 2 6 2 3" xfId="16487" xr:uid="{5FFA1701-6CE0-4426-A53B-6BB360B34876}"/>
    <cellStyle name="Normal 7 4 4 2 6 3" xfId="9147" xr:uid="{DCA144AA-5A26-483A-BD83-9E93B08BB68E}"/>
    <cellStyle name="Normal 7 4 4 2 6 3 2" xfId="19320" xr:uid="{F342D783-EE7C-4E3A-953D-74BBA43EAF17}"/>
    <cellStyle name="Normal 7 4 4 2 6 4" xfId="11829" xr:uid="{BFE84AC6-5635-4DBF-AB6C-39A3260B63F6}"/>
    <cellStyle name="Normal 7 4 4 2 6 4 2" xfId="22153" xr:uid="{04B24A26-01D3-4085-8ACD-27AEE11C8C15}"/>
    <cellStyle name="Normal 7 4 4 2 6 5" xfId="25359" xr:uid="{C057D686-47A6-4A99-9594-930519B3611E}"/>
    <cellStyle name="Normal 7 4 4 2 6 6" xfId="14254" xr:uid="{E5AAF731-69DC-49AD-B2CF-FB904B572846}"/>
    <cellStyle name="Normal 7 4 4 2 7" xfId="4792" xr:uid="{00000000-0005-0000-0000-0000E5140000}"/>
    <cellStyle name="Normal 7 4 4 2 7 2" xfId="8866" xr:uid="{C0E7986E-6796-409F-9292-8844D1564284}"/>
    <cellStyle name="Normal 7 4 4 2 7 2 2" xfId="19016" xr:uid="{D9DC6734-1CFE-431C-A5DE-61E7703560EA}"/>
    <cellStyle name="Normal 7 4 4 2 7 3" xfId="11525" xr:uid="{1633B5F5-B987-4E1E-A0E3-A38D08BE8BEB}"/>
    <cellStyle name="Normal 7 4 4 2 7 3 2" xfId="21849" xr:uid="{21EC10A9-45DE-4DF5-AB1F-D3CA0A81DB32}"/>
    <cellStyle name="Normal 7 4 4 2 7 4" xfId="24006" xr:uid="{46798C3A-72CF-4E47-A8A9-7D039A38BB55}"/>
    <cellStyle name="Normal 7 4 4 2 7 5" xfId="16183" xr:uid="{D0F6B824-482A-452D-916A-F009835ADF70}"/>
    <cellStyle name="Normal 7 4 4 2 8" xfId="7282" xr:uid="{FF9341F6-D6F0-4E8F-8C78-DF16372E84EE}"/>
    <cellStyle name="Normal 7 4 4 2 8 2" xfId="10098" xr:uid="{2D0DD4C3-1642-4D9E-9F60-436C054A0771}"/>
    <cellStyle name="Normal 7 4 4 2 8 2 2" xfId="20278" xr:uid="{04F06EBD-AC8D-42B7-973F-3F868E6F3C8F}"/>
    <cellStyle name="Normal 7 4 4 2 8 3" xfId="12787" xr:uid="{4C8FCF23-5EBF-4D2B-AD8B-C71A7361BA7C}"/>
    <cellStyle name="Normal 7 4 4 2 8 3 2" xfId="23111" xr:uid="{357AFEDE-BE82-4FBB-A5A8-C9FF2F13ACAC}"/>
    <cellStyle name="Normal 7 4 4 2 8 4" xfId="17445" xr:uid="{071D4C2E-EAEC-4003-B960-BD8D53B00584}"/>
    <cellStyle name="Normal 7 4 4 2 9" xfId="7955" xr:uid="{E02BD996-25C6-4350-B15A-0268BF462203}"/>
    <cellStyle name="Normal 7 4 4 2 9 2" xfId="16011" xr:uid="{DC1BEA08-8488-4286-8F15-90531D82FCC3}"/>
    <cellStyle name="Normal 7 4 4 3" xfId="1746" xr:uid="{00000000-0005-0000-0000-0000D2060000}"/>
    <cellStyle name="Normal 7 4 4 3 10" xfId="11357" xr:uid="{F97E36AE-DB51-421D-AE50-96EE58893975}"/>
    <cellStyle name="Normal 7 4 4 3 10 2" xfId="21679" xr:uid="{21EB6FD5-C2B0-4B8C-BB4C-51D1DA7C1A79}"/>
    <cellStyle name="Normal 7 4 4 3 11" xfId="25204" xr:uid="{A5CC623F-B95A-49B4-B028-D95BF7A4AE2E}"/>
    <cellStyle name="Normal 7 4 4 3 12" xfId="13956" xr:uid="{0D002FD4-8719-47C6-86FB-98DB82A8EAA6}"/>
    <cellStyle name="Normal 7 4 4 3 2" xfId="2600" xr:uid="{00000000-0005-0000-0000-000011050000}"/>
    <cellStyle name="Normal 7 4 4 3 2 2" xfId="4195" xr:uid="{00000000-0005-0000-0000-0000E8140000}"/>
    <cellStyle name="Normal 7 4 4 3 2 2 2" xfId="6302" xr:uid="{00000000-0005-0000-0000-0000E9140000}"/>
    <cellStyle name="Normal 7 4 4 3 2 2 2 2" xfId="29644" xr:uid="{9CD385F2-C353-4B86-A7D5-442C816D5729}"/>
    <cellStyle name="Normal 7 4 4 3 2 2 2 3" xfId="17350" xr:uid="{D43516FB-20E4-40DA-AB9F-A0DCF154612D}"/>
    <cellStyle name="Normal 7 4 4 3 2 2 3" xfId="10006" xr:uid="{1EC40CC8-C670-4EF2-BEA7-D10C29122F6E}"/>
    <cellStyle name="Normal 7 4 4 3 2 2 3 2" xfId="20183" xr:uid="{8882FEA9-CD0A-4B41-8F33-768ACB77338A}"/>
    <cellStyle name="Normal 7 4 4 3 2 2 4" xfId="12692" xr:uid="{657060ED-0B05-4173-A4AC-785F824BC1A8}"/>
    <cellStyle name="Normal 7 4 4 3 2 2 4 2" xfId="23016" xr:uid="{6460DC7B-DC9C-43EE-9C95-E37195567D89}"/>
    <cellStyle name="Normal 7 4 4 3 2 2 5" xfId="25089" xr:uid="{5ADE520E-FBFE-4D41-A184-1619BC750FCB}"/>
    <cellStyle name="Normal 7 4 4 3 2 2 6" xfId="15311" xr:uid="{F169912A-CBCE-4603-AD0C-FAFCCC84F105}"/>
    <cellStyle name="Normal 7 4 4 3 2 3" xfId="5569" xr:uid="{00000000-0005-0000-0000-0000EA140000}"/>
    <cellStyle name="Normal 7 4 4 3 2 3 2" xfId="10554" xr:uid="{AD20FBCF-9E57-4942-8CFA-675837949AA2}"/>
    <cellStyle name="Normal 7 4 4 3 2 3 2 2" xfId="30150" xr:uid="{41E5364F-CE13-41E5-8E55-EA7EC46B25B6}"/>
    <cellStyle name="Normal 7 4 4 3 2 3 2 3" xfId="20786" xr:uid="{6127EDC0-F9EE-4F99-BBED-43C6565BE70C}"/>
    <cellStyle name="Normal 7 4 4 3 2 3 3" xfId="13295" xr:uid="{760E60BF-5553-4C03-9102-E136DA0AFCAE}"/>
    <cellStyle name="Normal 7 4 4 3 2 3 3 2" xfId="23619" xr:uid="{2287BB30-4322-470A-A86F-116B5BF7DD88}"/>
    <cellStyle name="Normal 7 4 4 3 2 3 4" xfId="24536" xr:uid="{62CC7BFC-51C9-4471-AE0F-4F037A66F686}"/>
    <cellStyle name="Normal 7 4 4 3 2 3 5" xfId="17953" xr:uid="{1A2C3570-E0EA-4DDB-9CAD-F98D0A4E7047}"/>
    <cellStyle name="Normal 7 4 4 3 2 4" xfId="8161" xr:uid="{8A330F5D-E135-422B-A9C1-F8C81262BD23}"/>
    <cellStyle name="Normal 7 4 4 3 2 4 2" xfId="29571" xr:uid="{39A421AB-A395-4DBD-B6CF-7431ED57E944}"/>
    <cellStyle name="Normal 7 4 4 3 2 4 3" xfId="16768" xr:uid="{551381C1-6774-4653-B6AE-C3F2F2DE879A}"/>
    <cellStyle name="Normal 7 4 4 3 2 5" xfId="9427" xr:uid="{54395410-E7D0-4998-B076-E8B40FF5A6DA}"/>
    <cellStyle name="Normal 7 4 4 3 2 5 2" xfId="19601" xr:uid="{B801D832-3A79-438A-9BB2-0ED181EE2388}"/>
    <cellStyle name="Normal 7 4 4 3 2 6" xfId="12110" xr:uid="{122B13B0-362C-46C1-ADCA-5F85E245633B}"/>
    <cellStyle name="Normal 7 4 4 3 2 6 2" xfId="22434" xr:uid="{127B60D7-EB9F-4458-BE37-353F4919D5DF}"/>
    <cellStyle name="Normal 7 4 4 3 2 7" xfId="25983" xr:uid="{58F1F989-4A2C-42BA-8FE0-5319A00E3CCE}"/>
    <cellStyle name="Normal 7 4 4 3 2 8" xfId="14616" xr:uid="{B028DD19-E8F9-4B06-95A0-FCECC1CCBC9B}"/>
    <cellStyle name="Normal 7 4 4 3 3" xfId="4196" xr:uid="{00000000-0005-0000-0000-0000EB140000}"/>
    <cellStyle name="Normal 7 4 4 3 3 2" xfId="6303" xr:uid="{00000000-0005-0000-0000-0000EC140000}"/>
    <cellStyle name="Normal 7 4 4 3 3 2 2" xfId="10718" xr:uid="{4FE59644-8D00-4118-8D1B-974093C80807}"/>
    <cellStyle name="Normal 7 4 4 3 3 2 2 2" xfId="30295" xr:uid="{71FC15C9-172C-4844-B9E2-26A2095884E8}"/>
    <cellStyle name="Normal 7 4 4 3 3 2 2 3" xfId="21004" xr:uid="{41B876E9-9B7F-471A-9A9F-6EA931488F9F}"/>
    <cellStyle name="Normal 7 4 4 3 3 2 3" xfId="13513" xr:uid="{18836780-D451-49B2-8E31-6F22C7A457FF}"/>
    <cellStyle name="Normal 7 4 4 3 3 2 3 2" xfId="23837" xr:uid="{82EAC194-7656-4688-BC38-0AE7B84E162C}"/>
    <cellStyle name="Normal 7 4 4 3 3 2 4" xfId="26418" xr:uid="{F3DC95F3-B25D-42C9-BCB1-7B75611D19A8}"/>
    <cellStyle name="Normal 7 4 4 3 3 2 5" xfId="18171" xr:uid="{116458F3-8C69-4CF2-975A-6233D36C240D}"/>
    <cellStyle name="Normal 7 4 4 3 3 3" xfId="8283" xr:uid="{3CF8DAF4-721F-4A4A-9E13-A301BF26A559}"/>
    <cellStyle name="Normal 7 4 4 3 3 3 2" xfId="29381" xr:uid="{D3030F6F-4C94-42C1-A488-EA619D2F5F14}"/>
    <cellStyle name="Normal 7 4 4 3 3 3 3" xfId="17351" xr:uid="{CEB3AA1A-A63C-4D7D-91D6-B3DEB51829B1}"/>
    <cellStyle name="Normal 7 4 4 3 3 4" xfId="10007" xr:uid="{FC14F4F8-6F61-4964-98BD-13C616CD286A}"/>
    <cellStyle name="Normal 7 4 4 3 3 4 2" xfId="20184" xr:uid="{3EDF92F7-F4BB-4070-8992-AB5361E09CFE}"/>
    <cellStyle name="Normal 7 4 4 3 3 5" xfId="12693" xr:uid="{E6B9773C-5DBB-4265-A3F4-13BD81AD5384}"/>
    <cellStyle name="Normal 7 4 4 3 3 5 2" xfId="23017" xr:uid="{4F0D4631-2EED-44C0-BAA2-5D056ACA28C8}"/>
    <cellStyle name="Normal 7 4 4 3 3 6" xfId="26238" xr:uid="{B849C97A-84C5-4A7A-8F11-5CAE8F495CAD}"/>
    <cellStyle name="Normal 7 4 4 3 3 7" xfId="15312" xr:uid="{DD6BC161-332D-4F4E-9487-9B4DF6DEEF24}"/>
    <cellStyle name="Normal 7 4 4 3 4" xfId="4194" xr:uid="{00000000-0005-0000-0000-0000ED140000}"/>
    <cellStyle name="Normal 7 4 4 3 4 2" xfId="6301" xr:uid="{00000000-0005-0000-0000-0000EE140000}"/>
    <cellStyle name="Normal 7 4 4 3 4 2 2" xfId="27439" xr:uid="{0CCB0054-C980-440C-A440-E0D6783CF0A4}"/>
    <cellStyle name="Normal 7 4 4 3 4 2 3" xfId="17349" xr:uid="{45BD9DA3-A674-4274-8103-CD51E65B40F8}"/>
    <cellStyle name="Normal 7 4 4 3 4 3" xfId="10005" xr:uid="{BAC683D2-95E3-4B19-8155-587306036DF2}"/>
    <cellStyle name="Normal 7 4 4 3 4 3 2" xfId="20182" xr:uid="{9C90918B-D9CB-4BC9-B4D6-4CFF31E19637}"/>
    <cellStyle name="Normal 7 4 4 3 4 4" xfId="12691" xr:uid="{CB6FA6C2-B055-4372-86F0-9DBAC490F6C0}"/>
    <cellStyle name="Normal 7 4 4 3 4 4 2" xfId="23015" xr:uid="{4AC481D0-6575-46F5-A8A0-BB4459EF0C56}"/>
    <cellStyle name="Normal 7 4 4 3 4 5" xfId="24618" xr:uid="{FEE92637-F3C0-4B5D-8B4F-FA97FA18A887}"/>
    <cellStyle name="Normal 7 4 4 3 4 6" xfId="15310" xr:uid="{A83715D5-4292-4B45-A174-07E800CA9CBB}"/>
    <cellStyle name="Normal 7 4 4 3 5" xfId="3319" xr:uid="{00000000-0005-0000-0000-0000EF140000}"/>
    <cellStyle name="Normal 7 4 4 3 5 2" xfId="5241" xr:uid="{00000000-0005-0000-0000-0000F0140000}"/>
    <cellStyle name="Normal 7 4 4 3 5 2 2" xfId="28140" xr:uid="{F5DF5E2F-DC0B-4876-BFFA-6C65F5B9F4F2}"/>
    <cellStyle name="Normal 7 4 4 3 5 2 3" xfId="16530" xr:uid="{EEF8D74B-16AE-43E4-BAB5-5D49DCF0D3D1}"/>
    <cellStyle name="Normal 7 4 4 3 5 3" xfId="9190" xr:uid="{88DD5AD6-F705-4CD5-B6AE-0C1B8344BFB4}"/>
    <cellStyle name="Normal 7 4 4 3 5 3 2" xfId="19363" xr:uid="{66B30B1B-D4E9-4DD1-B17B-D39D1465BCB0}"/>
    <cellStyle name="Normal 7 4 4 3 5 4" xfId="11872" xr:uid="{1B806E2D-44FA-4910-BCCA-807477208AA7}"/>
    <cellStyle name="Normal 7 4 4 3 5 4 2" xfId="22196" xr:uid="{EAAF1F30-2CB4-4BC3-857B-7C40C249D2F9}"/>
    <cellStyle name="Normal 7 4 4 3 5 5" xfId="26351" xr:uid="{CB1DA6EE-D930-4E1A-9944-058FA1BEC9E7}"/>
    <cellStyle name="Normal 7 4 4 3 5 6" xfId="14294" xr:uid="{C5B78D31-74A9-408D-BE83-11CCE97A6388}"/>
    <cellStyle name="Normal 7 4 4 3 6" xfId="4931" xr:uid="{00000000-0005-0000-0000-0000F1140000}"/>
    <cellStyle name="Normal 7 4 4 3 6 2" xfId="9002" xr:uid="{81A5BC71-E4E7-45B7-BD3D-FA7BD7CB9822}"/>
    <cellStyle name="Normal 7 4 4 3 6 2 2" xfId="19173" xr:uid="{0B4D4B97-9E63-40E0-84D3-EDB0ADC85CB4}"/>
    <cellStyle name="Normal 7 4 4 3 6 3" xfId="11682" xr:uid="{B023B6A2-8D45-444A-B6E0-0242AA799E83}"/>
    <cellStyle name="Normal 7 4 4 3 6 3 2" xfId="22006" xr:uid="{938AB2EB-3B6B-4E6D-92E6-CB39157E8016}"/>
    <cellStyle name="Normal 7 4 4 3 6 4" xfId="24572" xr:uid="{A8E60158-C48B-4C7E-A755-CA4D7D79CF7D}"/>
    <cellStyle name="Normal 7 4 4 3 6 5" xfId="16340" xr:uid="{5F804F79-1EA6-41CC-93BA-5E5624ED0F3B}"/>
    <cellStyle name="Normal 7 4 4 3 7" xfId="7508" xr:uid="{65A48D23-0B90-4A84-855B-A794DA44A5E7}"/>
    <cellStyle name="Normal 7 4 4 3 7 2" xfId="10338" xr:uid="{FDFB80C1-E564-4563-8E1E-DDDAAEC77640}"/>
    <cellStyle name="Normal 7 4 4 3 7 2 2" xfId="20520" xr:uid="{5581BC9A-0CFC-4354-8468-416EA7900E11}"/>
    <cellStyle name="Normal 7 4 4 3 7 3" xfId="13029" xr:uid="{EEC39AF1-4E6F-4DD7-92D5-0FF0E320672B}"/>
    <cellStyle name="Normal 7 4 4 3 7 3 2" xfId="23353" xr:uid="{DD352815-7797-4DCC-8BE3-BC658C8C11AE}"/>
    <cellStyle name="Normal 7 4 4 3 7 4" xfId="17687" xr:uid="{8CF94562-A3F8-406C-A957-071A32E5BA13}"/>
    <cellStyle name="Normal 7 4 4 3 8" xfId="7956" xr:uid="{A2A80EF2-3572-416E-B6F9-BDA67F2EF5A6}"/>
    <cellStyle name="Normal 7 4 4 3 8 2" xfId="16013" xr:uid="{56584CEE-1A68-4617-964C-6FA0605AFE34}"/>
    <cellStyle name="Normal 7 4 4 3 9" xfId="8710" xr:uid="{98700EAA-B0D3-4321-81B7-C3FA309E6AD6}"/>
    <cellStyle name="Normal 7 4 4 3 9 2" xfId="18846" xr:uid="{2DD261CC-2319-4B36-8ED6-D3FFB90E3A5A}"/>
    <cellStyle name="Normal 7 4 4 4" xfId="1747" xr:uid="{00000000-0005-0000-0000-0000D3060000}"/>
    <cellStyle name="Normal 7 4 4 4 2" xfId="2402" xr:uid="{00000000-0005-0000-0000-000012050000}"/>
    <cellStyle name="Normal 7 4 4 4 2 2" xfId="6304" xr:uid="{00000000-0005-0000-0000-0000F4140000}"/>
    <cellStyle name="Normal 7 4 4 4 2 2 2" xfId="26864" xr:uid="{554EF7F0-7FDA-476B-AA7A-1168E4088570}"/>
    <cellStyle name="Normal 7 4 4 4 2 2 3" xfId="17352" xr:uid="{7714F7E7-EC1E-4EF9-8F93-CA09968A33A1}"/>
    <cellStyle name="Normal 7 4 4 4 2 3" xfId="10008" xr:uid="{8DBBBCD4-5A7F-4F29-BAF2-6CE85715D92C}"/>
    <cellStyle name="Normal 7 4 4 4 2 3 2" xfId="20185" xr:uid="{C2930A57-2B33-4AF5-A4A4-A6F3585574F2}"/>
    <cellStyle name="Normal 7 4 4 4 2 4" xfId="12694" xr:uid="{8F5F0A55-76C2-40AF-916F-7C60EB643709}"/>
    <cellStyle name="Normal 7 4 4 4 2 4 2" xfId="23018" xr:uid="{53C1D8C0-A310-4685-A49F-40A5C61500EE}"/>
    <cellStyle name="Normal 7 4 4 4 2 5" xfId="24017" xr:uid="{7CB220F2-3E39-4A49-BAD1-B93E76B1B51C}"/>
    <cellStyle name="Normal 7 4 4 4 2 6" xfId="15313" xr:uid="{8DCCF188-F99F-40BC-9F26-D0BAB6E69825}"/>
    <cellStyle name="Normal 7 4 4 4 3" xfId="3739" xr:uid="{00000000-0005-0000-0000-0000F5140000}"/>
    <cellStyle name="Normal 7 4 4 4 3 2" xfId="5566" xr:uid="{00000000-0005-0000-0000-0000F6140000}"/>
    <cellStyle name="Normal 7 4 4 4 3 2 2" xfId="28717" xr:uid="{B28195F6-58FB-493F-8E72-375262019A41}"/>
    <cellStyle name="Normal 7 4 4 4 3 2 3" xfId="16765" xr:uid="{2079F3B6-FBE8-468F-9A05-35A31F320CC0}"/>
    <cellStyle name="Normal 7 4 4 4 3 3" xfId="9424" xr:uid="{DA9DE280-9C5A-485D-88AF-46B63A728E79}"/>
    <cellStyle name="Normal 7 4 4 4 3 3 2" xfId="19598" xr:uid="{8E697948-C624-4F53-82EE-94F5D86B5BCF}"/>
    <cellStyle name="Normal 7 4 4 4 3 4" xfId="12107" xr:uid="{D50E3E3D-4C80-45ED-8F06-378DD2D5DF5F}"/>
    <cellStyle name="Normal 7 4 4 4 3 4 2" xfId="22431" xr:uid="{77AF444C-EAA1-4E71-8C05-F8C675653CB7}"/>
    <cellStyle name="Normal 7 4 4 4 3 5" xfId="26187" xr:uid="{CF4A8FC9-F9D8-4D1C-8F1A-665602A620A9}"/>
    <cellStyle name="Normal 7 4 4 4 3 6" xfId="14613" xr:uid="{4E9A7AB9-CAB9-4898-A89C-71D55A790C03}"/>
    <cellStyle name="Normal 7 4 4 4 4" xfId="4684" xr:uid="{00000000-0005-0000-0000-0000F7140000}"/>
    <cellStyle name="Normal 7 4 4 4 4 2" xfId="10454" xr:uid="{4D86EF02-91B7-4A27-8BAC-C6C1DB3FD3D0}"/>
    <cellStyle name="Normal 7 4 4 4 4 2 2" xfId="20636" xr:uid="{4919E331-50EE-47AF-9B39-2E4FE7BF0A00}"/>
    <cellStyle name="Normal 7 4 4 4 4 3" xfId="13145" xr:uid="{747C796E-FB0E-4844-941F-FDE55FC074CA}"/>
    <cellStyle name="Normal 7 4 4 4 4 3 2" xfId="23469" xr:uid="{27E3B570-3642-4BB5-86F0-A1FA61712F08}"/>
    <cellStyle name="Normal 7 4 4 4 4 4" xfId="24163" xr:uid="{9ECCEC57-7F77-4344-9B8C-7A672C048AC2}"/>
    <cellStyle name="Normal 7 4 4 4 4 5" xfId="17803" xr:uid="{0C3F918B-DBF0-4A33-ADFD-69A639B9E2D2}"/>
    <cellStyle name="Normal 7 4 4 4 5" xfId="7957" xr:uid="{A8545212-1CF2-49CA-84E4-A7DBD8322BDD}"/>
    <cellStyle name="Normal 7 4 4 4 5 2" xfId="16014" xr:uid="{AEB63991-C842-4CE5-8AB4-7653B3C42960}"/>
    <cellStyle name="Normal 7 4 4 4 6" xfId="8711" xr:uid="{5A00A37B-343A-4490-A9F4-A32AFE8C158B}"/>
    <cellStyle name="Normal 7 4 4 4 6 2" xfId="18847" xr:uid="{BB26DBE8-3AE4-48AE-B29E-6ADEFFDC267F}"/>
    <cellStyle name="Normal 7 4 4 4 7" xfId="11358" xr:uid="{7B016D6F-9E19-40D4-B54F-63DCFD09DD11}"/>
    <cellStyle name="Normal 7 4 4 4 7 2" xfId="21680" xr:uid="{772B44DD-D27E-4941-B280-43BFBFD444AE}"/>
    <cellStyle name="Normal 7 4 4 4 8" xfId="26249" xr:uid="{882BC100-D9AF-4C34-AB1F-A508DBDC2BD1}"/>
    <cellStyle name="Normal 7 4 4 4 9" xfId="14114" xr:uid="{9E814803-D39E-4E8C-BFF8-00AE0A32C76A}"/>
    <cellStyle name="Normal 7 4 4 5" xfId="2269" xr:uid="{00000000-0005-0000-0000-00000E050000}"/>
    <cellStyle name="Normal 7 4 4 5 2" xfId="6305" xr:uid="{00000000-0005-0000-0000-0000F9140000}"/>
    <cellStyle name="Normal 7 4 4 5 2 2" xfId="10719" xr:uid="{832BF413-73EC-4FDF-988C-D67FCD92FB56}"/>
    <cellStyle name="Normal 7 4 4 5 2 2 2" xfId="30296" xr:uid="{1443363C-0FF8-4A6A-8923-46259E3B12EF}"/>
    <cellStyle name="Normal 7 4 4 5 2 2 3" xfId="21005" xr:uid="{58D16261-2CD3-465B-BE71-1B965518A8E6}"/>
    <cellStyle name="Normal 7 4 4 5 2 3" xfId="13514" xr:uid="{449B8071-DCB3-4A14-B174-CEBF41ED6877}"/>
    <cellStyle name="Normal 7 4 4 5 2 3 2" xfId="23838" xr:uid="{F1ADDE2B-BA36-4A47-BE41-5D0BE5792FD7}"/>
    <cellStyle name="Normal 7 4 4 5 2 4" xfId="25954" xr:uid="{E2052044-2132-4F65-B874-478644ECA65F}"/>
    <cellStyle name="Normal 7 4 4 5 2 5" xfId="18172" xr:uid="{AE2BBF20-DEE4-4ADF-BD98-4607CC9D538F}"/>
    <cellStyle name="Normal 7 4 4 5 3" xfId="8284" xr:uid="{A80C6752-1E89-4F03-8182-432411C7DA6A}"/>
    <cellStyle name="Normal 7 4 4 5 3 2" xfId="29456" xr:uid="{E5E13268-642C-4599-8605-E9C277A16C3B}"/>
    <cellStyle name="Normal 7 4 4 5 3 3" xfId="17353" xr:uid="{42CA2D27-BB03-414F-A147-33817860F8C7}"/>
    <cellStyle name="Normal 7 4 4 5 4" xfId="10009" xr:uid="{2A228B22-DEDC-49BD-824E-19F650E3E8F9}"/>
    <cellStyle name="Normal 7 4 4 5 4 2" xfId="20186" xr:uid="{14651357-F5E7-4464-BA7B-FA6971984082}"/>
    <cellStyle name="Normal 7 4 4 5 5" xfId="12695" xr:uid="{D853C6F7-BA6C-43FD-8325-A42E6327D325}"/>
    <cellStyle name="Normal 7 4 4 5 5 2" xfId="23019" xr:uid="{B17388DF-E72A-4961-88D2-9B9D81D156DF}"/>
    <cellStyle name="Normal 7 4 4 5 6" xfId="26282" xr:uid="{CBA640C8-246F-4C92-92D7-25C017EA6E1A}"/>
    <cellStyle name="Normal 7 4 4 5 7" xfId="15314" xr:uid="{D1AC2A8F-6E76-4275-8C81-5F334CD89572}"/>
    <cellStyle name="Normal 7 4 4 6" xfId="3867" xr:uid="{00000000-0005-0000-0000-0000FA140000}"/>
    <cellStyle name="Normal 7 4 4 6 2" xfId="5748" xr:uid="{00000000-0005-0000-0000-0000FB140000}"/>
    <cellStyle name="Normal 7 4 4 6 2 2" xfId="29446" xr:uid="{AB77F90E-0F82-48E2-9ADE-0257C8F4733C}"/>
    <cellStyle name="Normal 7 4 4 6 2 3" xfId="16885" xr:uid="{C18DE87D-C076-48AB-B783-02BB30AD0833}"/>
    <cellStyle name="Normal 7 4 4 6 3" xfId="9542" xr:uid="{178DB9CE-C558-4A6C-8D18-54889FC94A90}"/>
    <cellStyle name="Normal 7 4 4 6 3 2" xfId="19718" xr:uid="{BAC2480B-BF9B-4890-A9B0-46F10EC3D5DE}"/>
    <cellStyle name="Normal 7 4 4 6 4" xfId="12227" xr:uid="{FEF958E3-5AF4-4F15-AB07-D301C927E704}"/>
    <cellStyle name="Normal 7 4 4 6 4 2" xfId="22551" xr:uid="{A3E953A2-C041-448F-946C-5E8D7C75978A}"/>
    <cellStyle name="Normal 7 4 4 6 5" xfId="24554" xr:uid="{3E849FDC-AE39-4A0D-93C6-1D7255AD4C43}"/>
    <cellStyle name="Normal 7 4 4 6 6" xfId="14785" xr:uid="{298A469F-797F-47B6-BEF6-C7C30EFA2921}"/>
    <cellStyle name="Normal 7 4 4 7" xfId="3205" xr:uid="{00000000-0005-0000-0000-0000FC140000}"/>
    <cellStyle name="Normal 7 4 4 7 2" xfId="5138" xr:uid="{00000000-0005-0000-0000-0000FD140000}"/>
    <cellStyle name="Normal 7 4 4 7 2 2" xfId="29577" xr:uid="{2DE6E75C-1003-45CB-9ACC-5F280625F010}"/>
    <cellStyle name="Normal 7 4 4 7 2 3" xfId="16427" xr:uid="{94EB1E31-E883-4BD4-8AAA-0EF8FAD9026B}"/>
    <cellStyle name="Normal 7 4 4 7 3" xfId="9087" xr:uid="{3AD4C349-0E68-4D26-8E45-C89AFDEEFA15}"/>
    <cellStyle name="Normal 7 4 4 7 3 2" xfId="19260" xr:uid="{37DC187A-51B0-4272-B3DE-52B3FA981D07}"/>
    <cellStyle name="Normal 7 4 4 7 4" xfId="11769" xr:uid="{5ECF5CED-7F6A-4E5C-BEF8-765019A4BDFC}"/>
    <cellStyle name="Normal 7 4 4 7 4 2" xfId="22093" xr:uid="{E9C6A40C-CEF4-413D-BF27-67A7578E522A}"/>
    <cellStyle name="Normal 7 4 4 7 5" xfId="26124" xr:uid="{3CC91F10-9BDE-4D23-8F46-84555045DDD5}"/>
    <cellStyle name="Normal 7 4 4 7 6" xfId="14196" xr:uid="{60CD0F91-CEA2-4BAE-B872-4686F7214B09}"/>
    <cellStyle name="Normal 7 4 4 8" xfId="4526" xr:uid="{00000000-0005-0000-0000-0000FE140000}"/>
    <cellStyle name="Normal 7 4 4 8 2" xfId="8808" xr:uid="{78D20560-399F-4956-AE90-FAB7022B8FB8}"/>
    <cellStyle name="Normal 7 4 4 8 2 2" xfId="18956" xr:uid="{19C1E4CE-7D3C-470F-9A2E-B311BCF8D45A}"/>
    <cellStyle name="Normal 7 4 4 8 3" xfId="11465" xr:uid="{23D09FF0-D187-4A44-8A08-C969FE438457}"/>
    <cellStyle name="Normal 7 4 4 8 3 2" xfId="21789" xr:uid="{0B4E61CA-EAC1-4CC2-8FDD-6DFBDB421894}"/>
    <cellStyle name="Normal 7 4 4 8 4" xfId="25498" xr:uid="{EFB3EE78-AF8B-48AA-A5EF-555A74ECAA45}"/>
    <cellStyle name="Normal 7 4 4 8 5" xfId="16123" xr:uid="{7B49C9E7-00CD-4584-94DE-D1F4439DA564}"/>
    <cellStyle name="Normal 7 4 4 9" xfId="7478" xr:uid="{9210A6E3-97C4-4D67-AF25-354ADA416649}"/>
    <cellStyle name="Normal 7 4 4 9 2" xfId="10312" xr:uid="{0F8D0205-8C84-42AC-A429-6E180DF11C87}"/>
    <cellStyle name="Normal 7 4 4 9 2 2" xfId="20494" xr:uid="{6FA5F4A5-2702-4699-A4F0-8CE347C8BE19}"/>
    <cellStyle name="Normal 7 4 4 9 3" xfId="13003" xr:uid="{AB7ED492-1E47-430C-97AD-449D47EE6547}"/>
    <cellStyle name="Normal 7 4 4 9 3 2" xfId="23327" xr:uid="{8C6DBF91-A39F-4236-BF36-E74B142469A0}"/>
    <cellStyle name="Normal 7 4 4 9 4" xfId="17661" xr:uid="{FC29B0B6-C7D8-4926-A3A5-60E0436CF1FF}"/>
    <cellStyle name="Normal 7 4 5" xfId="1748" xr:uid="{00000000-0005-0000-0000-0000D4060000}"/>
    <cellStyle name="Normal 7 4 5 10" xfId="7958" xr:uid="{93644E6B-4BB8-4E3B-8029-8918E5C1BA0B}"/>
    <cellStyle name="Normal 7 4 5 10 2" xfId="16015" xr:uid="{D855CA51-65E8-4C62-95FB-426E31B3674C}"/>
    <cellStyle name="Normal 7 4 5 11" xfId="8712" xr:uid="{27B39D8B-4FE8-4229-A2B4-DBEEA8ABED2B}"/>
    <cellStyle name="Normal 7 4 5 11 2" xfId="18848" xr:uid="{3BD3F0E0-896A-4A02-BFAF-C384766F8284}"/>
    <cellStyle name="Normal 7 4 5 12" xfId="11359" xr:uid="{26BF8530-2733-4E20-935D-CB0F52E41A5B}"/>
    <cellStyle name="Normal 7 4 5 12 2" xfId="21681" xr:uid="{5F7E8D3A-61B0-443D-A755-CE5EEEAE8C7E}"/>
    <cellStyle name="Normal 7 4 5 13" xfId="24418" xr:uid="{CE0A5E3E-AD57-42C9-90E9-B8A94A104BA8}"/>
    <cellStyle name="Normal 7 4 5 14" xfId="13771" xr:uid="{98A59895-B11A-4225-B09A-ABAE64C1ECE1}"/>
    <cellStyle name="Normal 7 4 5 2" xfId="1749" xr:uid="{00000000-0005-0000-0000-0000D5060000}"/>
    <cellStyle name="Normal 7 4 5 2 10" xfId="11360" xr:uid="{09A4D0FE-889E-4779-B901-7E49383137C2}"/>
    <cellStyle name="Normal 7 4 5 2 10 2" xfId="21682" xr:uid="{BA67273C-09AC-4A2D-AB01-E1A093FCF88C}"/>
    <cellStyle name="Normal 7 4 5 2 11" xfId="25324" xr:uid="{3ADF35F1-A7F0-4404-A298-3994B74BEDE0}"/>
    <cellStyle name="Normal 7 4 5 2 12" xfId="13957" xr:uid="{24C27DA6-A8CA-49A1-AE2A-E1B90B530D2B}"/>
    <cellStyle name="Normal 7 4 5 2 2" xfId="1750" xr:uid="{00000000-0005-0000-0000-0000D6060000}"/>
    <cellStyle name="Normal 7 4 5 2 2 2" xfId="2698" xr:uid="{00000000-0005-0000-0000-000015050000}"/>
    <cellStyle name="Normal 7 4 5 2 2 2 2" xfId="6307" xr:uid="{00000000-0005-0000-0000-000003150000}"/>
    <cellStyle name="Normal 7 4 5 2 2 2 2 2" xfId="28722" xr:uid="{1FFE9FC1-3533-4B54-A87D-928AA0457015}"/>
    <cellStyle name="Normal 7 4 5 2 2 2 2 3" xfId="27930" xr:uid="{04EDD299-E4DC-47EA-BC91-020CCEAEB5D0}"/>
    <cellStyle name="Normal 7 4 5 2 2 2 2 4" xfId="17355" xr:uid="{FD634970-FF34-4FA4-A3DC-80BAD10AAE66}"/>
    <cellStyle name="Normal 7 4 5 2 2 2 3" xfId="10011" xr:uid="{AF58CEA9-2047-4329-8634-A1DFA450E6EC}"/>
    <cellStyle name="Normal 7 4 5 2 2 2 3 2" xfId="29907" xr:uid="{BD4EB48A-0FF8-4334-9724-231AB033A7EE}"/>
    <cellStyle name="Normal 7 4 5 2 2 2 3 3" xfId="20188" xr:uid="{7743B62E-CD5B-4594-9973-92979F69525B}"/>
    <cellStyle name="Normal 7 4 5 2 2 2 4" xfId="12697" xr:uid="{05FFE13A-A678-46C8-9164-0C3A3A3B26D9}"/>
    <cellStyle name="Normal 7 4 5 2 2 2 4 2" xfId="23021" xr:uid="{8FE59AC2-C1D7-4BBE-B1EB-71D17A08CD66}"/>
    <cellStyle name="Normal 7 4 5 2 2 2 5" xfId="24665" xr:uid="{316C8F9E-546B-4949-918E-EEF2EA16EEF3}"/>
    <cellStyle name="Normal 7 4 5 2 2 2 6" xfId="15316" xr:uid="{E5E40554-2351-4B85-86B8-A5BDB027757E}"/>
    <cellStyle name="Normal 7 4 5 2 2 3" xfId="3741" xr:uid="{00000000-0005-0000-0000-000004150000}"/>
    <cellStyle name="Normal 7 4 5 2 2 3 2" xfId="5571" xr:uid="{00000000-0005-0000-0000-000005150000}"/>
    <cellStyle name="Normal 7 4 5 2 2 3 2 2" xfId="30152" xr:uid="{360A5A8D-A25C-4692-841B-9BA058B94F63}"/>
    <cellStyle name="Normal 7 4 5 2 2 3 2 3" xfId="20788" xr:uid="{6E136D43-DD04-4A2C-A5DC-67E4288060A8}"/>
    <cellStyle name="Normal 7 4 5 2 2 3 3" xfId="13297" xr:uid="{53551097-A05E-48B1-BAB1-468222BC99D8}"/>
    <cellStyle name="Normal 7 4 5 2 2 3 3 2" xfId="23621" xr:uid="{4C57BDE6-D883-4AAA-90DC-09755910BE36}"/>
    <cellStyle name="Normal 7 4 5 2 2 3 4" xfId="25221" xr:uid="{339B86A7-E5AC-41BE-AC12-E423C8003D2F}"/>
    <cellStyle name="Normal 7 4 5 2 2 3 5" xfId="17955" xr:uid="{165B1094-B8DB-4D22-A402-9EAD00DF7CE2}"/>
    <cellStyle name="Normal 7 4 5 2 2 4" xfId="5050" xr:uid="{00000000-0005-0000-0000-000006150000}"/>
    <cellStyle name="Normal 7 4 5 2 2 4 2" xfId="27777" xr:uid="{A6E00D28-7B63-4FA1-976D-9261A15EC360}"/>
    <cellStyle name="Normal 7 4 5 2 2 4 3" xfId="16017" xr:uid="{D346FDF2-C3C0-4E91-BBA1-8B2C23E845A7}"/>
    <cellStyle name="Normal 7 4 5 2 2 5" xfId="8714" xr:uid="{2091F43D-2FF2-4360-B344-4F7D41570342}"/>
    <cellStyle name="Normal 7 4 5 2 2 5 2" xfId="18850" xr:uid="{E6054C83-5067-48D4-911F-5C5BCB2C747A}"/>
    <cellStyle name="Normal 7 4 5 2 2 6" xfId="11361" xr:uid="{0AD8E887-5054-4305-9B24-5BC64C1AF98E}"/>
    <cellStyle name="Normal 7 4 5 2 2 6 2" xfId="21683" xr:uid="{662A8444-D002-4F5E-B521-F181BBC23478}"/>
    <cellStyle name="Normal 7 4 5 2 2 7" xfId="24084" xr:uid="{347EBBBB-A1CF-4392-9416-ABF11353C54E}"/>
    <cellStyle name="Normal 7 4 5 2 2 8" xfId="14618" xr:uid="{6840DB80-6860-4EDF-9046-0B9382897B75}"/>
    <cellStyle name="Normal 7 4 5 2 3" xfId="2477" xr:uid="{00000000-0005-0000-0000-000014050000}"/>
    <cellStyle name="Normal 7 4 5 2 3 2" xfId="6308" xr:uid="{00000000-0005-0000-0000-000008150000}"/>
    <cellStyle name="Normal 7 4 5 2 3 2 2" xfId="10720" xr:uid="{C9D3D728-71C1-4F2C-9214-5EF06A1FB67F}"/>
    <cellStyle name="Normal 7 4 5 2 3 2 2 2" xfId="30297" xr:uid="{93F0F27F-DAC9-4AE1-B742-F22DF174983E}"/>
    <cellStyle name="Normal 7 4 5 2 3 2 2 3" xfId="21006" xr:uid="{9F268A11-33C4-4FDE-897C-A06657964B03}"/>
    <cellStyle name="Normal 7 4 5 2 3 2 3" xfId="13515" xr:uid="{3CA83604-ECB5-410C-B73C-C8D48F3B631C}"/>
    <cellStyle name="Normal 7 4 5 2 3 2 3 2" xfId="23839" xr:uid="{91AFFA8F-66CC-4123-A643-8B257A6D604B}"/>
    <cellStyle name="Normal 7 4 5 2 3 2 4" xfId="26419" xr:uid="{0CD2A56C-92F9-4747-BCD3-ADC031608EBA}"/>
    <cellStyle name="Normal 7 4 5 2 3 2 5" xfId="18173" xr:uid="{E124566C-DA06-4CDE-876B-D7F02FC32879}"/>
    <cellStyle name="Normal 7 4 5 2 3 3" xfId="8285" xr:uid="{A4C2B9A9-1F56-4121-8327-05E4EF14CEA6}"/>
    <cellStyle name="Normal 7 4 5 2 3 3 2" xfId="29666" xr:uid="{E05FD666-C123-4683-B4E3-D466A33D3B1E}"/>
    <cellStyle name="Normal 7 4 5 2 3 3 3" xfId="17356" xr:uid="{45584CB9-956C-4453-B6F0-C9696128E351}"/>
    <cellStyle name="Normal 7 4 5 2 3 4" xfId="10012" xr:uid="{1431364F-9C88-4926-9942-8138ACA2486A}"/>
    <cellStyle name="Normal 7 4 5 2 3 4 2" xfId="20189" xr:uid="{B1BC26BC-2C49-4887-A5EB-87348E67D4CC}"/>
    <cellStyle name="Normal 7 4 5 2 3 5" xfId="12698" xr:uid="{F2F1927B-3A67-4019-8F69-950C8B2F8B5A}"/>
    <cellStyle name="Normal 7 4 5 2 3 5 2" xfId="23022" xr:uid="{06EDDF6B-7080-4ED1-A548-1F6297C8F021}"/>
    <cellStyle name="Normal 7 4 5 2 3 6" xfId="25059" xr:uid="{0E23505E-B53A-4E7D-B803-8C372DAA54C5}"/>
    <cellStyle name="Normal 7 4 5 2 3 7" xfId="15317" xr:uid="{7C6FB56D-EAAB-43EC-81C7-B1FCC62C55F1}"/>
    <cellStyle name="Normal 7 4 5 2 4" xfId="4197" xr:uid="{00000000-0005-0000-0000-000009150000}"/>
    <cellStyle name="Normal 7 4 5 2 4 2" xfId="6306" xr:uid="{00000000-0005-0000-0000-00000A150000}"/>
    <cellStyle name="Normal 7 4 5 2 4 2 2" xfId="28854" xr:uid="{4AD6A647-CE9E-412F-9182-F2F7396B9362}"/>
    <cellStyle name="Normal 7 4 5 2 4 2 3" xfId="17354" xr:uid="{C1118385-6116-487A-9CA5-88F60301E833}"/>
    <cellStyle name="Normal 7 4 5 2 4 3" xfId="10010" xr:uid="{A401F55D-603B-447D-A745-0C65CD8D3A95}"/>
    <cellStyle name="Normal 7 4 5 2 4 3 2" xfId="20187" xr:uid="{9DD2FE7F-09CC-499D-914B-3C480314B881}"/>
    <cellStyle name="Normal 7 4 5 2 4 4" xfId="12696" xr:uid="{F5AA18F9-CFA4-46DE-83D2-4B84025926EE}"/>
    <cellStyle name="Normal 7 4 5 2 4 4 2" xfId="23020" xr:uid="{2FC3772F-2B7E-458E-804A-A856B32DE579}"/>
    <cellStyle name="Normal 7 4 5 2 4 5" xfId="25594" xr:uid="{4464C74E-11D1-4808-BA59-7F7BEEEC74AB}"/>
    <cellStyle name="Normal 7 4 5 2 4 6" xfId="15315" xr:uid="{0826D307-22E0-427F-A37F-28DC467682B6}"/>
    <cellStyle name="Normal 7 4 5 2 5" xfId="3242" xr:uid="{00000000-0005-0000-0000-00000B150000}"/>
    <cellStyle name="Normal 7 4 5 2 5 2" xfId="5172" xr:uid="{00000000-0005-0000-0000-00000C150000}"/>
    <cellStyle name="Normal 7 4 5 2 5 2 2" xfId="27317" xr:uid="{FB3EC2A3-CADC-4A8F-BE33-AEBCC38538BC}"/>
    <cellStyle name="Normal 7 4 5 2 5 2 3" xfId="16461" xr:uid="{6726B907-1640-4F54-AEC0-56AE177C05B0}"/>
    <cellStyle name="Normal 7 4 5 2 5 3" xfId="9121" xr:uid="{7C2C4133-C70A-4A70-9479-1D464A487D4E}"/>
    <cellStyle name="Normal 7 4 5 2 5 3 2" xfId="19294" xr:uid="{4821A955-5F4B-4AA7-A0D1-FA940F1FDEDB}"/>
    <cellStyle name="Normal 7 4 5 2 5 4" xfId="11803" xr:uid="{7FAD64AB-90E8-47AB-B9F6-E483A7705178}"/>
    <cellStyle name="Normal 7 4 5 2 5 4 2" xfId="22127" xr:uid="{F2CBDAEB-E669-4533-AAE8-A1FC999904D2}"/>
    <cellStyle name="Normal 7 4 5 2 5 5" xfId="24437" xr:uid="{467A3160-6EA7-42C0-81DB-0A7F8B5BC62A}"/>
    <cellStyle name="Normal 7 4 5 2 5 6" xfId="14228" xr:uid="{877FB792-0A58-4229-80CC-F72D139BCF47}"/>
    <cellStyle name="Normal 7 4 5 2 6" xfId="4773" xr:uid="{00000000-0005-0000-0000-00000D150000}"/>
    <cellStyle name="Normal 7 4 5 2 6 2" xfId="9003" xr:uid="{16D385F4-4181-49BB-A3E8-49469B4EF843}"/>
    <cellStyle name="Normal 7 4 5 2 6 2 2" xfId="19174" xr:uid="{94897BFD-75C0-4A9F-AE4F-1642867CAD20}"/>
    <cellStyle name="Normal 7 4 5 2 6 3" xfId="11683" xr:uid="{C7D1C84B-F6AA-42E4-BC0D-B0BCBEEEA37D}"/>
    <cellStyle name="Normal 7 4 5 2 6 3 2" xfId="22007" xr:uid="{8C60941A-E3A4-42A4-BAE4-4BE9CC7BD759}"/>
    <cellStyle name="Normal 7 4 5 2 6 4" xfId="26348" xr:uid="{1F080553-0D4E-4E94-B6DF-0D3A6E59402B}"/>
    <cellStyle name="Normal 7 4 5 2 6 5" xfId="16341" xr:uid="{B35535E2-D247-4DB5-B240-01FC1743D71C}"/>
    <cellStyle name="Normal 7 4 5 2 7" xfId="7509" xr:uid="{EAB2C7E0-7736-4488-BEEE-F1609E4E2F5E}"/>
    <cellStyle name="Normal 7 4 5 2 7 2" xfId="10339" xr:uid="{C1B406A6-9500-418B-98CA-1E54C58EE1F5}"/>
    <cellStyle name="Normal 7 4 5 2 7 2 2" xfId="20521" xr:uid="{38658662-AA0A-4668-B930-3D1B1F0F1DC5}"/>
    <cellStyle name="Normal 7 4 5 2 7 3" xfId="13030" xr:uid="{F771412A-C154-4701-94EE-FDD6429B5C68}"/>
    <cellStyle name="Normal 7 4 5 2 7 3 2" xfId="23354" xr:uid="{3C49D53E-0251-43FB-87E8-1252665F26C0}"/>
    <cellStyle name="Normal 7 4 5 2 7 4" xfId="17688" xr:uid="{73EBA2C9-F1F8-4129-883E-CCA079A0B721}"/>
    <cellStyle name="Normal 7 4 5 2 8" xfId="7959" xr:uid="{AD5ABC47-91BB-42D8-B2FE-74F352105701}"/>
    <cellStyle name="Normal 7 4 5 2 8 2" xfId="16016" xr:uid="{20656E32-322F-492E-B87C-3F96219698C0}"/>
    <cellStyle name="Normal 7 4 5 2 9" xfId="8713" xr:uid="{B4F38B39-2B54-4B5D-8D76-0D5ECBFD0D20}"/>
    <cellStyle name="Normal 7 4 5 2 9 2" xfId="18849" xr:uid="{134B163C-6C3A-4278-9E44-B6109B86515A}"/>
    <cellStyle name="Normal 7 4 5 3" xfId="1751" xr:uid="{00000000-0005-0000-0000-0000D7060000}"/>
    <cellStyle name="Normal 7 4 5 3 10" xfId="25749" xr:uid="{0BDC7F12-EEE2-4918-A009-96FD476A553C}"/>
    <cellStyle name="Normal 7 4 5 3 11" xfId="14115" xr:uid="{3B803B27-B89E-44F5-9D12-76BD83131AEA}"/>
    <cellStyle name="Normal 7 4 5 3 2" xfId="2601" xr:uid="{00000000-0005-0000-0000-000016050000}"/>
    <cellStyle name="Normal 7 4 5 3 2 2" xfId="4199" xr:uid="{00000000-0005-0000-0000-000010150000}"/>
    <cellStyle name="Normal 7 4 5 3 2 2 2" xfId="6310" xr:uid="{00000000-0005-0000-0000-000011150000}"/>
    <cellStyle name="Normal 7 4 5 3 2 2 2 2" xfId="29395" xr:uid="{6F48A2D7-85CB-4631-95FA-97F151F29263}"/>
    <cellStyle name="Normal 7 4 5 3 2 2 2 3" xfId="17358" xr:uid="{AB323084-F747-4D44-B740-AF8999C1FDAD}"/>
    <cellStyle name="Normal 7 4 5 3 2 2 3" xfId="10014" xr:uid="{49964C21-B194-4387-92AD-680514FC2ECA}"/>
    <cellStyle name="Normal 7 4 5 3 2 2 3 2" xfId="20191" xr:uid="{690A3E3E-A65A-4BCB-9E91-A1F8B0A50D9A}"/>
    <cellStyle name="Normal 7 4 5 3 2 2 4" xfId="12700" xr:uid="{64A42654-2B6D-499D-B333-4E73E33F0066}"/>
    <cellStyle name="Normal 7 4 5 3 2 2 4 2" xfId="23024" xr:uid="{52F15033-9315-4DF9-993E-CF9818AB64D0}"/>
    <cellStyle name="Normal 7 4 5 3 2 2 5" xfId="25481" xr:uid="{ADE32024-83ED-4C24-A371-48D9CE65F554}"/>
    <cellStyle name="Normal 7 4 5 3 2 2 6" xfId="15319" xr:uid="{EAE6672F-D33C-4E8D-B7CA-CBD6050B430B}"/>
    <cellStyle name="Normal 7 4 5 3 2 3" xfId="5572" xr:uid="{00000000-0005-0000-0000-000012150000}"/>
    <cellStyle name="Normal 7 4 5 3 2 3 2" xfId="10555" xr:uid="{036E8711-0A16-44C5-89CD-5DDA3F035D79}"/>
    <cellStyle name="Normal 7 4 5 3 2 3 2 2" xfId="30153" xr:uid="{195BC90F-5CA5-4314-BA9C-5E0DA53E1806}"/>
    <cellStyle name="Normal 7 4 5 3 2 3 2 3" xfId="20789" xr:uid="{D1ADA11F-58B3-4D98-817F-DA10EBCD9B36}"/>
    <cellStyle name="Normal 7 4 5 3 2 3 3" xfId="13298" xr:uid="{5143C0A0-FCC4-41D0-8306-CB3E834CFBB6}"/>
    <cellStyle name="Normal 7 4 5 3 2 3 3 2" xfId="23622" xr:uid="{CEDF8ECB-7A5A-42A7-BE4D-4F47F1C4BCBE}"/>
    <cellStyle name="Normal 7 4 5 3 2 3 4" xfId="24161" xr:uid="{8AAEC277-AEF2-4354-8D48-D368DDA75CD0}"/>
    <cellStyle name="Normal 7 4 5 3 2 3 5" xfId="17956" xr:uid="{19C3BFC3-179E-4ED3-8B03-4E5F3B0C7347}"/>
    <cellStyle name="Normal 7 4 5 3 2 4" xfId="8162" xr:uid="{5108C4B9-0CB1-434D-A821-EAD61637C54D}"/>
    <cellStyle name="Normal 7 4 5 3 2 4 2" xfId="27581" xr:uid="{C379D357-4147-45EA-BEC3-C8876C4CDC0A}"/>
    <cellStyle name="Normal 7 4 5 3 2 4 3" xfId="16769" xr:uid="{ECA90964-D04D-48C9-A4D1-2A27A23FD407}"/>
    <cellStyle name="Normal 7 4 5 3 2 5" xfId="9428" xr:uid="{E29B2B35-26A1-4439-AC77-66937DB5C924}"/>
    <cellStyle name="Normal 7 4 5 3 2 5 2" xfId="19602" xr:uid="{6A581A15-D1AA-4613-8918-DE5FD6A9A65B}"/>
    <cellStyle name="Normal 7 4 5 3 2 6" xfId="12111" xr:uid="{D8DB14A9-5D9A-4654-9786-21639DC09619}"/>
    <cellStyle name="Normal 7 4 5 3 2 6 2" xfId="22435" xr:uid="{ECA4CE24-847F-4EA1-A06B-9727587B3684}"/>
    <cellStyle name="Normal 7 4 5 3 2 7" xfId="24749" xr:uid="{6B507FA8-CB9E-4F5B-9F88-EB7256D96129}"/>
    <cellStyle name="Normal 7 4 5 3 2 8" xfId="14619" xr:uid="{85BABF98-FCAE-4AF8-928A-DB1990386CEE}"/>
    <cellStyle name="Normal 7 4 5 3 3" xfId="4200" xr:uid="{00000000-0005-0000-0000-000013150000}"/>
    <cellStyle name="Normal 7 4 5 3 3 2" xfId="6311" xr:uid="{00000000-0005-0000-0000-000014150000}"/>
    <cellStyle name="Normal 7 4 5 3 3 2 2" xfId="10721" xr:uid="{42D93D74-478C-440C-AE15-CBDCE2726C63}"/>
    <cellStyle name="Normal 7 4 5 3 3 2 2 2" xfId="30298" xr:uid="{BE55BF78-563B-4607-9458-5E51ECD44558}"/>
    <cellStyle name="Normal 7 4 5 3 3 2 2 3" xfId="21007" xr:uid="{EE422C5F-EB9A-437E-A7B6-783EF0C90DF9}"/>
    <cellStyle name="Normal 7 4 5 3 3 2 3" xfId="13516" xr:uid="{E169BF3C-181C-406A-A9A4-747F1212BCE7}"/>
    <cellStyle name="Normal 7 4 5 3 3 2 3 2" xfId="23840" xr:uid="{65F78506-5F50-4F25-B2E8-D7A3DF763508}"/>
    <cellStyle name="Normal 7 4 5 3 3 2 4" xfId="26843" xr:uid="{EB5F1A43-B208-4D4E-9514-1FD6DEAFB06A}"/>
    <cellStyle name="Normal 7 4 5 3 3 2 5" xfId="18174" xr:uid="{AE03AF81-2132-4980-88CF-8C5C868D9117}"/>
    <cellStyle name="Normal 7 4 5 3 3 3" xfId="8286" xr:uid="{AED6190B-9C82-439C-8F6B-1FC0498FEDEE}"/>
    <cellStyle name="Normal 7 4 5 3 3 3 2" xfId="27967" xr:uid="{19C28C7C-9E10-4201-B078-017D9071DE06}"/>
    <cellStyle name="Normal 7 4 5 3 3 3 3" xfId="17359" xr:uid="{74AD4883-BBA9-401F-A9D2-4079AD80C49E}"/>
    <cellStyle name="Normal 7 4 5 3 3 4" xfId="10015" xr:uid="{21FFD8CE-B913-4727-BD8E-DB7AD0919204}"/>
    <cellStyle name="Normal 7 4 5 3 3 4 2" xfId="20192" xr:uid="{89CAB0F7-B208-4A98-AA76-DA154BFC7989}"/>
    <cellStyle name="Normal 7 4 5 3 3 5" xfId="12701" xr:uid="{B75A0808-3060-4F94-9D5C-A9F767EA35E9}"/>
    <cellStyle name="Normal 7 4 5 3 3 5 2" xfId="23025" xr:uid="{F4D4830A-E3C9-43B7-9D39-A06FFCEA583C}"/>
    <cellStyle name="Normal 7 4 5 3 3 6" xfId="26312" xr:uid="{2EC6B53A-EEC4-4EA1-8C5E-9E9DDBB103AB}"/>
    <cellStyle name="Normal 7 4 5 3 3 7" xfId="15320" xr:uid="{1B66E5CE-506A-4697-B289-600C2B075E25}"/>
    <cellStyle name="Normal 7 4 5 3 4" xfId="4198" xr:uid="{00000000-0005-0000-0000-000015150000}"/>
    <cellStyle name="Normal 7 4 5 3 4 2" xfId="6309" xr:uid="{00000000-0005-0000-0000-000016150000}"/>
    <cellStyle name="Normal 7 4 5 3 4 2 2" xfId="29147" xr:uid="{972A4EBD-A3F0-47C0-8604-DC1CDF0701A3}"/>
    <cellStyle name="Normal 7 4 5 3 4 2 3" xfId="17357" xr:uid="{5ACEA63E-DF0B-42F9-893C-9D162823C0A0}"/>
    <cellStyle name="Normal 7 4 5 3 4 3" xfId="10013" xr:uid="{5B0FEB8B-B238-4788-95AB-E96F70509588}"/>
    <cellStyle name="Normal 7 4 5 3 4 3 2" xfId="20190" xr:uid="{3115593F-5E74-4C68-9A52-7982D2F68477}"/>
    <cellStyle name="Normal 7 4 5 3 4 4" xfId="12699" xr:uid="{C87A9D22-32E1-4BCA-BC26-7EE40E78C68B}"/>
    <cellStyle name="Normal 7 4 5 3 4 4 2" xfId="23023" xr:uid="{D80635BE-EE20-438D-8AF2-E076A1817230}"/>
    <cellStyle name="Normal 7 4 5 3 4 5" xfId="25763" xr:uid="{5EEAC810-40AD-4037-A126-7E748C8CF42C}"/>
    <cellStyle name="Normal 7 4 5 3 4 6" xfId="15318" xr:uid="{8344C27E-E814-4194-9F5D-8DFA1F8A6CBF}"/>
    <cellStyle name="Normal 7 4 5 3 5" xfId="3366" xr:uid="{00000000-0005-0000-0000-000017150000}"/>
    <cellStyle name="Normal 7 4 5 3 5 2" xfId="5275" xr:uid="{00000000-0005-0000-0000-000018150000}"/>
    <cellStyle name="Normal 7 4 5 3 5 2 2" xfId="27033" xr:uid="{B91BAC56-5CDE-43F9-942F-68AA319BE31D}"/>
    <cellStyle name="Normal 7 4 5 3 5 2 3" xfId="16564" xr:uid="{1CB8808C-6C9A-4A0D-BDCF-0767FBDC36E7}"/>
    <cellStyle name="Normal 7 4 5 3 5 3" xfId="9224" xr:uid="{C5EC81BF-2332-4836-8942-A1B6DB14BE94}"/>
    <cellStyle name="Normal 7 4 5 3 5 3 2" xfId="19397" xr:uid="{CBD8C1E1-ACD5-4695-921E-7B7FC8196A9B}"/>
    <cellStyle name="Normal 7 4 5 3 5 4" xfId="11906" xr:uid="{153B84FF-3FB6-4F7D-8A61-BB3B7AE6E7AA}"/>
    <cellStyle name="Normal 7 4 5 3 5 4 2" xfId="22230" xr:uid="{68284F04-FE7F-411E-A522-44FEB355C0E3}"/>
    <cellStyle name="Normal 7 4 5 3 5 5" xfId="24123" xr:uid="{7C517388-29F7-41AC-BC3D-41AA19578E51}"/>
    <cellStyle name="Normal 7 4 5 3 5 6" xfId="14328" xr:uid="{186EB5E3-0910-4069-8A15-0333AB00B996}"/>
    <cellStyle name="Normal 7 4 5 3 6" xfId="4932" xr:uid="{00000000-0005-0000-0000-000019150000}"/>
    <cellStyle name="Normal 7 4 5 3 6 2" xfId="10455" xr:uid="{7F359F56-EE1D-412B-A447-34A0EBB122D4}"/>
    <cellStyle name="Normal 7 4 5 3 6 2 2" xfId="20637" xr:uid="{E797741E-4EC5-4073-AF1D-043B94254842}"/>
    <cellStyle name="Normal 7 4 5 3 6 3" xfId="13146" xr:uid="{6897F9D6-7B71-4DEE-9E41-61DEA7FA51BF}"/>
    <cellStyle name="Normal 7 4 5 3 6 3 2" xfId="23470" xr:uid="{30F6F83A-399C-48C7-9C8E-0F29E30FE176}"/>
    <cellStyle name="Normal 7 4 5 3 6 4" xfId="24799" xr:uid="{4D749A30-7D9A-45F0-8C14-19A783A11F1F}"/>
    <cellStyle name="Normal 7 4 5 3 6 5" xfId="17804" xr:uid="{67477911-9B72-4CA9-A05D-066227D6FF8D}"/>
    <cellStyle name="Normal 7 4 5 3 7" xfId="7960" xr:uid="{D72AB49C-427C-4DB9-B220-EB518B313DCD}"/>
    <cellStyle name="Normal 7 4 5 3 7 2" xfId="16018" xr:uid="{24D54418-C924-4801-8ED2-15A7E7EC6A47}"/>
    <cellStyle name="Normal 7 4 5 3 8" xfId="8715" xr:uid="{52F6B0D9-DD3F-45EA-A1CA-F0A68DF5C1AE}"/>
    <cellStyle name="Normal 7 4 5 3 8 2" xfId="18851" xr:uid="{491F29E5-0611-45ED-9A3B-B31E24A3CC0C}"/>
    <cellStyle name="Normal 7 4 5 3 9" xfId="11362" xr:uid="{E1F0962B-6866-4BFE-A38A-FBFC7218A22E}"/>
    <cellStyle name="Normal 7 4 5 3 9 2" xfId="21684" xr:uid="{DEA08B52-87F6-4509-83BE-493A7E55CE08}"/>
    <cellStyle name="Normal 7 4 5 4" xfId="1752" xr:uid="{00000000-0005-0000-0000-0000D8060000}"/>
    <cellStyle name="Normal 7 4 5 4 2" xfId="2403" xr:uid="{00000000-0005-0000-0000-000017050000}"/>
    <cellStyle name="Normal 7 4 5 4 2 2" xfId="6312" xr:uid="{00000000-0005-0000-0000-00001C150000}"/>
    <cellStyle name="Normal 7 4 5 4 2 2 2" xfId="27000" xr:uid="{26DBDFFA-628F-4AAC-80FA-5B26EFE03D0A}"/>
    <cellStyle name="Normal 7 4 5 4 2 2 3" xfId="17360" xr:uid="{B822609A-F4EC-4193-8065-D760B748806B}"/>
    <cellStyle name="Normal 7 4 5 4 2 3" xfId="10016" xr:uid="{F0C858A5-DED9-4315-8F73-37858D5ED84E}"/>
    <cellStyle name="Normal 7 4 5 4 2 3 2" xfId="20193" xr:uid="{9C9203B1-FC13-4566-B593-5DCCF1F0DEDC}"/>
    <cellStyle name="Normal 7 4 5 4 2 4" xfId="12702" xr:uid="{8A198B4E-C16E-4A8A-8FA7-8F1645251856}"/>
    <cellStyle name="Normal 7 4 5 4 2 4 2" xfId="23026" xr:uid="{F62D1137-8A0F-43EE-86E8-2B45A33390A0}"/>
    <cellStyle name="Normal 7 4 5 4 2 5" xfId="24023" xr:uid="{09B8FEA4-DB3F-45F4-920D-09495A379B71}"/>
    <cellStyle name="Normal 7 4 5 4 2 6" xfId="15321" xr:uid="{16F9336F-76A6-4458-AD78-ED3756413704}"/>
    <cellStyle name="Normal 7 4 5 4 3" xfId="3740" xr:uid="{00000000-0005-0000-0000-00001D150000}"/>
    <cellStyle name="Normal 7 4 5 4 3 2" xfId="5570" xr:uid="{00000000-0005-0000-0000-00001E150000}"/>
    <cellStyle name="Normal 7 4 5 4 3 2 2" xfId="30151" xr:uid="{46177DD9-881D-47EF-9C36-8EBE36735DB4}"/>
    <cellStyle name="Normal 7 4 5 4 3 2 3" xfId="20787" xr:uid="{1379B4E4-B8B2-4FD5-8818-A60B54190D13}"/>
    <cellStyle name="Normal 7 4 5 4 3 3" xfId="13296" xr:uid="{6AC19473-8183-4652-B541-D0041CDEBB36}"/>
    <cellStyle name="Normal 7 4 5 4 3 3 2" xfId="23620" xr:uid="{92192B5F-4C6D-4E61-B935-9B0877EB0498}"/>
    <cellStyle name="Normal 7 4 5 4 3 4" xfId="26606" xr:uid="{D5DF41FD-DF91-4FB4-BDF6-7FAB060446BD}"/>
    <cellStyle name="Normal 7 4 5 4 3 5" xfId="17954" xr:uid="{0889E8D5-BDF6-465B-8331-9734EDD92F54}"/>
    <cellStyle name="Normal 7 4 5 4 4" xfId="4685" xr:uid="{00000000-0005-0000-0000-00001F150000}"/>
    <cellStyle name="Normal 7 4 5 4 4 2" xfId="27587" xr:uid="{45E90D83-83EE-4FCA-84CE-87137BFB4596}"/>
    <cellStyle name="Normal 7 4 5 4 4 3" xfId="16019" xr:uid="{72928442-3593-461D-A876-3193449B9B81}"/>
    <cellStyle name="Normal 7 4 5 4 5" xfId="8716" xr:uid="{275C1FAA-4BBC-44F9-9BAE-741BF0ED8FE0}"/>
    <cellStyle name="Normal 7 4 5 4 5 2" xfId="18852" xr:uid="{509803ED-9617-4334-9BC2-5F8D8D42DA0D}"/>
    <cellStyle name="Normal 7 4 5 4 6" xfId="11363" xr:uid="{498CCF44-E33C-457C-A888-5C430B0AD794}"/>
    <cellStyle name="Normal 7 4 5 4 6 2" xfId="21685" xr:uid="{2008847F-7567-48F1-AC4B-75DD6FAEF341}"/>
    <cellStyle name="Normal 7 4 5 4 7" xfId="26150" xr:uid="{5EE3F2EA-4D15-46AC-9C27-06AB596A9699}"/>
    <cellStyle name="Normal 7 4 5 4 8" xfId="14617" xr:uid="{B6CC37E8-D927-4AA2-BFE2-C119D2CAC087}"/>
    <cellStyle name="Normal 7 4 5 5" xfId="2270" xr:uid="{00000000-0005-0000-0000-000013050000}"/>
    <cellStyle name="Normal 7 4 5 5 2" xfId="6313" xr:uid="{00000000-0005-0000-0000-000021150000}"/>
    <cellStyle name="Normal 7 4 5 5 2 2" xfId="10722" xr:uid="{4845A5FD-11A4-47B7-AAAC-4B4E5055B2C7}"/>
    <cellStyle name="Normal 7 4 5 5 2 2 2" xfId="30299" xr:uid="{8727AF4D-65BB-41D0-B823-08180BE8C1ED}"/>
    <cellStyle name="Normal 7 4 5 5 2 2 3" xfId="21008" xr:uid="{341C5B27-7BB6-4834-A900-7584EC673B74}"/>
    <cellStyle name="Normal 7 4 5 5 2 3" xfId="13517" xr:uid="{C9866BB2-814B-48C1-AD7E-8D37C3CD131B}"/>
    <cellStyle name="Normal 7 4 5 5 2 3 2" xfId="23841" xr:uid="{4840EF6B-F1AE-4791-B8A8-C3C9ED0444AB}"/>
    <cellStyle name="Normal 7 4 5 5 2 4" xfId="26121" xr:uid="{B813144A-46A8-405F-B875-9EEBD2CC75BE}"/>
    <cellStyle name="Normal 7 4 5 5 2 5" xfId="18175" xr:uid="{4EC16CFF-708C-4CC1-9407-508686AAC50D}"/>
    <cellStyle name="Normal 7 4 5 5 3" xfId="8287" xr:uid="{DC5D3EB5-42AD-4C35-A023-F01AEACBC9C1}"/>
    <cellStyle name="Normal 7 4 5 5 3 2" xfId="28448" xr:uid="{FDC479FD-19DE-48BE-869A-86FE8CF6D3F4}"/>
    <cellStyle name="Normal 7 4 5 5 3 3" xfId="17361" xr:uid="{593D1DFF-F832-4D5F-8ECB-8FBE58F995F2}"/>
    <cellStyle name="Normal 7 4 5 5 4" xfId="10017" xr:uid="{48A5C763-20FC-43C9-BDD0-F1BD0CDF4D2E}"/>
    <cellStyle name="Normal 7 4 5 5 4 2" xfId="20194" xr:uid="{3F5B16B1-49C1-421E-994B-0E924A7D97FA}"/>
    <cellStyle name="Normal 7 4 5 5 5" xfId="12703" xr:uid="{C2F7F4A6-53C7-42C7-A675-77A4457EBA4E}"/>
    <cellStyle name="Normal 7 4 5 5 5 2" xfId="23027" xr:uid="{E7A3283E-0BDA-4DBF-9397-1C3F985842BF}"/>
    <cellStyle name="Normal 7 4 5 5 6" xfId="25746" xr:uid="{1448185A-36D8-46CC-B1D7-0B6B9D0EAF40}"/>
    <cellStyle name="Normal 7 4 5 5 7" xfId="15322" xr:uid="{1D36091D-65AD-4830-A34F-96C09B608AED}"/>
    <cellStyle name="Normal 7 4 5 6" xfId="3868" xr:uid="{00000000-0005-0000-0000-000022150000}"/>
    <cellStyle name="Normal 7 4 5 6 2" xfId="5749" xr:uid="{00000000-0005-0000-0000-000023150000}"/>
    <cellStyle name="Normal 7 4 5 6 2 2" xfId="27303" xr:uid="{94E89BC4-ABBE-40C9-8E1C-F4613DBEE24A}"/>
    <cellStyle name="Normal 7 4 5 6 2 3" xfId="16886" xr:uid="{26E718EE-9E83-43A7-AB20-BED3C484FBB2}"/>
    <cellStyle name="Normal 7 4 5 6 3" xfId="9543" xr:uid="{E059D566-5EDB-4FEB-84D3-463662C37E6F}"/>
    <cellStyle name="Normal 7 4 5 6 3 2" xfId="19719" xr:uid="{35553479-C73B-48DA-9A14-4842A2400BFF}"/>
    <cellStyle name="Normal 7 4 5 6 4" xfId="12228" xr:uid="{51762237-F043-4A8C-8F7A-45FAA8844A09}"/>
    <cellStyle name="Normal 7 4 5 6 4 2" xfId="22552" xr:uid="{0997A29C-CE5A-4302-BCE8-0D0F6E8D085C}"/>
    <cellStyle name="Normal 7 4 5 6 5" xfId="24470" xr:uid="{52288519-7DF0-4F02-81DC-6E17757782C4}"/>
    <cellStyle name="Normal 7 4 5 6 6" xfId="14786" xr:uid="{C4C0223A-B90D-44F1-8BBE-74ABDFD3206A}"/>
    <cellStyle name="Normal 7 4 5 7" xfId="3172" xr:uid="{00000000-0005-0000-0000-000024150000}"/>
    <cellStyle name="Normal 7 4 5 7 2" xfId="5112" xr:uid="{00000000-0005-0000-0000-000025150000}"/>
    <cellStyle name="Normal 7 4 5 7 2 2" xfId="28805" xr:uid="{77866FCE-6C1A-41FA-A672-2C9C3748FC0C}"/>
    <cellStyle name="Normal 7 4 5 7 2 3" xfId="16401" xr:uid="{4DAC47A5-ACA3-4487-BC6E-D3959C36A056}"/>
    <cellStyle name="Normal 7 4 5 7 3" xfId="9061" xr:uid="{D5792801-1BE7-4686-BD7B-9CEBD392CB1C}"/>
    <cellStyle name="Normal 7 4 5 7 3 2" xfId="19234" xr:uid="{E006B06F-4C02-4018-8D1E-8EE37416BD44}"/>
    <cellStyle name="Normal 7 4 5 7 4" xfId="11743" xr:uid="{A3F4EA58-2F19-47DF-AA16-7F7DACBBF635}"/>
    <cellStyle name="Normal 7 4 5 7 4 2" xfId="22067" xr:uid="{A8629F1A-B4EE-4289-A266-120954BCA952}"/>
    <cellStyle name="Normal 7 4 5 7 5" xfId="25816" xr:uid="{68E15C6A-E267-4FE4-82DF-838EEF60DF4C}"/>
    <cellStyle name="Normal 7 4 5 7 6" xfId="14170" xr:uid="{03172D3E-3C67-4831-87E9-5B0E5E162E60}"/>
    <cellStyle name="Normal 7 4 5 8" xfId="4527" xr:uid="{00000000-0005-0000-0000-000026150000}"/>
    <cellStyle name="Normal 7 4 5 8 2" xfId="8840" xr:uid="{70956310-236E-4AB9-A8A9-3D95D58BD06B}"/>
    <cellStyle name="Normal 7 4 5 8 2 2" xfId="18990" xr:uid="{FC40E7A9-CE03-4B3D-90D7-33D56B164CAF}"/>
    <cellStyle name="Normal 7 4 5 8 3" xfId="11499" xr:uid="{1B81F770-901F-406C-93FD-F987744ED39B}"/>
    <cellStyle name="Normal 7 4 5 8 3 2" xfId="21823" xr:uid="{1634DC7E-0AAE-401D-86B6-BFE818B9EB78}"/>
    <cellStyle name="Normal 7 4 5 8 4" xfId="26159" xr:uid="{B1D64ADF-885D-446A-A4DA-C4132109AD0F}"/>
    <cellStyle name="Normal 7 4 5 8 5" xfId="16157" xr:uid="{1888B779-56D9-40B7-B2DC-2AAA284AF262}"/>
    <cellStyle name="Normal 7 4 5 9" xfId="7479" xr:uid="{FA1CCEEF-F5C7-4FDC-87DE-157E5436E025}"/>
    <cellStyle name="Normal 7 4 5 9 2" xfId="10313" xr:uid="{A24E2B36-80A9-4C85-BD39-CD159692C562}"/>
    <cellStyle name="Normal 7 4 5 9 2 2" xfId="20495" xr:uid="{2EA1B4BB-7FED-487F-B97D-90FF60EE0FB9}"/>
    <cellStyle name="Normal 7 4 5 9 3" xfId="13004" xr:uid="{C74783C2-E7AA-4D4A-A82C-978C4E1B407C}"/>
    <cellStyle name="Normal 7 4 5 9 3 2" xfId="23328" xr:uid="{8EEC3873-A09D-4E40-92E9-33FB28A93199}"/>
    <cellStyle name="Normal 7 4 5 9 4" xfId="17662" xr:uid="{A48D9DBA-A7B4-4407-8CA0-438391CFA648}"/>
    <cellStyle name="Normal 7 4 6" xfId="1753" xr:uid="{00000000-0005-0000-0000-0000D9060000}"/>
    <cellStyle name="Normal 7 4 6 10" xfId="8717" xr:uid="{46824B9F-7C09-4B4C-852B-554B853ED595}"/>
    <cellStyle name="Normal 7 4 6 10 2" xfId="18853" xr:uid="{CE2D09E4-4C30-41C7-A297-BF226E11DE52}"/>
    <cellStyle name="Normal 7 4 6 11" xfId="11364" xr:uid="{675C6DFA-C52D-4105-BC6F-9FD7CE83D591}"/>
    <cellStyle name="Normal 7 4 6 11 2" xfId="21686" xr:uid="{55F865B8-893E-40F0-8291-2EE93437EE66}"/>
    <cellStyle name="Normal 7 4 6 12" xfId="25483" xr:uid="{8F2DBB1C-AF49-4BAB-A09A-53E1731A339A}"/>
    <cellStyle name="Normal 7 4 6 13" xfId="13754" xr:uid="{F3C122ED-BEBC-4543-A260-EAE202562599}"/>
    <cellStyle name="Normal 7 4 6 2" xfId="1754" xr:uid="{00000000-0005-0000-0000-0000DA060000}"/>
    <cellStyle name="Normal 7 4 6 2 10" xfId="11365" xr:uid="{CF25F14F-E181-4123-A568-2E366004F095}"/>
    <cellStyle name="Normal 7 4 6 2 10 2" xfId="21687" xr:uid="{A7515DB5-14D8-480C-8223-186810BE1AA4}"/>
    <cellStyle name="Normal 7 4 6 2 11" xfId="25605" xr:uid="{B1C98111-5B6D-40E2-A37A-467066DA81B7}"/>
    <cellStyle name="Normal 7 4 6 2 12" xfId="13958" xr:uid="{5D2C5359-E757-4272-BA2C-EA73D4823411}"/>
    <cellStyle name="Normal 7 4 6 2 2" xfId="1755" xr:uid="{00000000-0005-0000-0000-0000DB060000}"/>
    <cellStyle name="Normal 7 4 6 2 2 2" xfId="2699" xr:uid="{00000000-0005-0000-0000-00001A050000}"/>
    <cellStyle name="Normal 7 4 6 2 2 2 2" xfId="6315" xr:uid="{00000000-0005-0000-0000-00002B150000}"/>
    <cellStyle name="Normal 7 4 6 2 2 2 2 2" xfId="28997" xr:uid="{338A4DC8-63FE-49DC-A4CA-B7992B584229}"/>
    <cellStyle name="Normal 7 4 6 2 2 2 2 3" xfId="29150" xr:uid="{D8A1531C-9B13-47E0-BB02-64A9C1AF6AD6}"/>
    <cellStyle name="Normal 7 4 6 2 2 2 2 4" xfId="17363" xr:uid="{EF2B614F-A579-49C8-A976-1AE310DA5008}"/>
    <cellStyle name="Normal 7 4 6 2 2 2 3" xfId="10019" xr:uid="{F69D05C0-C95F-43D3-B19B-C3AE96C7F999}"/>
    <cellStyle name="Normal 7 4 6 2 2 2 3 2" xfId="29908" xr:uid="{09317681-7DBE-49BD-8AF8-F5C1A64FDF96}"/>
    <cellStyle name="Normal 7 4 6 2 2 2 3 3" xfId="20196" xr:uid="{B3D82334-A089-49D2-8EC1-D08C48347D12}"/>
    <cellStyle name="Normal 7 4 6 2 2 2 4" xfId="12705" xr:uid="{E906E62A-396B-44C3-9D0A-353D996B3D4F}"/>
    <cellStyle name="Normal 7 4 6 2 2 2 4 2" xfId="23029" xr:uid="{EA30DDF6-1267-46CE-BC58-02BD7CBACFE2}"/>
    <cellStyle name="Normal 7 4 6 2 2 2 5" xfId="24538" xr:uid="{DD712D97-8BA7-4D19-939C-6B7FC8ED68DE}"/>
    <cellStyle name="Normal 7 4 6 2 2 2 6" xfId="15324" xr:uid="{0F9F3705-A73E-4D5E-8CEC-33DD7A1F7A70}"/>
    <cellStyle name="Normal 7 4 6 2 2 3" xfId="3743" xr:uid="{00000000-0005-0000-0000-00002C150000}"/>
    <cellStyle name="Normal 7 4 6 2 2 3 2" xfId="5574" xr:uid="{00000000-0005-0000-0000-00002D150000}"/>
    <cellStyle name="Normal 7 4 6 2 2 3 2 2" xfId="30154" xr:uid="{1347BD49-2243-4278-B67C-435548134B26}"/>
    <cellStyle name="Normal 7 4 6 2 2 3 2 3" xfId="20790" xr:uid="{F51B925A-736C-4C09-8755-99B08F073E9D}"/>
    <cellStyle name="Normal 7 4 6 2 2 3 3" xfId="13299" xr:uid="{63ECEF90-4F94-4408-94CB-3AC08A7857A9}"/>
    <cellStyle name="Normal 7 4 6 2 2 3 3 2" xfId="23623" xr:uid="{AA2D6D65-EF87-4822-BD0E-A7F4D1B37C10}"/>
    <cellStyle name="Normal 7 4 6 2 2 3 4" xfId="26258" xr:uid="{B7A35DC3-4DAB-45E8-82AB-DC5ED052B4CA}"/>
    <cellStyle name="Normal 7 4 6 2 2 3 5" xfId="17957" xr:uid="{C5E7ED9D-5951-4293-B9FF-419222E91747}"/>
    <cellStyle name="Normal 7 4 6 2 2 4" xfId="5051" xr:uid="{00000000-0005-0000-0000-00002E150000}"/>
    <cellStyle name="Normal 7 4 6 2 2 4 2" xfId="29432" xr:uid="{B481C5F2-69ED-4B98-BE37-115820B3CAD1}"/>
    <cellStyle name="Normal 7 4 6 2 2 4 3" xfId="16022" xr:uid="{1B63D9F4-2981-4A4C-8ECA-C373D1172F5E}"/>
    <cellStyle name="Normal 7 4 6 2 2 5" xfId="8719" xr:uid="{639CDF4E-C327-4737-BBE8-4553C9002062}"/>
    <cellStyle name="Normal 7 4 6 2 2 5 2" xfId="18855" xr:uid="{8C67D3FD-5A8D-4FED-94CC-7E91D1390C95}"/>
    <cellStyle name="Normal 7 4 6 2 2 6" xfId="11366" xr:uid="{20CEE523-B4FE-4BA4-9020-866B551AEE05}"/>
    <cellStyle name="Normal 7 4 6 2 2 6 2" xfId="21688" xr:uid="{236451E9-70D0-4FC2-8EFA-D461D08421D4}"/>
    <cellStyle name="Normal 7 4 6 2 2 7" xfId="25311" xr:uid="{F173B7E7-F753-4E12-A2DA-364149E693AC}"/>
    <cellStyle name="Normal 7 4 6 2 2 8" xfId="14621" xr:uid="{2CCF014F-6267-4592-965A-64602004E373}"/>
    <cellStyle name="Normal 7 4 6 2 3" xfId="2463" xr:uid="{00000000-0005-0000-0000-000019050000}"/>
    <cellStyle name="Normal 7 4 6 2 3 2" xfId="6316" xr:uid="{00000000-0005-0000-0000-000030150000}"/>
    <cellStyle name="Normal 7 4 6 2 3 2 2" xfId="10723" xr:uid="{7D2C40DF-0A4F-473F-8E0A-9E78D76DD168}"/>
    <cellStyle name="Normal 7 4 6 2 3 2 2 2" xfId="30300" xr:uid="{FD11039E-DD93-4927-881A-8BB995937E7C}"/>
    <cellStyle name="Normal 7 4 6 2 3 2 2 3" xfId="21009" xr:uid="{CB65069D-AA6A-486B-9869-D27AA8B38D62}"/>
    <cellStyle name="Normal 7 4 6 2 3 2 3" xfId="13518" xr:uid="{F7EACA40-1A8D-40AB-99FF-EE7F3865B234}"/>
    <cellStyle name="Normal 7 4 6 2 3 2 3 2" xfId="23842" xr:uid="{3728CE28-8431-40BB-8423-22AEA53D1E02}"/>
    <cellStyle name="Normal 7 4 6 2 3 2 4" xfId="25170" xr:uid="{FCDDE5B0-F3BB-4B68-AD2B-B1ED82BDD3E6}"/>
    <cellStyle name="Normal 7 4 6 2 3 2 5" xfId="18176" xr:uid="{B354A9DF-CFBF-4FB7-B1AE-6385C9309E3F}"/>
    <cellStyle name="Normal 7 4 6 2 3 3" xfId="8288" xr:uid="{95EB7FC4-57EE-4A00-8C54-D70E8C83B0E7}"/>
    <cellStyle name="Normal 7 4 6 2 3 3 2" xfId="27712" xr:uid="{D7D44F0C-EF49-42AC-86FA-D50742DC9F0E}"/>
    <cellStyle name="Normal 7 4 6 2 3 3 3" xfId="17364" xr:uid="{C71AB08A-196C-4861-9D9B-7390F6E95A27}"/>
    <cellStyle name="Normal 7 4 6 2 3 4" xfId="10020" xr:uid="{372A8EA7-7225-4B4A-AE23-911CD3932858}"/>
    <cellStyle name="Normal 7 4 6 2 3 4 2" xfId="20197" xr:uid="{6A92938E-C763-4B0D-A370-F28CC0E4AD05}"/>
    <cellStyle name="Normal 7 4 6 2 3 5" xfId="12706" xr:uid="{A1B06AB8-A3E1-49F1-9412-D3FF04AEB68F}"/>
    <cellStyle name="Normal 7 4 6 2 3 5 2" xfId="23030" xr:uid="{A8EDB028-6055-4E3B-B895-9163D5A49AE4}"/>
    <cellStyle name="Normal 7 4 6 2 3 6" xfId="24144" xr:uid="{3729FF5E-C9AD-4E21-89F9-0FF21280C209}"/>
    <cellStyle name="Normal 7 4 6 2 3 7" xfId="15325" xr:uid="{C2DA73B2-B117-4DA9-8CF0-C96594520180}"/>
    <cellStyle name="Normal 7 4 6 2 4" xfId="4201" xr:uid="{00000000-0005-0000-0000-000031150000}"/>
    <cellStyle name="Normal 7 4 6 2 4 2" xfId="6314" xr:uid="{00000000-0005-0000-0000-000032150000}"/>
    <cellStyle name="Normal 7 4 6 2 4 2 2" xfId="26935" xr:uid="{C2C93AC8-706B-47BC-8B40-08FFB0843E03}"/>
    <cellStyle name="Normal 7 4 6 2 4 2 3" xfId="17362" xr:uid="{73153038-5352-46CC-BA57-0E7D76D82DAF}"/>
    <cellStyle name="Normal 7 4 6 2 4 3" xfId="10018" xr:uid="{07C53A5E-E6CE-4DBD-A0A4-1C7C03AB1A8E}"/>
    <cellStyle name="Normal 7 4 6 2 4 3 2" xfId="20195" xr:uid="{1AB75A4E-FB66-4FFD-98BD-51185069BDF8}"/>
    <cellStyle name="Normal 7 4 6 2 4 4" xfId="12704" xr:uid="{43A8C27C-0112-4E25-A210-944EE4DC5312}"/>
    <cellStyle name="Normal 7 4 6 2 4 4 2" xfId="23028" xr:uid="{B8C89FA5-024D-4AA9-8AEC-A74D7C14D265}"/>
    <cellStyle name="Normal 7 4 6 2 4 5" xfId="26156" xr:uid="{F59501FE-9921-4038-922F-DF7DF816E849}"/>
    <cellStyle name="Normal 7 4 6 2 4 6" xfId="15323" xr:uid="{402A7DF3-5AF5-464E-8C0B-85931DF58D3B}"/>
    <cellStyle name="Normal 7 4 6 2 5" xfId="3340" xr:uid="{00000000-0005-0000-0000-000033150000}"/>
    <cellStyle name="Normal 7 4 6 2 5 2" xfId="5258" xr:uid="{00000000-0005-0000-0000-000034150000}"/>
    <cellStyle name="Normal 7 4 6 2 5 2 2" xfId="29316" xr:uid="{D354A7B3-CD7E-41E1-8A44-D2F19768D090}"/>
    <cellStyle name="Normal 7 4 6 2 5 2 3" xfId="16547" xr:uid="{6D9134C5-0938-4C55-8FE1-8CE6754FBBCB}"/>
    <cellStyle name="Normal 7 4 6 2 5 3" xfId="9207" xr:uid="{CC0FC755-93A3-4FA7-BD8E-069A16211E83}"/>
    <cellStyle name="Normal 7 4 6 2 5 3 2" xfId="19380" xr:uid="{A888EA7C-908B-46BA-989E-BC9520B7F3EC}"/>
    <cellStyle name="Normal 7 4 6 2 5 4" xfId="11889" xr:uid="{DE35A9F6-F4C7-4AA4-90DC-424F45D1D7A9}"/>
    <cellStyle name="Normal 7 4 6 2 5 4 2" xfId="22213" xr:uid="{B078A88E-5E88-41AE-A915-E667020C8339}"/>
    <cellStyle name="Normal 7 4 6 2 5 5" xfId="25304" xr:uid="{C77E7550-1C7E-4208-8AFC-7E74FBAA606E}"/>
    <cellStyle name="Normal 7 4 6 2 5 6" xfId="14311" xr:uid="{B28A7278-A95F-4567-B3EF-F12CEA31FC24}"/>
    <cellStyle name="Normal 7 4 6 2 6" xfId="4756" xr:uid="{00000000-0005-0000-0000-000035150000}"/>
    <cellStyle name="Normal 7 4 6 2 6 2" xfId="9004" xr:uid="{DA144DBD-A8E7-4748-9EB5-D265D9DDBD0D}"/>
    <cellStyle name="Normal 7 4 6 2 6 2 2" xfId="19175" xr:uid="{8C4E5B1F-29EE-45E3-91FB-75177027D494}"/>
    <cellStyle name="Normal 7 4 6 2 6 3" xfId="11684" xr:uid="{E5ABAEC1-2C1A-4889-BCA2-7B9550BA9F62}"/>
    <cellStyle name="Normal 7 4 6 2 6 3 2" xfId="22008" xr:uid="{3FB688A1-2E0C-4A1C-AAB7-0FDDF4C5B73B}"/>
    <cellStyle name="Normal 7 4 6 2 6 4" xfId="24820" xr:uid="{2138C4F9-A3D2-4558-B1D9-03B53B1BEE75}"/>
    <cellStyle name="Normal 7 4 6 2 6 5" xfId="16342" xr:uid="{49681A9A-8376-473E-8DE1-749E32099560}"/>
    <cellStyle name="Normal 7 4 6 2 7" xfId="7510" xr:uid="{2CB5407B-AE06-496E-8FBB-559DA72E2E43}"/>
    <cellStyle name="Normal 7 4 6 2 7 2" xfId="10340" xr:uid="{696B6745-0B22-4403-B163-AA6D644BA8D7}"/>
    <cellStyle name="Normal 7 4 6 2 7 2 2" xfId="20522" xr:uid="{B18C5E57-D5EF-4FB3-83B8-0CFB166E2715}"/>
    <cellStyle name="Normal 7 4 6 2 7 3" xfId="13031" xr:uid="{6212FF6E-ADDA-4434-9A92-3483129C6C63}"/>
    <cellStyle name="Normal 7 4 6 2 7 3 2" xfId="23355" xr:uid="{696D3289-1547-4847-929B-52525215171F}"/>
    <cellStyle name="Normal 7 4 6 2 7 4" xfId="17689" xr:uid="{878F4BAD-B138-4531-96D1-1948D5A9F9D6}"/>
    <cellStyle name="Normal 7 4 6 2 8" xfId="7962" xr:uid="{729C8F4C-744B-4B59-BEEA-969447402F9F}"/>
    <cellStyle name="Normal 7 4 6 2 8 2" xfId="16021" xr:uid="{90A9E11C-81B3-4462-8F39-9566080F2B1C}"/>
    <cellStyle name="Normal 7 4 6 2 9" xfId="8718" xr:uid="{5601DA7E-E40C-46C4-9E5C-C016DAAB610D}"/>
    <cellStyle name="Normal 7 4 6 2 9 2" xfId="18854" xr:uid="{5FB28CBC-FE58-43B8-BC7E-1D07F64ABC82}"/>
    <cellStyle name="Normal 7 4 6 3" xfId="1756" xr:uid="{00000000-0005-0000-0000-0000DC060000}"/>
    <cellStyle name="Normal 7 4 6 3 2" xfId="2602" xr:uid="{00000000-0005-0000-0000-00001B050000}"/>
    <cellStyle name="Normal 7 4 6 3 2 2" xfId="6317" xr:uid="{00000000-0005-0000-0000-000038150000}"/>
    <cellStyle name="Normal 7 4 6 3 2 2 2" xfId="26665" xr:uid="{EDB01E3E-98C4-4DBB-B957-147609D15010}"/>
    <cellStyle name="Normal 7 4 6 3 2 2 3" xfId="29504" xr:uid="{EAA10CC3-B156-4D9A-A4E1-B495DFDB30AD}"/>
    <cellStyle name="Normal 7 4 6 3 2 2 4" xfId="17365" xr:uid="{B0B2A15F-9992-489D-ADAF-F27A2B0CD329}"/>
    <cellStyle name="Normal 7 4 6 3 2 3" xfId="10021" xr:uid="{7E337A88-91B0-439A-A0C5-D76A3BEC3C51}"/>
    <cellStyle name="Normal 7 4 6 3 2 3 2" xfId="29909" xr:uid="{769F6B76-151D-4613-8B04-86EDE28BCBDC}"/>
    <cellStyle name="Normal 7 4 6 3 2 3 3" xfId="20198" xr:uid="{724A2122-D26D-4D27-9929-90A62A24F9A8}"/>
    <cellStyle name="Normal 7 4 6 3 2 4" xfId="12707" xr:uid="{174C57CC-CCC4-45F3-8DF4-1069B6F7EE94}"/>
    <cellStyle name="Normal 7 4 6 3 2 4 2" xfId="23031" xr:uid="{93EC2CB8-5D01-4ED2-A920-2A0F3FFE85C6}"/>
    <cellStyle name="Normal 7 4 6 3 2 5" xfId="24884" xr:uid="{4191BF7F-D575-4D5A-9E07-B0C0A6314CAB}"/>
    <cellStyle name="Normal 7 4 6 3 2 6" xfId="15326" xr:uid="{92EDE151-43CE-44F0-B19F-62192740A5EF}"/>
    <cellStyle name="Normal 7 4 6 3 3" xfId="3742" xr:uid="{00000000-0005-0000-0000-000039150000}"/>
    <cellStyle name="Normal 7 4 6 3 3 2" xfId="5573" xr:uid="{00000000-0005-0000-0000-00003A150000}"/>
    <cellStyle name="Normal 7 4 6 3 3 2 2" xfId="26955" xr:uid="{0173C0B7-F8FD-4922-A2D1-2C5B97840DFE}"/>
    <cellStyle name="Normal 7 4 6 3 3 2 3" xfId="16770" xr:uid="{649CE6BD-606F-4E8F-9B30-2EC477D88297}"/>
    <cellStyle name="Normal 7 4 6 3 3 3" xfId="9429" xr:uid="{A0C54123-BC79-4CD8-B322-A29B062C0BD5}"/>
    <cellStyle name="Normal 7 4 6 3 3 3 2" xfId="19603" xr:uid="{FD9F7283-4C14-460C-8017-4293E796A8A1}"/>
    <cellStyle name="Normal 7 4 6 3 3 4" xfId="12112" xr:uid="{E8B8CA04-FCEE-41AF-9814-4B8B64758BFD}"/>
    <cellStyle name="Normal 7 4 6 3 3 4 2" xfId="22436" xr:uid="{E8F36D34-9075-40DC-935C-9D2C31599DCA}"/>
    <cellStyle name="Normal 7 4 6 3 3 5" xfId="24182" xr:uid="{F6D2BB07-DD6F-476A-836A-02FFEF079933}"/>
    <cellStyle name="Normal 7 4 6 3 3 6" xfId="14620" xr:uid="{B156874E-07FB-45B4-947C-9D377647E24A}"/>
    <cellStyle name="Normal 7 4 6 3 4" xfId="4933" xr:uid="{00000000-0005-0000-0000-00003B150000}"/>
    <cellStyle name="Normal 7 4 6 3 4 2" xfId="10456" xr:uid="{E27F91D0-514A-40EA-8472-2668C6105E79}"/>
    <cellStyle name="Normal 7 4 6 3 4 2 2" xfId="30036" xr:uid="{5062CB75-2A4A-4D3E-9FD2-1F7D38A40A59}"/>
    <cellStyle name="Normal 7 4 6 3 4 2 3" xfId="20638" xr:uid="{380567CD-DB57-4B11-8C04-2D125D4BFB9D}"/>
    <cellStyle name="Normal 7 4 6 3 4 3" xfId="13147" xr:uid="{578526F7-C6FA-4894-BA3E-726008E9DE62}"/>
    <cellStyle name="Normal 7 4 6 3 4 3 2" xfId="23471" xr:uid="{492F4421-7038-4E60-9D90-A7EA87548D68}"/>
    <cellStyle name="Normal 7 4 6 3 4 4" xfId="25571" xr:uid="{9B7D2C4C-33C7-464F-921A-BB8590B29981}"/>
    <cellStyle name="Normal 7 4 6 3 4 5" xfId="17805" xr:uid="{A2DCF01D-3851-43DB-AC38-6BC04F444F66}"/>
    <cellStyle name="Normal 7 4 6 3 5" xfId="7963" xr:uid="{A3686BBA-C69A-4770-9A90-83394DEFF8E2}"/>
    <cellStyle name="Normal 7 4 6 3 5 2" xfId="29023" xr:uid="{5E4DE7B6-430A-4FC4-91E3-C0FAAC75D831}"/>
    <cellStyle name="Normal 7 4 6 3 5 3" xfId="16023" xr:uid="{E9AD0119-3901-4A51-A9E5-4BEA860985D1}"/>
    <cellStyle name="Normal 7 4 6 3 6" xfId="8720" xr:uid="{225F36ED-0FD4-4E86-8F5B-DB60488D3C16}"/>
    <cellStyle name="Normal 7 4 6 3 6 2" xfId="18856" xr:uid="{8E12D881-69F8-40F8-874B-28E93F9D18CE}"/>
    <cellStyle name="Normal 7 4 6 3 7" xfId="11367" xr:uid="{052C72DA-F073-4B1C-960F-0A2D910FDEBC}"/>
    <cellStyle name="Normal 7 4 6 3 7 2" xfId="21689" xr:uid="{2A7AF32B-B812-41E2-A099-9657967AC206}"/>
    <cellStyle name="Normal 7 4 6 3 8" xfId="24524" xr:uid="{36178101-C56F-43AD-A68D-11E042964834}"/>
    <cellStyle name="Normal 7 4 6 3 9" xfId="14116" xr:uid="{E2EA20D3-0E17-4944-A459-167797457435}"/>
    <cellStyle name="Normal 7 4 6 4" xfId="1757" xr:uid="{00000000-0005-0000-0000-0000DD060000}"/>
    <cellStyle name="Normal 7 4 6 4 2" xfId="2404" xr:uid="{00000000-0005-0000-0000-00001C050000}"/>
    <cellStyle name="Normal 7 4 6 4 2 2" xfId="6318" xr:uid="{00000000-0005-0000-0000-00003E150000}"/>
    <cellStyle name="Normal 7 4 6 4 2 2 2" xfId="30301" xr:uid="{0D777E8E-3FEC-4E31-8574-644B978C0E96}"/>
    <cellStyle name="Normal 7 4 6 4 2 2 3" xfId="21010" xr:uid="{879BB52F-2461-442E-A974-496D8EE58898}"/>
    <cellStyle name="Normal 7 4 6 4 2 3" xfId="13519" xr:uid="{822E1DCC-326D-4150-A272-E619CB430791}"/>
    <cellStyle name="Normal 7 4 6 4 2 3 2" xfId="23843" xr:uid="{C25D7112-E1D2-48AF-8A76-517B966EE299}"/>
    <cellStyle name="Normal 7 4 6 4 2 4" xfId="24321" xr:uid="{94945D6B-0931-45FF-855A-AA9E99580B5A}"/>
    <cellStyle name="Normal 7 4 6 4 2 5" xfId="18177" xr:uid="{D80FE441-BEC1-41B3-8163-3B0BEB595030}"/>
    <cellStyle name="Normal 7 4 6 4 3" xfId="4686" xr:uid="{00000000-0005-0000-0000-00003F150000}"/>
    <cellStyle name="Normal 7 4 6 4 3 2" xfId="28060" xr:uid="{97F1BD29-1C4D-4753-A845-DA2260D49870}"/>
    <cellStyle name="Normal 7 4 6 4 3 3" xfId="16024" xr:uid="{47A30716-22B5-475A-BA29-B1BF458BE2B5}"/>
    <cellStyle name="Normal 7 4 6 4 4" xfId="8721" xr:uid="{185D76BB-B0AD-4759-A81C-7F3D48A12D3F}"/>
    <cellStyle name="Normal 7 4 6 4 4 2" xfId="18857" xr:uid="{22AD668D-7135-4EB3-A237-155DA2712C88}"/>
    <cellStyle name="Normal 7 4 6 4 5" xfId="11368" xr:uid="{69E2EDDF-7DD1-44A1-9FF6-BF5E1435FF92}"/>
    <cellStyle name="Normal 7 4 6 4 5 2" xfId="21690" xr:uid="{A3F69582-FB81-4D9C-A8AD-C092AA654732}"/>
    <cellStyle name="Normal 7 4 6 4 6" xfId="24485" xr:uid="{C42F611A-B9C8-4DBB-B783-2A251A525C61}"/>
    <cellStyle name="Normal 7 4 6 4 7" xfId="15327" xr:uid="{D28333D0-8436-4DD3-B90D-1104A5592AAF}"/>
    <cellStyle name="Normal 7 4 6 5" xfId="2271" xr:uid="{00000000-0005-0000-0000-000018050000}"/>
    <cellStyle name="Normal 7 4 6 5 2" xfId="5750" xr:uid="{00000000-0005-0000-0000-000041150000}"/>
    <cellStyle name="Normal 7 4 6 5 2 2" xfId="23900" xr:uid="{3B340D9F-7606-4D1D-9660-E1860F2D4C9F}"/>
    <cellStyle name="Normal 7 4 6 5 2 3" xfId="27809" xr:uid="{5CF21782-B249-49BE-86BF-EBBBBAB4D016}"/>
    <cellStyle name="Normal 7 4 6 5 2 4" xfId="16887" xr:uid="{D0A5EAD5-80D7-447F-B24B-8553DD561B1F}"/>
    <cellStyle name="Normal 7 4 6 5 3" xfId="9544" xr:uid="{6AAA5F3D-496D-456E-AD0E-F84FAEF54B95}"/>
    <cellStyle name="Normal 7 4 6 5 3 2" xfId="29734" xr:uid="{882D2F87-998D-41D0-AF7D-AC53AEA8693F}"/>
    <cellStyle name="Normal 7 4 6 5 3 3" xfId="19720" xr:uid="{1A344EFB-DC98-4EFA-86AC-72D2EEE3E18C}"/>
    <cellStyle name="Normal 7 4 6 5 4" xfId="12229" xr:uid="{744D1D90-8756-4F5E-9796-C5D91FCCE7CD}"/>
    <cellStyle name="Normal 7 4 6 5 4 2" xfId="22553" xr:uid="{E078E7B5-B5FC-4725-9A3C-8D9871006988}"/>
    <cellStyle name="Normal 7 4 6 5 5" xfId="25934" xr:uid="{8B507DEC-3AA7-4846-8087-8222D53F085F}"/>
    <cellStyle name="Normal 7 4 6 5 6" xfId="14787" xr:uid="{7087FFF2-1CF2-4C66-A4C9-F3C0D635F516}"/>
    <cellStyle name="Normal 7 4 6 6" xfId="3148" xr:uid="{00000000-0005-0000-0000-000042150000}"/>
    <cellStyle name="Normal 7 4 6 6 2" xfId="5095" xr:uid="{00000000-0005-0000-0000-000043150000}"/>
    <cellStyle name="Normal 7 4 6 6 2 2" xfId="29567" xr:uid="{CD9B30E4-C9F2-4231-9DAA-70696259D7E9}"/>
    <cellStyle name="Normal 7 4 6 6 2 3" xfId="16384" xr:uid="{962C9DE6-858D-4F93-BA4B-2818B0608084}"/>
    <cellStyle name="Normal 7 4 6 6 3" xfId="9044" xr:uid="{ED6438C7-547E-4626-AA4E-F8B3A7C5A7F7}"/>
    <cellStyle name="Normal 7 4 6 6 3 2" xfId="19217" xr:uid="{F4ACECD1-A6F2-4389-A378-BF1570DC5F27}"/>
    <cellStyle name="Normal 7 4 6 6 4" xfId="11726" xr:uid="{EBF796B0-7695-4F1D-BA70-B75D5C020BA6}"/>
    <cellStyle name="Normal 7 4 6 6 4 2" xfId="22050" xr:uid="{3FD973F1-AAD7-48A1-A6F7-EE862E6E2FA2}"/>
    <cellStyle name="Normal 7 4 6 6 5" xfId="24674" xr:uid="{C6DC048B-7C33-448E-9D06-07E188F28181}"/>
    <cellStyle name="Normal 7 4 6 6 6" xfId="14153" xr:uid="{79D9FB97-4A1A-4B45-8D5C-2F9586E2334E}"/>
    <cellStyle name="Normal 7 4 6 7" xfId="4528" xr:uid="{00000000-0005-0000-0000-000044150000}"/>
    <cellStyle name="Normal 7 4 6 7 2" xfId="8823" xr:uid="{841D10FC-A626-43DC-B9A0-7C715A2493CD}"/>
    <cellStyle name="Normal 7 4 6 7 2 2" xfId="18973" xr:uid="{1CE417AF-1315-4A3C-8C7D-B890BA7361B6}"/>
    <cellStyle name="Normal 7 4 6 7 3" xfId="11482" xr:uid="{1C8AA901-62B6-4A27-993D-E6A20D1C02E7}"/>
    <cellStyle name="Normal 7 4 6 7 3 2" xfId="21806" xr:uid="{2F30076B-F405-48EB-B371-AE2776C7D7D3}"/>
    <cellStyle name="Normal 7 4 6 7 4" xfId="25956" xr:uid="{999CBEAE-27B1-48ED-94CD-C8ABB49CF5E1}"/>
    <cellStyle name="Normal 7 4 6 7 5" xfId="16140" xr:uid="{76F4D075-E276-4CCE-A0A9-22C57272F300}"/>
    <cellStyle name="Normal 7 4 6 8" xfId="7480" xr:uid="{F9F3E888-493A-4999-8CA5-3ACEFB0C1467}"/>
    <cellStyle name="Normal 7 4 6 8 2" xfId="10314" xr:uid="{71ABE091-3D1A-4884-ADFA-664B33C3C61A}"/>
    <cellStyle name="Normal 7 4 6 8 2 2" xfId="20496" xr:uid="{23DD009A-BCDA-417E-A063-BF5FD8230E25}"/>
    <cellStyle name="Normal 7 4 6 8 3" xfId="13005" xr:uid="{B311A522-38C2-48AC-B5FF-50080012501C}"/>
    <cellStyle name="Normal 7 4 6 8 3 2" xfId="23329" xr:uid="{CCE782FC-4229-47C0-A1AF-92BFF911F2AF}"/>
    <cellStyle name="Normal 7 4 6 8 4" xfId="17663" xr:uid="{D93C30FD-B230-416E-BB13-9E2DDCC9DF1E}"/>
    <cellStyle name="Normal 7 4 6 9" xfId="7961" xr:uid="{B57A02E8-E7FA-4B5C-A9EA-F0EAE4CD730F}"/>
    <cellStyle name="Normal 7 4 6 9 2" xfId="16020" xr:uid="{2BB9A08B-E6A4-40A6-A178-80D32586E2F0}"/>
    <cellStyle name="Normal 7 4 7" xfId="1758" xr:uid="{00000000-0005-0000-0000-0000DE060000}"/>
    <cellStyle name="Normal 7 4 7 10" xfId="8722" xr:uid="{799F5CC5-FE01-40E5-A4E8-C9883535E027}"/>
    <cellStyle name="Normal 7 4 7 10 2" xfId="18858" xr:uid="{C587C7A2-32DB-4349-BF82-D744B92E9F41}"/>
    <cellStyle name="Normal 7 4 7 11" xfId="11369" xr:uid="{CFD1FD9B-4E5D-4D63-9093-AE4D78860199}"/>
    <cellStyle name="Normal 7 4 7 11 2" xfId="21691" xr:uid="{D08B51B7-A22C-4B6F-986C-080B4B352C5B}"/>
    <cellStyle name="Normal 7 4 7 12" xfId="24975" xr:uid="{6DA27AB5-D789-43BC-A4C7-BAD99B1AAD5F}"/>
    <cellStyle name="Normal 7 4 7 13" xfId="13815" xr:uid="{C98F1C25-EC08-4EA7-8B9E-D17A7BB02AC9}"/>
    <cellStyle name="Normal 7 4 7 2" xfId="1759" xr:uid="{00000000-0005-0000-0000-0000DF060000}"/>
    <cellStyle name="Normal 7 4 7 2 10" xfId="11370" xr:uid="{FBD91ABF-679A-499A-BA1E-781773615E81}"/>
    <cellStyle name="Normal 7 4 7 2 10 2" xfId="21692" xr:uid="{6F5A6D12-458E-4CD2-87BE-6E52B7C2C0C7}"/>
    <cellStyle name="Normal 7 4 7 2 11" xfId="24809" xr:uid="{9FED1BBD-1CC9-4DB9-A170-C7977DD8DCDE}"/>
    <cellStyle name="Normal 7 4 7 2 12" xfId="13959" xr:uid="{6DD1F44D-3FAA-47D9-B677-FF23A9CDF6CA}"/>
    <cellStyle name="Normal 7 4 7 2 2" xfId="1760" xr:uid="{00000000-0005-0000-0000-0000E0060000}"/>
    <cellStyle name="Normal 7 4 7 2 2 2" xfId="2700" xr:uid="{00000000-0005-0000-0000-00001F050000}"/>
    <cellStyle name="Normal 7 4 7 2 2 2 2" xfId="6320" xr:uid="{00000000-0005-0000-0000-000049150000}"/>
    <cellStyle name="Normal 7 4 7 2 2 2 2 2" xfId="28857" xr:uid="{996DA0B1-D1CC-4503-B60F-E8E8DEC63129}"/>
    <cellStyle name="Normal 7 4 7 2 2 2 2 3" xfId="27198" xr:uid="{17B448CA-A48E-49DA-BD32-0A580360D4F2}"/>
    <cellStyle name="Normal 7 4 7 2 2 2 2 4" xfId="17367" xr:uid="{9A720517-341C-415E-B690-3F06BA86F7CE}"/>
    <cellStyle name="Normal 7 4 7 2 2 2 3" xfId="10023" xr:uid="{0FBA7841-55C4-4CDD-A82C-F2775F766336}"/>
    <cellStyle name="Normal 7 4 7 2 2 2 3 2" xfId="29910" xr:uid="{116E9609-9F07-46F5-93AA-1D3561A08818}"/>
    <cellStyle name="Normal 7 4 7 2 2 2 3 3" xfId="20200" xr:uid="{B7F018E9-7DA5-4793-A090-91DDE291CAE7}"/>
    <cellStyle name="Normal 7 4 7 2 2 2 4" xfId="12709" xr:uid="{B72F7CE1-E546-48B5-AFD5-EBA456E768A2}"/>
    <cellStyle name="Normal 7 4 7 2 2 2 4 2" xfId="23033" xr:uid="{D0F396AD-CDC7-4EAA-A828-DA6E480FC3DC}"/>
    <cellStyle name="Normal 7 4 7 2 2 2 5" xfId="26173" xr:uid="{474619EF-10E5-4CE3-A8EB-9907D02C12E5}"/>
    <cellStyle name="Normal 7 4 7 2 2 2 6" xfId="15329" xr:uid="{DCE58E69-6FD1-419E-89B2-7D90C4588C92}"/>
    <cellStyle name="Normal 7 4 7 2 2 3" xfId="3745" xr:uid="{00000000-0005-0000-0000-00004A150000}"/>
    <cellStyle name="Normal 7 4 7 2 2 3 2" xfId="5576" xr:uid="{00000000-0005-0000-0000-00004B150000}"/>
    <cellStyle name="Normal 7 4 7 2 2 3 2 2" xfId="30155" xr:uid="{38C7D898-A7EB-45D1-A1D1-7762BE3C3F3C}"/>
    <cellStyle name="Normal 7 4 7 2 2 3 2 3" xfId="20791" xr:uid="{A94046D4-4A26-47CC-A08D-034952591B1A}"/>
    <cellStyle name="Normal 7 4 7 2 2 3 3" xfId="13300" xr:uid="{F897DA7A-8775-4F06-8F98-9E36E4FECF0E}"/>
    <cellStyle name="Normal 7 4 7 2 2 3 3 2" xfId="23624" xr:uid="{3C94E7B6-D823-4C63-B09B-B14F6227C928}"/>
    <cellStyle name="Normal 7 4 7 2 2 3 4" xfId="24164" xr:uid="{81BF938A-4D41-43D9-AAC5-4F3AFE2D8F49}"/>
    <cellStyle name="Normal 7 4 7 2 2 3 5" xfId="17958" xr:uid="{2CCA2C45-7FB5-43A7-88D1-7DA2EF563825}"/>
    <cellStyle name="Normal 7 4 7 2 2 4" xfId="5052" xr:uid="{00000000-0005-0000-0000-00004C150000}"/>
    <cellStyle name="Normal 7 4 7 2 2 4 2" xfId="28856" xr:uid="{7ADB99D1-7AFE-4F0C-A3A8-C875EF2EF97F}"/>
    <cellStyle name="Normal 7 4 7 2 2 4 3" xfId="16027" xr:uid="{6DDFCDB5-1E5D-429E-9BBD-36E9CB6FB5FF}"/>
    <cellStyle name="Normal 7 4 7 2 2 5" xfId="8724" xr:uid="{0BD0B81A-915E-4B98-85EA-17460B0D98FC}"/>
    <cellStyle name="Normal 7 4 7 2 2 5 2" xfId="18860" xr:uid="{AEB10D17-AAA7-4383-8D47-3A581FBB7531}"/>
    <cellStyle name="Normal 7 4 7 2 2 6" xfId="11371" xr:uid="{1B05F87D-17FB-4179-AFAA-F89C8E0D4607}"/>
    <cellStyle name="Normal 7 4 7 2 2 6 2" xfId="21693" xr:uid="{AFD71BD3-E694-4E04-B073-FC25889E6E52}"/>
    <cellStyle name="Normal 7 4 7 2 2 7" xfId="26287" xr:uid="{4AE245DA-AFEC-464A-9663-A2C6E44A936A}"/>
    <cellStyle name="Normal 7 4 7 2 2 8" xfId="14623" xr:uid="{8064C3E6-CC1B-4C8B-A0E3-E2DB704FBC69}"/>
    <cellStyle name="Normal 7 4 7 2 3" xfId="2448" xr:uid="{00000000-0005-0000-0000-00001E050000}"/>
    <cellStyle name="Normal 7 4 7 2 3 2" xfId="6321" xr:uid="{00000000-0005-0000-0000-00004E150000}"/>
    <cellStyle name="Normal 7 4 7 2 3 2 2" xfId="10724" xr:uid="{3278B1C7-9D11-4285-AB62-C0075E72A3BC}"/>
    <cellStyle name="Normal 7 4 7 2 3 2 2 2" xfId="30302" xr:uid="{182B644E-807A-4EAA-A1F3-B1FBDBF49F1D}"/>
    <cellStyle name="Normal 7 4 7 2 3 2 2 3" xfId="21011" xr:uid="{616C381F-8F04-4934-BC57-F04919BD10C0}"/>
    <cellStyle name="Normal 7 4 7 2 3 2 3" xfId="13520" xr:uid="{9E2258A4-AE04-411D-B32A-AC9B3FBEE615}"/>
    <cellStyle name="Normal 7 4 7 2 3 2 3 2" xfId="23844" xr:uid="{1BB9EC33-068C-48B9-AD89-758C4665F51F}"/>
    <cellStyle name="Normal 7 4 7 2 3 2 4" xfId="24053" xr:uid="{7BC3D7B2-B138-4754-950A-5E1CE548AA2F}"/>
    <cellStyle name="Normal 7 4 7 2 3 2 5" xfId="18178" xr:uid="{91E69A60-535E-42A2-AE13-DE20F93D04E7}"/>
    <cellStyle name="Normal 7 4 7 2 3 3" xfId="8289" xr:uid="{C04279DC-77E1-4F03-B7A8-46E8C842577F}"/>
    <cellStyle name="Normal 7 4 7 2 3 3 2" xfId="27906" xr:uid="{608FD38E-E707-4D9D-9A26-2BDD6C2D3C3D}"/>
    <cellStyle name="Normal 7 4 7 2 3 3 3" xfId="17368" xr:uid="{50E01FD0-A2F7-4E00-8203-6861A32ED533}"/>
    <cellStyle name="Normal 7 4 7 2 3 4" xfId="10024" xr:uid="{07FBDD3A-C27C-4EBD-8335-7F5D37AE5A90}"/>
    <cellStyle name="Normal 7 4 7 2 3 4 2" xfId="20201" xr:uid="{097B2DB7-B42B-4B1D-8A15-74CA7FE0514E}"/>
    <cellStyle name="Normal 7 4 7 2 3 5" xfId="12710" xr:uid="{8C2C192E-BB7C-4582-AB3F-EA25985A3D5F}"/>
    <cellStyle name="Normal 7 4 7 2 3 5 2" xfId="23034" xr:uid="{3BAE2F2C-AB07-447B-9EB0-24760F19A9E0}"/>
    <cellStyle name="Normal 7 4 7 2 3 6" xfId="24864" xr:uid="{93F898F7-B71C-4A6A-ACF9-09F86EA1901F}"/>
    <cellStyle name="Normal 7 4 7 2 3 7" xfId="15330" xr:uid="{9930195E-F752-4565-A251-6EA897E56145}"/>
    <cellStyle name="Normal 7 4 7 2 4" xfId="4202" xr:uid="{00000000-0005-0000-0000-00004F150000}"/>
    <cellStyle name="Normal 7 4 7 2 4 2" xfId="6319" xr:uid="{00000000-0005-0000-0000-000050150000}"/>
    <cellStyle name="Normal 7 4 7 2 4 2 2" xfId="29657" xr:uid="{D9E34E81-31BF-44F4-8DEF-A19C01FC7902}"/>
    <cellStyle name="Normal 7 4 7 2 4 2 3" xfId="17366" xr:uid="{BB973A5C-C329-406E-BA11-90354E7656EF}"/>
    <cellStyle name="Normal 7 4 7 2 4 3" xfId="10022" xr:uid="{2DFF9844-1CA8-4A76-8035-A2F2165506FE}"/>
    <cellStyle name="Normal 7 4 7 2 4 3 2" xfId="20199" xr:uid="{24902DBE-8436-4D7C-A8C2-201A0A29A0DE}"/>
    <cellStyle name="Normal 7 4 7 2 4 4" xfId="12708" xr:uid="{54BFEE49-3F30-44E5-B2E2-69B2D8B0D915}"/>
    <cellStyle name="Normal 7 4 7 2 4 4 2" xfId="23032" xr:uid="{0099E650-9EF7-4408-8AB9-E281D757749E}"/>
    <cellStyle name="Normal 7 4 7 2 4 5" xfId="24318" xr:uid="{5CC842A8-6043-4A66-9369-2AF28D14CB65}"/>
    <cellStyle name="Normal 7 4 7 2 4 6" xfId="15328" xr:uid="{03AF316E-F5D1-4083-B435-8F4424092850}"/>
    <cellStyle name="Normal 7 4 7 2 5" xfId="3582" xr:uid="{00000000-0005-0000-0000-000051150000}"/>
    <cellStyle name="Normal 7 4 7 2 5 2" xfId="5319" xr:uid="{00000000-0005-0000-0000-000052150000}"/>
    <cellStyle name="Normal 7 4 7 2 5 2 2" xfId="29312" xr:uid="{D768B9EA-16DD-48CC-B19E-1C3330BBE44E}"/>
    <cellStyle name="Normal 7 4 7 2 5 2 3" xfId="16594" xr:uid="{D019C89B-0D6F-4CD8-AD4D-9D1070DBF638}"/>
    <cellStyle name="Normal 7 4 7 2 5 3" xfId="9254" xr:uid="{FA18F201-4395-4DE3-B732-B6B5AFA0554A}"/>
    <cellStyle name="Normal 7 4 7 2 5 3 2" xfId="19427" xr:uid="{27AF1C4A-94A7-4015-A97A-871BBF8AE252}"/>
    <cellStyle name="Normal 7 4 7 2 5 4" xfId="11936" xr:uid="{E09E86E0-4D04-4C1D-BE10-B07FA963438A}"/>
    <cellStyle name="Normal 7 4 7 2 5 4 2" xfId="22260" xr:uid="{F95A3BD5-65E3-4EA9-9A9C-BF39A2D7D5D3}"/>
    <cellStyle name="Normal 7 4 7 2 5 5" xfId="25406" xr:uid="{9BF72546-DD9B-4856-8028-44FBA7A26BDB}"/>
    <cellStyle name="Normal 7 4 7 2 5 6" xfId="14372" xr:uid="{E295AF1D-0B3C-4353-8E01-8CB191C55921}"/>
    <cellStyle name="Normal 7 4 7 2 6" xfId="4738" xr:uid="{00000000-0005-0000-0000-000053150000}"/>
    <cellStyle name="Normal 7 4 7 2 6 2" xfId="9005" xr:uid="{D7D2B991-C6BA-433E-820E-38C9A7061AAF}"/>
    <cellStyle name="Normal 7 4 7 2 6 2 2" xfId="19176" xr:uid="{450F23C4-7650-4EE8-8B7A-04FF53A20F82}"/>
    <cellStyle name="Normal 7 4 7 2 6 3" xfId="11685" xr:uid="{3C80D0BF-2375-484E-8BCA-FF6ABE886D09}"/>
    <cellStyle name="Normal 7 4 7 2 6 3 2" xfId="22009" xr:uid="{068D86B0-0BBC-4D1B-A086-16675DC92A9B}"/>
    <cellStyle name="Normal 7 4 7 2 6 4" xfId="25431" xr:uid="{33ACE134-0368-47AD-83F9-9BF27893AF18}"/>
    <cellStyle name="Normal 7 4 7 2 6 5" xfId="16343" xr:uid="{C169C82F-DFF1-4F30-865A-C98063817178}"/>
    <cellStyle name="Normal 7 4 7 2 7" xfId="7511" xr:uid="{547B4489-D185-4290-BA97-66B811F4BA06}"/>
    <cellStyle name="Normal 7 4 7 2 7 2" xfId="10341" xr:uid="{B47D7A09-7EF9-400A-A338-CE1F28BA3D20}"/>
    <cellStyle name="Normal 7 4 7 2 7 2 2" xfId="20523" xr:uid="{46106F1C-808A-4596-B724-306BDB41B0D1}"/>
    <cellStyle name="Normal 7 4 7 2 7 3" xfId="13032" xr:uid="{C05D18AE-F588-40A7-BC74-5A8C4DCE3D69}"/>
    <cellStyle name="Normal 7 4 7 2 7 3 2" xfId="23356" xr:uid="{F95EFE3A-B877-4A10-903E-9FED2013A498}"/>
    <cellStyle name="Normal 7 4 7 2 7 4" xfId="17690" xr:uid="{2EB2F400-9ABE-41FB-A412-2DD53D35F60E}"/>
    <cellStyle name="Normal 7 4 7 2 8" xfId="7965" xr:uid="{C295E0FF-A975-4DCA-8C32-1327FF6E52AA}"/>
    <cellStyle name="Normal 7 4 7 2 8 2" xfId="16026" xr:uid="{ACB2A051-C7E7-44F5-8BC7-B40DBA8D088B}"/>
    <cellStyle name="Normal 7 4 7 2 9" xfId="8723" xr:uid="{98B3F4FC-C476-45A9-A272-F3914F3FA60A}"/>
    <cellStyle name="Normal 7 4 7 2 9 2" xfId="18859" xr:uid="{784D1344-8BCC-435A-9E6E-8A159CBB814B}"/>
    <cellStyle name="Normal 7 4 7 3" xfId="1761" xr:uid="{00000000-0005-0000-0000-0000E1060000}"/>
    <cellStyle name="Normal 7 4 7 3 2" xfId="2603" xr:uid="{00000000-0005-0000-0000-000020050000}"/>
    <cellStyle name="Normal 7 4 7 3 2 2" xfId="6322" xr:uid="{00000000-0005-0000-0000-000056150000}"/>
    <cellStyle name="Normal 7 4 7 3 2 2 2" xfId="26788" xr:uid="{527216C5-7D9F-45EB-A98E-151F4E42C614}"/>
    <cellStyle name="Normal 7 4 7 3 2 2 3" xfId="29046" xr:uid="{C99D61F6-CBD2-4EAE-85BF-A7B874D59772}"/>
    <cellStyle name="Normal 7 4 7 3 2 2 4" xfId="17369" xr:uid="{96998368-20FE-4EEE-B97C-9EAF8296710F}"/>
    <cellStyle name="Normal 7 4 7 3 2 3" xfId="10025" xr:uid="{403028AA-D810-46A6-BCF1-AA06642E29C9}"/>
    <cellStyle name="Normal 7 4 7 3 2 3 2" xfId="29911" xr:uid="{8E6CC13B-B348-48A0-B742-9D3D398C9C82}"/>
    <cellStyle name="Normal 7 4 7 3 2 3 3" xfId="20202" xr:uid="{BFB3BEBF-F5F0-484B-8DD9-F6E3EBB449B9}"/>
    <cellStyle name="Normal 7 4 7 3 2 4" xfId="12711" xr:uid="{A7C23FB1-143B-49AE-8FAF-57ED07F02C9F}"/>
    <cellStyle name="Normal 7 4 7 3 2 4 2" xfId="23035" xr:uid="{D24A78A1-34AA-42EF-9071-342EC9A1731E}"/>
    <cellStyle name="Normal 7 4 7 3 2 5" xfId="24457" xr:uid="{FDDF03AB-817C-4F85-A959-93586847359F}"/>
    <cellStyle name="Normal 7 4 7 3 2 6" xfId="15331" xr:uid="{2CE799C0-F415-4F1C-9657-2610D44F15E6}"/>
    <cellStyle name="Normal 7 4 7 3 3" xfId="3744" xr:uid="{00000000-0005-0000-0000-000057150000}"/>
    <cellStyle name="Normal 7 4 7 3 3 2" xfId="5575" xr:uid="{00000000-0005-0000-0000-000058150000}"/>
    <cellStyle name="Normal 7 4 7 3 3 2 2" xfId="27081" xr:uid="{DED83B1F-3FA7-4963-934E-B4DBA20988D1}"/>
    <cellStyle name="Normal 7 4 7 3 3 2 3" xfId="16771" xr:uid="{121D46AB-6F4C-4B36-B65D-C8AF5C2F3BF7}"/>
    <cellStyle name="Normal 7 4 7 3 3 3" xfId="9430" xr:uid="{E2599E63-AE4B-4B95-ACFD-027106BCB788}"/>
    <cellStyle name="Normal 7 4 7 3 3 3 2" xfId="19604" xr:uid="{9BD526BC-6A09-4341-BBA6-8B7EA6C351FE}"/>
    <cellStyle name="Normal 7 4 7 3 3 4" xfId="12113" xr:uid="{32EE9B69-A5A2-4825-8389-AF0063766419}"/>
    <cellStyle name="Normal 7 4 7 3 3 4 2" xfId="22437" xr:uid="{8C9DCD01-5AD5-4E3F-B790-BB8C9B37E3F6}"/>
    <cellStyle name="Normal 7 4 7 3 3 5" xfId="24634" xr:uid="{DDEE55E9-63ED-4E01-B564-CD4714F78C48}"/>
    <cellStyle name="Normal 7 4 7 3 3 6" xfId="14622" xr:uid="{471864EB-13A3-4458-94C9-9145D758175F}"/>
    <cellStyle name="Normal 7 4 7 3 4" xfId="4934" xr:uid="{00000000-0005-0000-0000-000059150000}"/>
    <cellStyle name="Normal 7 4 7 3 4 2" xfId="10457" xr:uid="{5ED731F8-0170-4075-9729-DF3EFED4A8DE}"/>
    <cellStyle name="Normal 7 4 7 3 4 2 2" xfId="30037" xr:uid="{430E0339-86B4-43B4-87F4-0C27BA90BC98}"/>
    <cellStyle name="Normal 7 4 7 3 4 2 3" xfId="20639" xr:uid="{2A746DD0-43E6-4D4C-BEC8-765DC4A800D8}"/>
    <cellStyle name="Normal 7 4 7 3 4 3" xfId="13148" xr:uid="{B135C2C4-CF5C-44DC-B494-E900BB102CC7}"/>
    <cellStyle name="Normal 7 4 7 3 4 3 2" xfId="23472" xr:uid="{CE6C05E9-71CE-42DE-8E9B-D4FCB2D86021}"/>
    <cellStyle name="Normal 7 4 7 3 4 4" xfId="24445" xr:uid="{F2F13DBD-A6F2-4CED-AA57-DDC24351FD86}"/>
    <cellStyle name="Normal 7 4 7 3 4 5" xfId="17806" xr:uid="{41443D8C-7376-4037-B849-B8B615F393B1}"/>
    <cellStyle name="Normal 7 4 7 3 5" xfId="7966" xr:uid="{C7E76E99-8756-45ED-8796-44AA641AC0E4}"/>
    <cellStyle name="Normal 7 4 7 3 5 2" xfId="28905" xr:uid="{86A9E60C-BAF9-42D5-8561-623F41F25B7C}"/>
    <cellStyle name="Normal 7 4 7 3 5 3" xfId="16028" xr:uid="{89205911-24F1-4365-A0F8-E6A5765F2C80}"/>
    <cellStyle name="Normal 7 4 7 3 6" xfId="8725" xr:uid="{C7D3DF24-3A21-41FA-AE72-95D24D8E7167}"/>
    <cellStyle name="Normal 7 4 7 3 6 2" xfId="18861" xr:uid="{238F6C92-9573-44D9-A6AD-04B3C104A181}"/>
    <cellStyle name="Normal 7 4 7 3 7" xfId="11372" xr:uid="{A910869E-B47C-4279-AE2C-56C0F064C851}"/>
    <cellStyle name="Normal 7 4 7 3 7 2" xfId="21694" xr:uid="{6BA32F09-187F-477C-B2C1-6FF5E45394AA}"/>
    <cellStyle name="Normal 7 4 7 3 8" xfId="25513" xr:uid="{5F7EF342-3196-4053-AD6D-5340AEF28B13}"/>
    <cellStyle name="Normal 7 4 7 3 9" xfId="14117" xr:uid="{628E478F-686B-47D7-8ACA-31C767EDE671}"/>
    <cellStyle name="Normal 7 4 7 4" xfId="1762" xr:uid="{00000000-0005-0000-0000-0000E2060000}"/>
    <cellStyle name="Normal 7 4 7 4 2" xfId="2405" xr:uid="{00000000-0005-0000-0000-000021050000}"/>
    <cellStyle name="Normal 7 4 7 4 2 2" xfId="6323" xr:uid="{00000000-0005-0000-0000-00005C150000}"/>
    <cellStyle name="Normal 7 4 7 4 2 2 2" xfId="30303" xr:uid="{52D56FC5-9406-4883-A369-728A2EDB0C72}"/>
    <cellStyle name="Normal 7 4 7 4 2 2 3" xfId="21012" xr:uid="{4DF7D827-3FA1-47AC-890E-E93B620E518A}"/>
    <cellStyle name="Normal 7 4 7 4 2 3" xfId="13521" xr:uid="{925C8C56-A47B-4E74-A2DA-8DF9EA86AC46}"/>
    <cellStyle name="Normal 7 4 7 4 2 3 2" xfId="23845" xr:uid="{05C93872-8200-4F6F-9F3D-630D95EAF090}"/>
    <cellStyle name="Normal 7 4 7 4 2 4" xfId="26749" xr:uid="{7759106A-1116-4B35-807C-C3B92B89D50C}"/>
    <cellStyle name="Normal 7 4 7 4 2 5" xfId="18179" xr:uid="{F7EDC6EF-6775-4BC2-8E45-7758D15E9FC5}"/>
    <cellStyle name="Normal 7 4 7 4 3" xfId="4687" xr:uid="{00000000-0005-0000-0000-00005D150000}"/>
    <cellStyle name="Normal 7 4 7 4 3 2" xfId="28190" xr:uid="{F60ADAD6-7EFD-48D6-B45F-23DEAB3D56DD}"/>
    <cellStyle name="Normal 7 4 7 4 3 3" xfId="16029" xr:uid="{EC886A44-9477-4373-836D-74DF80B2105D}"/>
    <cellStyle name="Normal 7 4 7 4 4" xfId="8726" xr:uid="{3CEBB971-214B-4899-8E7A-0E6F38604404}"/>
    <cellStyle name="Normal 7 4 7 4 4 2" xfId="18862" xr:uid="{E57634CA-BEE7-45F9-B2F3-CD0847182FD9}"/>
    <cellStyle name="Normal 7 4 7 4 5" xfId="11373" xr:uid="{F91DA0B8-B5B3-4B6C-935E-943D0419305C}"/>
    <cellStyle name="Normal 7 4 7 4 5 2" xfId="21695" xr:uid="{355DFBC1-68D0-4E97-A3FF-FFAD8BE784C0}"/>
    <cellStyle name="Normal 7 4 7 4 6" xfId="25122" xr:uid="{CC132293-1869-48DA-8139-E605C24CF846}"/>
    <cellStyle name="Normal 7 4 7 4 7" xfId="15332" xr:uid="{88EB2287-984D-4A36-9C24-35746C5C359C}"/>
    <cellStyle name="Normal 7 4 7 5" xfId="2272" xr:uid="{00000000-0005-0000-0000-00001D050000}"/>
    <cellStyle name="Normal 7 4 7 5 2" xfId="5751" xr:uid="{00000000-0005-0000-0000-00005F150000}"/>
    <cellStyle name="Normal 7 4 7 5 2 2" xfId="26682" xr:uid="{4288DC97-343C-4442-8A1B-46665E41CA92}"/>
    <cellStyle name="Normal 7 4 7 5 2 3" xfId="29677" xr:uid="{C8A24EDB-0A25-417E-B79B-4F53087893EB}"/>
    <cellStyle name="Normal 7 4 7 5 2 4" xfId="16888" xr:uid="{51976913-8BD4-46F7-993F-B51D350507CD}"/>
    <cellStyle name="Normal 7 4 7 5 3" xfId="9545" xr:uid="{9D54CDF1-22C3-4B30-87D9-5A5C9E337A1F}"/>
    <cellStyle name="Normal 7 4 7 5 3 2" xfId="29735" xr:uid="{1F630A4B-9334-484B-AA66-2DB9E7DDFE46}"/>
    <cellStyle name="Normal 7 4 7 5 3 3" xfId="19721" xr:uid="{422B9135-2B33-40FE-BA2E-575CEB7B0C28}"/>
    <cellStyle name="Normal 7 4 7 5 4" xfId="12230" xr:uid="{C621D0F0-1DC3-44F9-8419-91AB35FFE7F0}"/>
    <cellStyle name="Normal 7 4 7 5 4 2" xfId="22554" xr:uid="{3D813DB0-9FFB-4D62-8DF3-FBAC966D9FBD}"/>
    <cellStyle name="Normal 7 4 7 5 5" xfId="24463" xr:uid="{74E02252-DDF8-4B87-8F13-9ACBB0ACD16C}"/>
    <cellStyle name="Normal 7 4 7 5 6" xfId="14788" xr:uid="{C7FF6D33-0430-42AF-8D0E-CE71FA63A62F}"/>
    <cellStyle name="Normal 7 4 7 6" xfId="3224" xr:uid="{00000000-0005-0000-0000-000060150000}"/>
    <cellStyle name="Normal 7 4 7 6 2" xfId="5155" xr:uid="{00000000-0005-0000-0000-000061150000}"/>
    <cellStyle name="Normal 7 4 7 6 2 2" xfId="27983" xr:uid="{D4711903-8E5F-49CC-B92B-C9E7904F6E62}"/>
    <cellStyle name="Normal 7 4 7 6 2 3" xfId="16444" xr:uid="{57D414CB-4664-4642-B201-2198A0EB2C6D}"/>
    <cellStyle name="Normal 7 4 7 6 3" xfId="9104" xr:uid="{6CACAE89-A6D1-4588-A88B-5D8EE5562451}"/>
    <cellStyle name="Normal 7 4 7 6 3 2" xfId="19277" xr:uid="{18129518-1A0D-40CE-94CB-FC463CA6DBFD}"/>
    <cellStyle name="Normal 7 4 7 6 4" xfId="11786" xr:uid="{67FBEBC9-C054-4B8F-A1B2-0006DBA33642}"/>
    <cellStyle name="Normal 7 4 7 6 4 2" xfId="22110" xr:uid="{4457D511-BD69-4F48-81BD-E3B88E895C2B}"/>
    <cellStyle name="Normal 7 4 7 6 5" xfId="24086" xr:uid="{0EA09DA7-4761-4E79-A8BE-5D1BC50EF0A6}"/>
    <cellStyle name="Normal 7 4 7 6 6" xfId="14213" xr:uid="{235C6554-833B-4FC6-840C-02A16713B830}"/>
    <cellStyle name="Normal 7 4 7 7" xfId="4529" xr:uid="{00000000-0005-0000-0000-000062150000}"/>
    <cellStyle name="Normal 7 4 7 7 2" xfId="8884" xr:uid="{1E314D7C-032B-4062-9DCF-6B355962CF7B}"/>
    <cellStyle name="Normal 7 4 7 7 2 2" xfId="19034" xr:uid="{18A47A29-B461-4BA3-B64C-B5E0BF419720}"/>
    <cellStyle name="Normal 7 4 7 7 3" xfId="11543" xr:uid="{EE8E2213-C04D-4C59-A819-67028A8097E0}"/>
    <cellStyle name="Normal 7 4 7 7 3 2" xfId="21867" xr:uid="{74EC67C7-5B6F-4210-8C98-EC2A32BDE03C}"/>
    <cellStyle name="Normal 7 4 7 7 4" xfId="26004" xr:uid="{4AD0ACE2-73A3-478E-A5E3-0F5363FD92E8}"/>
    <cellStyle name="Normal 7 4 7 7 5" xfId="16201" xr:uid="{E9584AF3-447F-4D36-AD1A-AD54E34F664F}"/>
    <cellStyle name="Normal 7 4 7 8" xfId="7481" xr:uid="{5FB847DB-1EAF-4EAA-8E3E-04391BF062D2}"/>
    <cellStyle name="Normal 7 4 7 8 2" xfId="10315" xr:uid="{E8A09A94-8DA5-4C49-91EF-A720CDA24572}"/>
    <cellStyle name="Normal 7 4 7 8 2 2" xfId="20497" xr:uid="{B55F3BEC-905F-4F67-9E7F-1401BEE7197C}"/>
    <cellStyle name="Normal 7 4 7 8 3" xfId="13006" xr:uid="{2DFAE821-05CA-448C-991D-D92BFF3E5D57}"/>
    <cellStyle name="Normal 7 4 7 8 3 2" xfId="23330" xr:uid="{D32FD1D0-539B-4D16-A082-EF0DAAE8CF67}"/>
    <cellStyle name="Normal 7 4 7 8 4" xfId="17664" xr:uid="{6FEA40A7-52A8-4B9B-9A24-94CC5F21968C}"/>
    <cellStyle name="Normal 7 4 7 9" xfId="7964" xr:uid="{825EA4D0-DC34-4323-8993-839F9EB9CAC5}"/>
    <cellStyle name="Normal 7 4 7 9 2" xfId="16025" xr:uid="{02A7DC8E-8A3C-483E-99A7-EC0A452B43C3}"/>
    <cellStyle name="Normal 7 4 8" xfId="1763" xr:uid="{00000000-0005-0000-0000-0000E3060000}"/>
    <cellStyle name="Normal 7 4 8 10" xfId="11374" xr:uid="{B4BAE4CA-7B24-41D1-9E4E-5D968C2E7B2E}"/>
    <cellStyle name="Normal 7 4 8 10 2" xfId="21696" xr:uid="{2451821B-58AF-49EB-A4D9-7838F9340269}"/>
    <cellStyle name="Normal 7 4 8 11" xfId="24780" xr:uid="{B980D928-E507-4D19-835C-98C6209DF554}"/>
    <cellStyle name="Normal 7 4 8 12" xfId="13960" xr:uid="{C7C4F752-1EDE-443A-A83B-C38EE57DA176}"/>
    <cellStyle name="Normal 7 4 8 2" xfId="1764" xr:uid="{00000000-0005-0000-0000-0000E4060000}"/>
    <cellStyle name="Normal 7 4 8 2 2" xfId="1765" xr:uid="{00000000-0005-0000-0000-0000E5060000}"/>
    <cellStyle name="Normal 7 4 8 2 2 2" xfId="2701" xr:uid="{00000000-0005-0000-0000-000024050000}"/>
    <cellStyle name="Normal 7 4 8 2 2 2 2" xfId="6324" xr:uid="{00000000-0005-0000-0000-000067150000}"/>
    <cellStyle name="Normal 7 4 8 2 2 2 3" xfId="27546" xr:uid="{9700A857-6A27-48CA-858A-6F8441C78303}"/>
    <cellStyle name="Normal 7 4 8 2 2 2 4" xfId="16032" xr:uid="{44EC5282-79BE-4A4A-ABB8-972CCC6F3165}"/>
    <cellStyle name="Normal 7 4 8 2 2 3" xfId="5053" xr:uid="{00000000-0005-0000-0000-000068150000}"/>
    <cellStyle name="Normal 7 4 8 2 2 3 2" xfId="28657" xr:uid="{4D45174C-C36D-4B8E-9330-CD2CCCDE6684}"/>
    <cellStyle name="Normal 7 4 8 2 2 3 3" xfId="28217" xr:uid="{70D4F254-0EA8-4C38-89B4-54AE58A6D488}"/>
    <cellStyle name="Normal 7 4 8 2 2 3 4" xfId="18865" xr:uid="{58D82168-BC09-4A47-BECE-ACC8C5D941F7}"/>
    <cellStyle name="Normal 7 4 8 2 2 4" xfId="11376" xr:uid="{77F83EEF-E2D1-4F44-8A44-764470112605}"/>
    <cellStyle name="Normal 7 4 8 2 2 4 2" xfId="30426" xr:uid="{EE703AE1-2753-4FCE-9624-146AF344D0EE}"/>
    <cellStyle name="Normal 7 4 8 2 2 4 3" xfId="21698" xr:uid="{1D2F6740-ACAF-42B6-B799-311B77021899}"/>
    <cellStyle name="Normal 7 4 8 2 2 5" xfId="24221" xr:uid="{9F884F40-3731-493B-B51B-FFA1906F6F18}"/>
    <cellStyle name="Normal 7 4 8 2 2 6" xfId="15333" xr:uid="{7D77A4C1-81AC-493F-AB05-AB7581A24327}"/>
    <cellStyle name="Normal 7 4 8 2 3" xfId="2433" xr:uid="{00000000-0005-0000-0000-000023050000}"/>
    <cellStyle name="Normal 7 4 8 2 3 2" xfId="5577" xr:uid="{00000000-0005-0000-0000-00006A150000}"/>
    <cellStyle name="Normal 7 4 8 2 3 2 2" xfId="28955" xr:uid="{26AB8F4A-5BF9-40DD-A480-0B503642218F}"/>
    <cellStyle name="Normal 7 4 8 2 3 2 3" xfId="16772" xr:uid="{E64A752C-DF15-402A-B34E-4711920532BE}"/>
    <cellStyle name="Normal 7 4 8 2 3 3" xfId="9431" xr:uid="{7C0B265E-D78D-417E-BB7C-A669F168764E}"/>
    <cellStyle name="Normal 7 4 8 2 3 3 2" xfId="19605" xr:uid="{8A3F4BFD-BE1C-4B5D-9185-3C16E1AF60AE}"/>
    <cellStyle name="Normal 7 4 8 2 3 4" xfId="12114" xr:uid="{7421444A-D193-462D-BEB0-E3DAB9FF0633}"/>
    <cellStyle name="Normal 7 4 8 2 3 4 2" xfId="22438" xr:uid="{0DC9CF36-E682-4092-B700-33DB5067DD78}"/>
    <cellStyle name="Normal 7 4 8 2 3 5" xfId="26619" xr:uid="{62CAC1DA-B3EC-461B-BF62-23E758CCE671}"/>
    <cellStyle name="Normal 7 4 8 2 3 6" xfId="14624" xr:uid="{982F4330-5468-4081-9C71-4331C2041490}"/>
    <cellStyle name="Normal 7 4 8 2 4" xfId="4720" xr:uid="{00000000-0005-0000-0000-00006B150000}"/>
    <cellStyle name="Normal 7 4 8 2 4 2" xfId="10458" xr:uid="{31EF3144-1C5C-40CD-BC30-1F580741767F}"/>
    <cellStyle name="Normal 7 4 8 2 4 2 2" xfId="30038" xr:uid="{719EFAC0-5E60-480F-8A65-FABFEA495F2F}"/>
    <cellStyle name="Normal 7 4 8 2 4 2 3" xfId="20640" xr:uid="{7434B5D5-7B04-46EE-99F4-3FE1A30ABD77}"/>
    <cellStyle name="Normal 7 4 8 2 4 3" xfId="13149" xr:uid="{5A8DA1C4-6655-4325-B5A8-A2A11D1843CE}"/>
    <cellStyle name="Normal 7 4 8 2 4 3 2" xfId="23473" xr:uid="{A9EBA621-595C-440A-A33C-302CDE8F5A98}"/>
    <cellStyle name="Normal 7 4 8 2 4 4" xfId="25275" xr:uid="{CD2CCA91-B562-40E3-8000-45DBE6100879}"/>
    <cellStyle name="Normal 7 4 8 2 4 5" xfId="17807" xr:uid="{142DB5E2-19EC-478A-ABAF-89C525726CEF}"/>
    <cellStyle name="Normal 7 4 8 2 5" xfId="7968" xr:uid="{A4E2D242-E93A-4D3E-8543-7282E49C47B5}"/>
    <cellStyle name="Normal 7 4 8 2 5 2" xfId="29556" xr:uid="{F46A0284-0FA9-4E22-A9B6-9D2645A689DB}"/>
    <cellStyle name="Normal 7 4 8 2 5 3" xfId="16031" xr:uid="{AB57B2A2-79E8-4B66-9064-BDBBBCBFB036}"/>
    <cellStyle name="Normal 7 4 8 2 6" xfId="8728" xr:uid="{52799EE8-D60F-4104-9456-5A0D39A4A723}"/>
    <cellStyle name="Normal 7 4 8 2 6 2" xfId="18864" xr:uid="{DACCDD47-1D2C-44AE-8BB8-A9C683D7F747}"/>
    <cellStyle name="Normal 7 4 8 2 7" xfId="11375" xr:uid="{ECAF4E9B-D935-45B2-83F9-09B57D55BCF8}"/>
    <cellStyle name="Normal 7 4 8 2 7 2" xfId="21697" xr:uid="{AA75CED6-AC0A-4D4C-AF14-5CFB34DFCE6B}"/>
    <cellStyle name="Normal 7 4 8 2 8" xfId="24411" xr:uid="{83C115B4-72DA-4EF0-9231-969D8699190A}"/>
    <cellStyle name="Normal 7 4 8 2 9" xfId="14118" xr:uid="{100B5D81-6555-45BE-842C-91E288D6F20D}"/>
    <cellStyle name="Normal 7 4 8 3" xfId="1766" xr:uid="{00000000-0005-0000-0000-0000E6060000}"/>
    <cellStyle name="Normal 7 4 8 3 2" xfId="2604" xr:uid="{00000000-0005-0000-0000-000025050000}"/>
    <cellStyle name="Normal 7 4 8 3 2 2" xfId="6325" xr:uid="{00000000-0005-0000-0000-00006E150000}"/>
    <cellStyle name="Normal 7 4 8 3 2 2 2" xfId="30304" xr:uid="{047F525E-A868-4FA3-91FA-DE9AC4138D4D}"/>
    <cellStyle name="Normal 7 4 8 3 2 2 3" xfId="21013" xr:uid="{485A52FD-ABA1-4614-AD7C-152EEDF91E53}"/>
    <cellStyle name="Normal 7 4 8 3 2 3" xfId="13522" xr:uid="{195121D4-A448-411F-80CA-DA7CBFBEE253}"/>
    <cellStyle name="Normal 7 4 8 3 2 3 2" xfId="23846" xr:uid="{A857ACD4-43B8-4995-8E9A-FC97D031292B}"/>
    <cellStyle name="Normal 7 4 8 3 2 4" xfId="25219" xr:uid="{21255AE6-CC9F-4283-B28E-E9177B6DE0C0}"/>
    <cellStyle name="Normal 7 4 8 3 2 5" xfId="18180" xr:uid="{3D311AAE-3F81-47AF-B397-E1078EF570D5}"/>
    <cellStyle name="Normal 7 4 8 3 3" xfId="4935" xr:uid="{00000000-0005-0000-0000-00006F150000}"/>
    <cellStyle name="Normal 7 4 8 3 3 2" xfId="27876" xr:uid="{A68B8422-273F-4BC6-90FA-4D224170EB9A}"/>
    <cellStyle name="Normal 7 4 8 3 3 3" xfId="28736" xr:uid="{E890FE63-4059-4F3A-9CFB-6120984E24C5}"/>
    <cellStyle name="Normal 7 4 8 3 3 4" xfId="16033" xr:uid="{35FA213F-4F42-4513-AEBA-4280FB6B41CE}"/>
    <cellStyle name="Normal 7 4 8 3 4" xfId="8729" xr:uid="{22F3F093-CA6F-4FA5-A541-0AD73B9C1296}"/>
    <cellStyle name="Normal 7 4 8 3 4 2" xfId="28436" xr:uid="{9B582AFC-416C-418F-A1E4-A6A1D3B39E08}"/>
    <cellStyle name="Normal 7 4 8 3 4 3" xfId="27557" xr:uid="{7C8179AD-BDED-47C2-BA9C-D2127BB70C51}"/>
    <cellStyle name="Normal 7 4 8 3 4 4" xfId="18866" xr:uid="{6F6CAA30-2A49-412A-9FB7-BEFC2C22752B}"/>
    <cellStyle name="Normal 7 4 8 3 5" xfId="11377" xr:uid="{5E917AEA-0586-456E-BC1E-64C252FE4006}"/>
    <cellStyle name="Normal 7 4 8 3 5 2" xfId="30427" xr:uid="{A3B5FF0A-85AB-4CFF-AE82-937FE97D4214}"/>
    <cellStyle name="Normal 7 4 8 3 5 3" xfId="21699" xr:uid="{F3F77C9D-1FA6-4346-94D0-1FEA708945D7}"/>
    <cellStyle name="Normal 7 4 8 3 6" xfId="25250" xr:uid="{78B4A3A2-2389-4FED-A000-4C63C683DB8A}"/>
    <cellStyle name="Normal 7 4 8 3 7" xfId="15334" xr:uid="{2A12260C-2FB6-48B2-8E10-54229DA59F99}"/>
    <cellStyle name="Normal 7 4 8 4" xfId="1767" xr:uid="{00000000-0005-0000-0000-0000E7060000}"/>
    <cellStyle name="Normal 7 4 8 4 2" xfId="2406" xr:uid="{00000000-0005-0000-0000-000026050000}"/>
    <cellStyle name="Normal 7 4 8 4 2 2" xfId="5752" xr:uid="{00000000-0005-0000-0000-000072150000}"/>
    <cellStyle name="Normal 7 4 8 4 2 3" xfId="29367" xr:uid="{203E42EA-1AF5-4874-AB96-34B2969D4759}"/>
    <cellStyle name="Normal 7 4 8 4 2 4" xfId="16034" xr:uid="{C8915A8D-C7BD-4D5D-BD26-52DC438F35D9}"/>
    <cellStyle name="Normal 7 4 8 4 3" xfId="4688" xr:uid="{00000000-0005-0000-0000-000073150000}"/>
    <cellStyle name="Normal 7 4 8 4 3 2" xfId="28699" xr:uid="{49ACD601-D450-442F-B75E-A9671E560448}"/>
    <cellStyle name="Normal 7 4 8 4 3 3" xfId="18867" xr:uid="{9EE36568-C783-4A89-9F43-E40FE9E7E329}"/>
    <cellStyle name="Normal 7 4 8 4 4" xfId="11378" xr:uid="{B2FC7AFA-2619-40C0-BDDE-2418F1155C69}"/>
    <cellStyle name="Normal 7 4 8 4 4 2" xfId="21700" xr:uid="{D1E1F6AD-9767-414F-8197-5EFDEB4ED9C2}"/>
    <cellStyle name="Normal 7 4 8 4 5" xfId="26317" xr:uid="{2D18B34A-859D-4C9F-9258-B09595129114}"/>
    <cellStyle name="Normal 7 4 8 4 6" xfId="14789" xr:uid="{A61C7FDA-2D1E-425B-AEC1-C9554D7C820D}"/>
    <cellStyle name="Normal 7 4 8 5" xfId="2273" xr:uid="{00000000-0005-0000-0000-000022050000}"/>
    <cellStyle name="Normal 7 4 8 5 2" xfId="5215" xr:uid="{00000000-0005-0000-0000-000075150000}"/>
    <cellStyle name="Normal 7 4 8 5 2 2" xfId="28433" xr:uid="{12B04DBE-05B3-4994-BAF3-25E960FEDC08}"/>
    <cellStyle name="Normal 7 4 8 5 2 3" xfId="16504" xr:uid="{D3E182F6-51FA-4120-8FEB-F5BA20705C48}"/>
    <cellStyle name="Normal 7 4 8 5 3" xfId="9164" xr:uid="{D9A6FB36-6295-4111-A1C7-4054BD486A53}"/>
    <cellStyle name="Normal 7 4 8 5 3 2" xfId="19337" xr:uid="{7C30B328-D6AA-44CE-BDA2-FE992DA6A756}"/>
    <cellStyle name="Normal 7 4 8 5 4" xfId="11846" xr:uid="{D5CEA11B-7FF1-4280-B5E6-E14807975CBA}"/>
    <cellStyle name="Normal 7 4 8 5 4 2" xfId="22170" xr:uid="{E0FD4D2C-E4B5-4D71-BE3D-145E62D21C33}"/>
    <cellStyle name="Normal 7 4 8 5 5" xfId="24904" xr:uid="{9618C4D0-DCE2-43B3-AAD3-9C26B040B418}"/>
    <cellStyle name="Normal 7 4 8 5 6" xfId="14270" xr:uid="{BC47C102-A64A-4C82-B9C9-BF5BF805FF79}"/>
    <cellStyle name="Normal 7 4 8 6" xfId="4530" xr:uid="{00000000-0005-0000-0000-000076150000}"/>
    <cellStyle name="Normal 7 4 8 6 2" xfId="9006" xr:uid="{DB155481-2B57-4D94-AEDF-8813817AF9C3}"/>
    <cellStyle name="Normal 7 4 8 6 2 2" xfId="27385" xr:uid="{F13EE436-35EE-4170-9A59-2B6BB11D1F7C}"/>
    <cellStyle name="Normal 7 4 8 6 2 3" xfId="19177" xr:uid="{AD8188A1-50FE-4BF8-A679-23617202AD2A}"/>
    <cellStyle name="Normal 7 4 8 6 3" xfId="11686" xr:uid="{9CCA5323-C578-4194-A34A-E212942C1425}"/>
    <cellStyle name="Normal 7 4 8 6 3 2" xfId="22010" xr:uid="{2815D0AD-2668-4625-9BA8-42262181005B}"/>
    <cellStyle name="Normal 7 4 8 6 4" xfId="24587" xr:uid="{5A8BCA4A-178A-40C5-934C-38D2F59BB719}"/>
    <cellStyle name="Normal 7 4 8 6 5" xfId="16344" xr:uid="{71A0E6B4-2535-4AFA-9FD7-B9A8D6CBF739}"/>
    <cellStyle name="Normal 7 4 8 7" xfId="7482" xr:uid="{742BA303-7B31-4C2A-A6A8-ECADEE61F48A}"/>
    <cellStyle name="Normal 7 4 8 7 2" xfId="10316" xr:uid="{7EC19030-FA94-4A7C-900E-BD258D96697B}"/>
    <cellStyle name="Normal 7 4 8 7 2 2" xfId="20498" xr:uid="{3F526A46-2BE8-4240-B4FD-6B093DF8FB10}"/>
    <cellStyle name="Normal 7 4 8 7 3" xfId="13007" xr:uid="{ABF408B1-3C46-4D66-A40F-676A14E4FE81}"/>
    <cellStyle name="Normal 7 4 8 7 3 2" xfId="23331" xr:uid="{75E586F6-68B2-40D7-BB59-97050968C4FB}"/>
    <cellStyle name="Normal 7 4 8 7 4" xfId="27801" xr:uid="{6EC37660-B8B0-43CF-B7C7-6BB9BC3A2FA0}"/>
    <cellStyle name="Normal 7 4 8 7 5" xfId="17665" xr:uid="{21699969-8586-4980-934A-759FD8EC77A8}"/>
    <cellStyle name="Normal 7 4 8 8" xfId="7967" xr:uid="{C125899C-F887-41DE-8D56-1A262A7691CA}"/>
    <cellStyle name="Normal 7 4 8 8 2" xfId="16030" xr:uid="{10D85069-4377-44B4-81E9-C6F108A93C87}"/>
    <cellStyle name="Normal 7 4 8 9" xfId="8727" xr:uid="{A87EEE68-5008-4666-97CB-9ADA285F641B}"/>
    <cellStyle name="Normal 7 4 8 9 2" xfId="18863" xr:uid="{842E92BE-97AE-480A-95A8-A59D9BE012CE}"/>
    <cellStyle name="Normal 7 4 9" xfId="1768" xr:uid="{00000000-0005-0000-0000-0000E8060000}"/>
    <cellStyle name="Normal 7 4 9 10" xfId="26298" xr:uid="{8DCF3B18-9E33-4F15-AB11-0DF61059E99C}"/>
    <cellStyle name="Normal 7 4 9 11" xfId="13961" xr:uid="{21B20198-FA26-4EB5-956B-D6DDDF044DB1}"/>
    <cellStyle name="Normal 7 4 9 2" xfId="1769" xr:uid="{00000000-0005-0000-0000-0000E9060000}"/>
    <cellStyle name="Normal 7 4 9 2 2" xfId="2605" xr:uid="{00000000-0005-0000-0000-000028050000}"/>
    <cellStyle name="Normal 7 4 9 2 2 2" xfId="6326" xr:uid="{00000000-0005-0000-0000-00007A150000}"/>
    <cellStyle name="Normal 7 4 9 2 2 2 2" xfId="29412" xr:uid="{1102D9B5-B78A-4675-889E-5AB37651DDB0}"/>
    <cellStyle name="Normal 7 4 9 2 2 2 3" xfId="27080" xr:uid="{81F24F10-D959-46B3-9B20-48437A255C45}"/>
    <cellStyle name="Normal 7 4 9 2 2 2 4" xfId="17370" xr:uid="{9A312B32-CBC0-41FE-8C16-78EADC85059A}"/>
    <cellStyle name="Normal 7 4 9 2 2 3" xfId="10026" xr:uid="{D712430F-2D00-46BB-82A7-57DFC2F4777C}"/>
    <cellStyle name="Normal 7 4 9 2 2 3 2" xfId="29912" xr:uid="{AA96C8BC-19B9-4A8C-B6E7-75543D9B277E}"/>
    <cellStyle name="Normal 7 4 9 2 2 3 3" xfId="20203" xr:uid="{6467D455-4D15-4C83-91E4-CA46ED5F6287}"/>
    <cellStyle name="Normal 7 4 9 2 2 4" xfId="12712" xr:uid="{5A33FDA2-950D-43B8-B6E8-6A62E78A2E1D}"/>
    <cellStyle name="Normal 7 4 9 2 2 4 2" xfId="23036" xr:uid="{DDDC8C10-A38C-4D7A-B5D9-4C401C1EE4A4}"/>
    <cellStyle name="Normal 7 4 9 2 2 5" xfId="25392" xr:uid="{3AF07F04-CE35-41DA-9074-E23282219C46}"/>
    <cellStyle name="Normal 7 4 9 2 2 6" xfId="15335" xr:uid="{1C6AEC89-E55A-4D64-8A59-7470E38F5A54}"/>
    <cellStyle name="Normal 7 4 9 2 3" xfId="4936" xr:uid="{00000000-0005-0000-0000-00007B150000}"/>
    <cellStyle name="Normal 7 4 9 2 3 2" xfId="10459" xr:uid="{0F7E54F5-C75C-45A0-BA5A-2D90BC68BC0F}"/>
    <cellStyle name="Normal 7 4 9 2 3 2 2" xfId="30039" xr:uid="{4117E122-75B1-4EE2-9E19-558085C3D23B}"/>
    <cellStyle name="Normal 7 4 9 2 3 2 3" xfId="20641" xr:uid="{1CF7B6E3-ECCB-480A-963E-5822DFF24D40}"/>
    <cellStyle name="Normal 7 4 9 2 3 3" xfId="13150" xr:uid="{31CD9709-9716-4DB3-8726-641B03374651}"/>
    <cellStyle name="Normal 7 4 9 2 3 3 2" xfId="23474" xr:uid="{979594DE-EAC5-4336-9C47-167442604D26}"/>
    <cellStyle name="Normal 7 4 9 2 3 4" xfId="25890" xr:uid="{90769E86-931F-4D9A-911A-ED2165C462EA}"/>
    <cellStyle name="Normal 7 4 9 2 3 5" xfId="17808" xr:uid="{1199B01C-2F76-4959-B803-F452B1277809}"/>
    <cellStyle name="Normal 7 4 9 2 4" xfId="7970" xr:uid="{9A5E1909-5F78-456D-9B65-5572C847A9DF}"/>
    <cellStyle name="Normal 7 4 9 2 4 2" xfId="28587" xr:uid="{B7EB1BA5-EEEE-4209-9F6C-E96F64005047}"/>
    <cellStyle name="Normal 7 4 9 2 4 3" xfId="28787" xr:uid="{3785FA84-C81F-4C0B-A587-F609E32A2C8E}"/>
    <cellStyle name="Normal 7 4 9 2 4 4" xfId="16036" xr:uid="{6E837E4D-323D-4919-90A9-F21B96628B71}"/>
    <cellStyle name="Normal 7 4 9 2 5" xfId="8731" xr:uid="{F422B54F-5263-4C01-9361-F934F20C08D9}"/>
    <cellStyle name="Normal 7 4 9 2 5 2" xfId="28781" xr:uid="{FA65C82B-2763-4F49-B1DB-8A773861E02F}"/>
    <cellStyle name="Normal 7 4 9 2 5 3" xfId="18869" xr:uid="{13598E4E-51FA-431C-90AA-089DEA9F9C62}"/>
    <cellStyle name="Normal 7 4 9 2 6" xfId="11380" xr:uid="{F4DBED4B-C9A7-446C-B8F1-DC39703BB792}"/>
    <cellStyle name="Normal 7 4 9 2 6 2" xfId="21702" xr:uid="{204B86B2-9775-4F4F-BF3D-0C2AEDAAE6CC}"/>
    <cellStyle name="Normal 7 4 9 2 7" xfId="24662" xr:uid="{2151A87F-5CED-46C1-89BF-E947F92A8447}"/>
    <cellStyle name="Normal 7 4 9 2 8" xfId="14119" xr:uid="{010C1F20-BD1A-44EC-9B62-BB86B8622C86}"/>
    <cellStyle name="Normal 7 4 9 3" xfId="1770" xr:uid="{00000000-0005-0000-0000-0000EA060000}"/>
    <cellStyle name="Normal 7 4 9 3 2" xfId="2407" xr:uid="{00000000-0005-0000-0000-000029050000}"/>
    <cellStyle name="Normal 7 4 9 3 2 2" xfId="5753" xr:uid="{00000000-0005-0000-0000-00007E150000}"/>
    <cellStyle name="Normal 7 4 9 3 2 3" xfId="29603" xr:uid="{D71D9B77-0570-49FB-8A61-2E4BFFE2572E}"/>
    <cellStyle name="Normal 7 4 9 3 2 4" xfId="16037" xr:uid="{CE51A084-9D54-4ECF-8151-4C75740CD565}"/>
    <cellStyle name="Normal 7 4 9 3 3" xfId="4689" xr:uid="{00000000-0005-0000-0000-00007F150000}"/>
    <cellStyle name="Normal 7 4 9 3 3 2" xfId="28152" xr:uid="{8D68CD89-57D1-44DA-A4DE-3618CD63204D}"/>
    <cellStyle name="Normal 7 4 9 3 3 3" xfId="26860" xr:uid="{3D4CCB96-258F-4C32-A642-5E5F44CE6B77}"/>
    <cellStyle name="Normal 7 4 9 3 3 4" xfId="18870" xr:uid="{6C8CE4BA-E520-4BAA-9F87-606EEFA02CA2}"/>
    <cellStyle name="Normal 7 4 9 3 4" xfId="11381" xr:uid="{DAD0E72C-21C5-46EB-886C-9509C7B9E206}"/>
    <cellStyle name="Normal 7 4 9 3 4 2" xfId="27589" xr:uid="{3C9597A9-6013-4D15-816C-E4A3FE6D8FFF}"/>
    <cellStyle name="Normal 7 4 9 3 4 3" xfId="30428" xr:uid="{5A1A835A-5B15-4CE6-8BB4-64940CC4C9B7}"/>
    <cellStyle name="Normal 7 4 9 3 4 4" xfId="21703" xr:uid="{1C515E91-0835-4BDA-BEE2-2CFF22D32228}"/>
    <cellStyle name="Normal 7 4 9 3 5" xfId="24371" xr:uid="{2187E4FE-BFD9-4827-9507-9CAFCED0B6E4}"/>
    <cellStyle name="Normal 7 4 9 3 6" xfId="28887" xr:uid="{A0AB3188-EAFB-4344-B056-675EDF239165}"/>
    <cellStyle name="Normal 7 4 9 3 7" xfId="14790" xr:uid="{4410F1B4-D066-4DF7-8040-4536C89D1F04}"/>
    <cellStyle name="Normal 7 4 9 4" xfId="2274" xr:uid="{00000000-0005-0000-0000-000027050000}"/>
    <cellStyle name="Normal 7 4 9 4 2" xfId="5578" xr:uid="{00000000-0005-0000-0000-000081150000}"/>
    <cellStyle name="Normal 7 4 9 4 2 2" xfId="28935" xr:uid="{92BF9D96-F444-4F85-9F04-1A9F5B5034D4}"/>
    <cellStyle name="Normal 7 4 9 4 2 3" xfId="16773" xr:uid="{A85354C4-6C8B-4F90-83C9-FF6BB881F5D0}"/>
    <cellStyle name="Normal 7 4 9 4 3" xfId="9432" xr:uid="{77C21CE7-BA93-4199-95FA-0D287062B55F}"/>
    <cellStyle name="Normal 7 4 9 4 3 2" xfId="19606" xr:uid="{0E60FDA8-4648-4B1E-A20B-8856F2A0507C}"/>
    <cellStyle name="Normal 7 4 9 4 4" xfId="12115" xr:uid="{981C6724-D73F-41AF-8CE1-64AA2BA262CC}"/>
    <cellStyle name="Normal 7 4 9 4 4 2" xfId="22439" xr:uid="{49CE1738-11BF-4DE3-8E3D-D650FA274F14}"/>
    <cellStyle name="Normal 7 4 9 4 5" xfId="26440" xr:uid="{C90A851F-675D-4C91-9B98-99AE265F3B12}"/>
    <cellStyle name="Normal 7 4 9 4 6" xfId="14625" xr:uid="{A78C08FD-DF44-41DB-8EFB-9025ACC16D9C}"/>
    <cellStyle name="Normal 7 4 9 5" xfId="4531" xr:uid="{00000000-0005-0000-0000-000082150000}"/>
    <cellStyle name="Normal 7 4 9 5 2" xfId="9007" xr:uid="{4E9B9EBA-AA8C-4536-9324-FD2B83979A61}"/>
    <cellStyle name="Normal 7 4 9 5 2 2" xfId="28238" xr:uid="{53ABBCD5-17CE-4694-B6C8-C257674D49FC}"/>
    <cellStyle name="Normal 7 4 9 5 2 3" xfId="19178" xr:uid="{D9255D26-756A-4288-81EA-B46C95AE5959}"/>
    <cellStyle name="Normal 7 4 9 5 3" xfId="11687" xr:uid="{49E46079-4851-4FBA-9F03-ED6700D2B417}"/>
    <cellStyle name="Normal 7 4 9 5 3 2" xfId="22011" xr:uid="{53ED4F6E-75C6-46A9-AC80-4C6C5D8051D8}"/>
    <cellStyle name="Normal 7 4 9 5 4" xfId="26040" xr:uid="{1F43667D-F286-45ED-924C-0CB08BAE00FB}"/>
    <cellStyle name="Normal 7 4 9 5 5" xfId="16345" xr:uid="{12BAA406-0189-45A6-B113-91D6421C036B}"/>
    <cellStyle name="Normal 7 4 9 6" xfId="7483" xr:uid="{FF8D5AE0-EFF3-4DD5-9C95-DAF508E88A07}"/>
    <cellStyle name="Normal 7 4 9 6 2" xfId="10317" xr:uid="{CA2F3AA8-9F25-469D-88E8-A02C65A31344}"/>
    <cellStyle name="Normal 7 4 9 6 2 2" xfId="29962" xr:uid="{C1821AFC-244A-4F92-811F-C7523466B421}"/>
    <cellStyle name="Normal 7 4 9 6 2 3" xfId="20499" xr:uid="{262C9001-B7A9-4CC2-A8AD-A994141C658B}"/>
    <cellStyle name="Normal 7 4 9 6 3" xfId="13008" xr:uid="{FEE7BCBA-6940-4797-A7B2-E09E56AF69B4}"/>
    <cellStyle name="Normal 7 4 9 6 3 2" xfId="23332" xr:uid="{5BDCF9ED-224C-4AD6-A9B5-2A639C805FA0}"/>
    <cellStyle name="Normal 7 4 9 6 4" xfId="29148" xr:uid="{A639A317-CA0E-4589-8CE6-9ED47FE4D127}"/>
    <cellStyle name="Normal 7 4 9 6 5" xfId="17666" xr:uid="{4D31BB4B-CDE5-4E88-84B8-38F8D77C34CF}"/>
    <cellStyle name="Normal 7 4 9 7" xfId="7969" xr:uid="{E77E731E-3DD5-4901-B87E-46E46107242E}"/>
    <cellStyle name="Normal 7 4 9 7 2" xfId="29279" xr:uid="{1E4A8BA9-0D06-4F22-95AF-B4938C4F6C12}"/>
    <cellStyle name="Normal 7 4 9 7 3" xfId="16035" xr:uid="{E44F84BB-CE85-4999-93EA-0F0D5387A93C}"/>
    <cellStyle name="Normal 7 4 9 8" xfId="8730" xr:uid="{761A8358-502C-4D41-96CD-5F09CC2CE01A}"/>
    <cellStyle name="Normal 7 4 9 8 2" xfId="18868" xr:uid="{D10C92D6-3CD8-44AE-A066-E5DC055F8147}"/>
    <cellStyle name="Normal 7 4 9 9" xfId="11379" xr:uid="{B0980F1B-15B2-4A91-87D4-145CD72FAA9F}"/>
    <cellStyle name="Normal 7 4 9 9 2" xfId="21701" xr:uid="{567AC7EC-69F7-4A73-AA5C-30DADA2E88FB}"/>
    <cellStyle name="Normal 7 5" xfId="1771" xr:uid="{00000000-0005-0000-0000-0000EB060000}"/>
    <cellStyle name="Normal 7 6" xfId="1772" xr:uid="{00000000-0005-0000-0000-0000EC060000}"/>
    <cellStyle name="Normal 7 6 10" xfId="1773" xr:uid="{00000000-0005-0000-0000-0000ED060000}"/>
    <cellStyle name="Normal 7 6 10 2" xfId="1774" xr:uid="{00000000-0005-0000-0000-0000EE060000}"/>
    <cellStyle name="Normal 7 6 10 2 2" xfId="1775" xr:uid="{00000000-0005-0000-0000-0000EF060000}"/>
    <cellStyle name="Normal 7 6 10 2 2 2" xfId="25052" xr:uid="{0ED60642-5F67-4BA8-BF77-E56A19FB23D6}"/>
    <cellStyle name="Normal 7 6 10 2 2 3" xfId="26114" xr:uid="{01038BA7-6A69-4C77-B932-255E5421D893}"/>
    <cellStyle name="Normal 7 6 10 2 3" xfId="1776" xr:uid="{00000000-0005-0000-0000-0000F0060000}"/>
    <cellStyle name="Normal 7 6 10 2 3 2" xfId="1777" xr:uid="{00000000-0005-0000-0000-0000F1060000}"/>
    <cellStyle name="Normal 7 6 10 2 3 3" xfId="3558" xr:uid="{00000000-0005-0000-0000-00008A150000}"/>
    <cellStyle name="Normal 7 6 10 2 3 3 2" xfId="6762" xr:uid="{F47DECB8-837F-4BB2-99F6-501F36A1EC15}"/>
    <cellStyle name="Normal 7 6 10 2 3 3 3" xfId="30645" xr:uid="{C95B83BC-754B-49C0-8481-7D7ABAB9D3F7}"/>
    <cellStyle name="Normal 7 6 10 2 3 4" xfId="3361" xr:uid="{00000000-0005-0000-0000-000088150000}"/>
    <cellStyle name="Normal 7 6 10 2 4" xfId="26671" xr:uid="{7E337012-A7D8-47BD-9A4E-8ACA6AE8CACA}"/>
    <cellStyle name="Normal 7 6 10 3" xfId="1778" xr:uid="{00000000-0005-0000-0000-0000F2060000}"/>
    <cellStyle name="Normal 7 6 10 4" xfId="3869" xr:uid="{00000000-0005-0000-0000-00008C150000}"/>
    <cellStyle name="Normal 7 6 10 5" xfId="6912" xr:uid="{3E9AEF06-F14C-49B5-8492-8BA27F17033D}"/>
    <cellStyle name="Normal 7 6 10 5 2" xfId="7589" xr:uid="{E2D09A9D-FA6A-4F37-8FC8-3151AE61BFCF}"/>
    <cellStyle name="Normal 7 6 10 5 3" xfId="30710" xr:uid="{B04CEABF-9792-4A5F-A0DD-CE38DD60A868}"/>
    <cellStyle name="Normal 7 6 10 6" xfId="7486" xr:uid="{F06C0520-F7A6-45EF-944F-92999F341209}"/>
    <cellStyle name="Normal 7 6 10 6 2" xfId="7684" xr:uid="{6DD71312-562D-4CE6-8574-6A857139ABA6}"/>
    <cellStyle name="Normal 7 6 10 6 3" xfId="7321" xr:uid="{EAD961E0-5275-486D-839F-67763D847918}"/>
    <cellStyle name="Normal 7 6 11" xfId="1779" xr:uid="{00000000-0005-0000-0000-0000F3060000}"/>
    <cellStyle name="Normal 7 6 11 10" xfId="13962" xr:uid="{EE04F021-428E-46BE-A05E-CE741DB8FD59}"/>
    <cellStyle name="Normal 7 6 11 2" xfId="2408" xr:uid="{00000000-0005-0000-0000-000030050000}"/>
    <cellStyle name="Normal 7 6 11 2 2" xfId="5754" xr:uid="{00000000-0005-0000-0000-00008F150000}"/>
    <cellStyle name="Normal 7 6 11 2 2 2" xfId="8172" xr:uid="{F43D72AF-A56E-4709-8FAE-604F57514B6A}"/>
    <cellStyle name="Normal 7 6 11 2 2 2 2" xfId="29125" xr:uid="{3DA4A65E-A3B6-4096-8D3B-089CECC21E0D}"/>
    <cellStyle name="Normal 7 6 11 2 2 2 3" xfId="16889" xr:uid="{2B982FE0-8B23-419A-9840-5C66F12D47C1}"/>
    <cellStyle name="Normal 7 6 11 2 2 3" xfId="9546" xr:uid="{7D7B2C59-5A14-4E28-8423-47C6B5D018B8}"/>
    <cellStyle name="Normal 7 6 11 2 2 3 2" xfId="19722" xr:uid="{39AC576C-5B92-4749-AAA1-2C86D6FF77A7}"/>
    <cellStyle name="Normal 7 6 11 2 2 4" xfId="12231" xr:uid="{B275832B-542B-4B7F-8E16-1BE8F45F378F}"/>
    <cellStyle name="Normal 7 6 11 2 2 4 2" xfId="22555" xr:uid="{2462AAC4-5808-463D-B558-66AC8DB04A24}"/>
    <cellStyle name="Normal 7 6 11 2 2 5" xfId="25519" xr:uid="{60827FB4-AB02-492E-9EE5-77FB4FBAD2E1}"/>
    <cellStyle name="Normal 7 6 11 2 2 6" xfId="14791" xr:uid="{1E78BADF-EF14-4EC8-BA93-0D60F9D514C1}"/>
    <cellStyle name="Normal 7 6 11 2 3" xfId="8098" xr:uid="{4CA83C7B-2446-43D6-ADBF-E12824C35017}"/>
    <cellStyle name="Normal 7 6 11 2 3 2" xfId="27864" xr:uid="{A4991C04-5E7B-4B0A-92F4-354690301006}"/>
    <cellStyle name="Normal 7 6 11 2 3 3" xfId="29064" xr:uid="{BB4E5FE0-E171-4BED-934B-E40E4E85DADF}"/>
    <cellStyle name="Normal 7 6 11 2 3 4" xfId="16361" xr:uid="{403CEE84-DD50-478E-89F5-54B830C5E84F}"/>
    <cellStyle name="Normal 7 6 11 2 4" xfId="9021" xr:uid="{C91D2555-A724-4D31-A513-8C376FE48D38}"/>
    <cellStyle name="Normal 7 6 11 2 4 2" xfId="28901" xr:uid="{3D9812C4-1FD3-4807-80CC-CC347BB3359D}"/>
    <cellStyle name="Normal 7 6 11 2 4 3" xfId="19194" xr:uid="{CFAB8B0A-DB5A-4FB9-B424-CF244C939134}"/>
    <cellStyle name="Normal 7 6 11 2 5" xfId="11703" xr:uid="{93B6A08B-27E7-423F-A507-528F93138A6B}"/>
    <cellStyle name="Normal 7 6 11 2 5 2" xfId="22027" xr:uid="{18679CA7-8CD9-40AE-B7F3-9D9C1FC4D0AD}"/>
    <cellStyle name="Normal 7 6 11 2 6" xfId="24654" xr:uid="{2A1EB12F-A5EA-4E87-A8BD-9ED1B59589E6}"/>
    <cellStyle name="Normal 7 6 11 2 7" xfId="14120" xr:uid="{9788C792-E166-4045-8010-FF4FA42A9881}"/>
    <cellStyle name="Normal 7 6 11 3" xfId="3746" xr:uid="{00000000-0005-0000-0000-000090150000}"/>
    <cellStyle name="Normal 7 6 11 3 2" xfId="5579" xr:uid="{00000000-0005-0000-0000-000091150000}"/>
    <cellStyle name="Normal 7 6 11 3 2 2" xfId="29206" xr:uid="{B53D182E-93A6-4796-9820-5D41B8135282}"/>
    <cellStyle name="Normal 7 6 11 3 2 3" xfId="16774" xr:uid="{9983A9AF-5734-41D9-9543-8B0853988108}"/>
    <cellStyle name="Normal 7 6 11 3 3" xfId="9433" xr:uid="{2460D43F-5789-4039-A69C-BF3F9B9F3085}"/>
    <cellStyle name="Normal 7 6 11 3 3 2" xfId="19607" xr:uid="{BE536018-8C3F-4D90-970A-81B1DBAC6573}"/>
    <cellStyle name="Normal 7 6 11 3 4" xfId="12116" xr:uid="{D5E99CA6-EC3B-4A98-80F5-B421DE2924F8}"/>
    <cellStyle name="Normal 7 6 11 3 4 2" xfId="22440" xr:uid="{A2500362-EA34-4F93-95D5-351A15CC5E9B}"/>
    <cellStyle name="Normal 7 6 11 3 5" xfId="25743" xr:uid="{0A4A3B96-FF5F-4480-BBEA-EDF1FD9B9060}"/>
    <cellStyle name="Normal 7 6 11 3 6" xfId="14626" xr:uid="{CF14BCF5-9520-446F-917F-7B467B89FDB2}"/>
    <cellStyle name="Normal 7 6 11 4" xfId="4690" xr:uid="{00000000-0005-0000-0000-000092150000}"/>
    <cellStyle name="Normal 7 6 11 4 2" xfId="9008" xr:uid="{7C54C64D-03F6-4599-8D8A-8496C3B537C7}"/>
    <cellStyle name="Normal 7 6 11 4 2 2" xfId="29126" xr:uid="{F10364E2-9AEB-40B9-B11B-33FACFC5BE4B}"/>
    <cellStyle name="Normal 7 6 11 4 2 3" xfId="19179" xr:uid="{D37EC382-2065-4915-856E-48E312735EBE}"/>
    <cellStyle name="Normal 7 6 11 4 3" xfId="11688" xr:uid="{8BFA91CB-E5F5-488D-9042-B28D4E39EBEF}"/>
    <cellStyle name="Normal 7 6 11 4 3 2" xfId="22012" xr:uid="{427EC9DA-EFC9-4902-B085-0093A9A7F6F0}"/>
    <cellStyle name="Normal 7 6 11 4 4" xfId="24290" xr:uid="{9AF51C68-4DCC-443E-9134-E1B6F332E49F}"/>
    <cellStyle name="Normal 7 6 11 4 5" xfId="16346" xr:uid="{F84BDB3B-8805-40B6-ABDD-D6C6D2702107}"/>
    <cellStyle name="Normal 7 6 11 5" xfId="7487" xr:uid="{423C1851-CE56-4CE0-9166-66817B431F4B}"/>
    <cellStyle name="Normal 7 6 11 5 2" xfId="10319" xr:uid="{F3E1FB73-9377-44FD-B74D-717884FB48D0}"/>
    <cellStyle name="Normal 7 6 11 5 2 2" xfId="20501" xr:uid="{29FE8DF3-1B45-4EFE-8F3A-A4DBECC6CF7F}"/>
    <cellStyle name="Normal 7 6 11 5 3" xfId="13010" xr:uid="{0449D51C-F20D-46D2-8A2B-DFB66B0EFE82}"/>
    <cellStyle name="Normal 7 6 11 5 3 2" xfId="23334" xr:uid="{6C9BF002-8963-4B90-920F-0A7E03BBC4AD}"/>
    <cellStyle name="Normal 7 6 11 5 4" xfId="29340" xr:uid="{C752DC33-19C9-42B9-867D-B19D42320820}"/>
    <cellStyle name="Normal 7 6 11 5 5" xfId="17668" xr:uid="{68F2B5E8-40A9-42D5-A097-66B133B29E5E}"/>
    <cellStyle name="Normal 7 6 11 6" xfId="7971" xr:uid="{C1894D77-2997-43AF-85FB-7E881E0E3B6F}"/>
    <cellStyle name="Normal 7 6 11 6 2" xfId="16038" xr:uid="{880BA06D-963D-4ABE-A196-49C446ABE1B1}"/>
    <cellStyle name="Normal 7 6 11 7" xfId="8732" xr:uid="{9024F7D5-5029-4B29-83CB-80F75B7D585A}"/>
    <cellStyle name="Normal 7 6 11 7 2" xfId="18871" xr:uid="{10BF453D-6CCC-4D69-8BF4-999A51E5979A}"/>
    <cellStyle name="Normal 7 6 11 8" xfId="11382" xr:uid="{CD910850-C382-4212-89EA-D0EADB7E7B92}"/>
    <cellStyle name="Normal 7 6 11 8 2" xfId="21704" xr:uid="{F4A9C957-D0D7-41EF-9595-647A5925FB8C}"/>
    <cellStyle name="Normal 7 6 11 9" xfId="25494" xr:uid="{DD51429A-0C0D-41C8-8ACC-075A874ACEEC}"/>
    <cellStyle name="Normal 7 6 12" xfId="1780" xr:uid="{00000000-0005-0000-0000-0000F4060000}"/>
    <cellStyle name="Normal 7 6 12 2" xfId="1781" xr:uid="{00000000-0005-0000-0000-0000F5060000}"/>
    <cellStyle name="Normal 7 6 12 2 2" xfId="2715" xr:uid="{00000000-0005-0000-0000-000032050000}"/>
    <cellStyle name="Normal 7 6 12 2 2 2" xfId="6421" xr:uid="{00000000-0005-0000-0000-000096150000}"/>
    <cellStyle name="Normal 7 6 12 2 2 2 2" xfId="27134" xr:uid="{CEA2984C-360E-4450-A807-63EDB1FA7F66}"/>
    <cellStyle name="Normal 7 6 12 2 2 2 3" xfId="18872" xr:uid="{CEB692B2-4495-430C-98F4-671E15F034F4}"/>
    <cellStyle name="Normal 7 6 12 2 2 3" xfId="11383" xr:uid="{C0D39A87-4E64-41F8-8CD7-9AC96E216751}"/>
    <cellStyle name="Normal 7 6 12 2 2 3 2" xfId="21705" xr:uid="{45731D40-2C8F-431D-A632-1E7D0A2096D3}"/>
    <cellStyle name="Normal 7 6 12 2 2 4" xfId="26101" xr:uid="{C3826E0C-607E-4846-AF5B-6882EFC57343}"/>
    <cellStyle name="Normal 7 6 12 2 2 5" xfId="16039" xr:uid="{40C8587B-52A3-4A9D-BB6D-BD7232470B79}"/>
    <cellStyle name="Normal 7 6 12 2 3" xfId="5068" xr:uid="{00000000-0005-0000-0000-000097150000}"/>
    <cellStyle name="Normal 7 6 12 2 3 2" xfId="27151" xr:uid="{796F74A3-0728-4DE4-B999-C7913DDDFD2D}"/>
    <cellStyle name="Normal 7 6 12 2 4" xfId="6832" xr:uid="{D4269AE3-935C-4885-8B09-9252BE7D0E3E}"/>
    <cellStyle name="Normal 7 6 12 3" xfId="1782" xr:uid="{00000000-0005-0000-0000-0000F6060000}"/>
    <cellStyle name="Normal 7 6 12 3 2" xfId="7566" xr:uid="{CF0D6055-98AE-4A33-8732-862FC5652DDF}"/>
    <cellStyle name="Normal 7 6 12 3 2 2" xfId="7652" xr:uid="{39691788-F0A8-4F4D-AA1F-8521EC4DCFAC}"/>
    <cellStyle name="Normal 7 6 12 3 2 3" xfId="30627" xr:uid="{187EE669-8A17-48F0-9810-89DC8F165562}"/>
    <cellStyle name="Normal 7 6 12 3 3" xfId="24130" xr:uid="{4188F5B1-BCCA-4AD7-8632-1F4EBD146C1D}"/>
    <cellStyle name="Normal 7 6 12 4" xfId="1783" xr:uid="{00000000-0005-0000-0000-0000F7060000}"/>
    <cellStyle name="Normal 7 6 12 4 2" xfId="3364" xr:uid="{00000000-0005-0000-0000-000099150000}"/>
    <cellStyle name="Normal 7 6 12 4 2 2" xfId="27448" xr:uid="{81BC8B69-4872-415A-A977-3C2A4AE3A9E5}"/>
    <cellStyle name="Normal 7 6 12 4 3" xfId="2045" xr:uid="{00000000-0005-0000-0000-0000AF060000}"/>
    <cellStyle name="Normal 7 6 12 4 3 2" xfId="27666" xr:uid="{BF89ECC1-E731-4197-8D2A-0FDEF3C479AD}"/>
    <cellStyle name="Normal 7 6 12 4 3 3" xfId="26284" xr:uid="{02157F99-2998-4212-B45B-BE6DF987FD8A}"/>
    <cellStyle name="Normal 7 6 12 4 3 4" xfId="30768" xr:uid="{8AD4D2C3-4AF1-4EDB-B4A4-92C4DA347A14}"/>
    <cellStyle name="Normal 7 6 12 4 4" xfId="27372" xr:uid="{F914DBE4-2134-4776-899A-FD8DC6B96B01}"/>
    <cellStyle name="Normal 7 6 12 4 5" xfId="30757" xr:uid="{B05D97A5-947B-481F-A193-24C3E01179DA}"/>
    <cellStyle name="Normal 7 6 12 5" xfId="3559" xr:uid="{00000000-0005-0000-0000-00009A150000}"/>
    <cellStyle name="Normal 7 6 12 5 2" xfId="6468" xr:uid="{34CBCF6F-48C3-40EA-9E47-D943DA43C987}"/>
    <cellStyle name="Normal 7 6 12 5 2 2" xfId="29325" xr:uid="{BFCC5671-2265-4BC0-A571-34F766EAF3E2}"/>
    <cellStyle name="Normal 7 6 12 5 3" xfId="30597" xr:uid="{58B398C7-F621-4EE3-B528-D4ECD8326777}"/>
    <cellStyle name="Normal 7 6 12 5 3 2" xfId="30790" xr:uid="{03B9D623-91F6-4827-964A-CFA654EC18C3}"/>
    <cellStyle name="Normal 7 6 12 6" xfId="7512" xr:uid="{946A7553-CEF9-4B79-9C2B-29E86F3D8EBB}"/>
    <cellStyle name="Normal 7 6 12 6 2" xfId="7638" xr:uid="{03030B6B-7E78-49F4-9AB8-00A158AA16D3}"/>
    <cellStyle name="Normal 7 6 12 6 3" xfId="30702" xr:uid="{A85F3477-7ACD-401C-B12B-EE3D7BE696C1}"/>
    <cellStyle name="Normal 7 6 12 7" xfId="26415" xr:uid="{A8A9EB16-DDA3-4E3D-8D52-E2E1FE767194}"/>
    <cellStyle name="Normal 7 6 12 7 2" xfId="27427" xr:uid="{1C686663-6173-42EC-8D03-977E134C6864}"/>
    <cellStyle name="Normal 7 6 13" xfId="1784" xr:uid="{00000000-0005-0000-0000-0000F8060000}"/>
    <cellStyle name="Normal 7 6 13 2" xfId="2628" xr:uid="{00000000-0005-0000-0000-000033050000}"/>
    <cellStyle name="Normal 7 6 13 2 2" xfId="6327" xr:uid="{00000000-0005-0000-0000-00009D150000}"/>
    <cellStyle name="Normal 7 6 13 2 2 2" xfId="30305" xr:uid="{CF60D028-74BD-40B5-9570-DF647525043D}"/>
    <cellStyle name="Normal 7 6 13 2 2 3" xfId="21014" xr:uid="{8CA8BECD-C917-4755-B503-52DD969E883F}"/>
    <cellStyle name="Normal 7 6 13 2 3" xfId="13523" xr:uid="{323D71D9-42A3-42B4-BF0E-981D54672D19}"/>
    <cellStyle name="Normal 7 6 13 2 3 2" xfId="23847" xr:uid="{83B52479-9A46-485C-B784-5AEF897CCD78}"/>
    <cellStyle name="Normal 7 6 13 2 4" xfId="26405" xr:uid="{04F2A543-4011-4E70-820A-FA2882B6D019}"/>
    <cellStyle name="Normal 7 6 13 2 5" xfId="18181" xr:uid="{9E9106FC-CD12-4C6A-A22B-55F676545858}"/>
    <cellStyle name="Normal 7 6 13 3" xfId="4962" xr:uid="{00000000-0005-0000-0000-00009E150000}"/>
    <cellStyle name="Normal 7 6 13 3 2" xfId="24726" xr:uid="{6F58A6C8-03E0-425A-9A0D-A5F8FBDCCCA6}"/>
    <cellStyle name="Normal 7 6 13 3 3" xfId="28918" xr:uid="{4FF80E2F-00EC-4382-9187-148DDCE4AD38}"/>
    <cellStyle name="Normal 7 6 13 3 4" xfId="16040" xr:uid="{C4C4C38B-EB43-4149-9D0F-75F9305CCBB1}"/>
    <cellStyle name="Normal 7 6 13 4" xfId="8733" xr:uid="{A5959BBC-9855-4308-A842-9CBCD760AAF9}"/>
    <cellStyle name="Normal 7 6 13 4 2" xfId="25530" xr:uid="{B48F1D10-B90B-46B5-B99F-D47239E08396}"/>
    <cellStyle name="Normal 7 6 13 4 3" xfId="29661" xr:uid="{E7E73F0D-FB85-4F61-B604-76C901CBECCE}"/>
    <cellStyle name="Normal 7 6 13 4 4" xfId="18873" xr:uid="{79F84553-5BD8-42A3-BF91-0E3F4148BF0E}"/>
    <cellStyle name="Normal 7 6 13 5" xfId="11384" xr:uid="{F3849651-5386-4047-8493-49E59743435A}"/>
    <cellStyle name="Normal 7 6 13 5 2" xfId="30429" xr:uid="{E27735E6-6AD6-4001-85B3-4C8988D66348}"/>
    <cellStyle name="Normal 7 6 13 5 3" xfId="21706" xr:uid="{D7BAC45D-802C-4BF1-823D-1DB6F1E8DE40}"/>
    <cellStyle name="Normal 7 6 13 6" xfId="26270" xr:uid="{089FF0D6-450E-4FE8-8CAC-40A5ADE15E86}"/>
    <cellStyle name="Normal 7 6 13 7" xfId="15336" xr:uid="{5A59D6EF-618D-4D1D-AE23-457237A585BB}"/>
    <cellStyle name="Normal 7 6 14" xfId="1785" xr:uid="{00000000-0005-0000-0000-0000F9060000}"/>
    <cellStyle name="Normal 7 6 14 2" xfId="1786" xr:uid="{00000000-0005-0000-0000-0000FA060000}"/>
    <cellStyle name="Normal 7 6 14 3" xfId="3365" xr:uid="{00000000-0005-0000-0000-0000A1150000}"/>
    <cellStyle name="Normal 7 6 14 3 2" xfId="7642" xr:uid="{EB8C4769-8CF2-4E8C-BE16-1EDC1019B987}"/>
    <cellStyle name="Normal 7 6 14 3 2 2" xfId="28589" xr:uid="{FD18B14C-AD90-43E9-9A73-4B69B5C53DB4}"/>
    <cellStyle name="Normal 7 6 14 3 3" xfId="29586" xr:uid="{FB8233B8-A096-407A-9492-C3AC763EA127}"/>
    <cellStyle name="Normal 7 6 14 3 4" xfId="30675" xr:uid="{91045920-322E-418B-BAAE-70641F6F7F14}"/>
    <cellStyle name="Normal 7 6 14 4" xfId="29246" xr:uid="{5AA95C0B-184D-4A6D-A949-40610B7FDC45}"/>
    <cellStyle name="Normal 7 6 15" xfId="2275" xr:uid="{00000000-0005-0000-0000-00002B050000}"/>
    <cellStyle name="Normal 7 6 15 2" xfId="5087" xr:uid="{00000000-0005-0000-0000-0000A3150000}"/>
    <cellStyle name="Normal 7 6 15 2 2" xfId="29231" xr:uid="{AD73F7A9-DB44-4759-9144-0EE5EA8939F3}"/>
    <cellStyle name="Normal 7 6 15 2 3" xfId="16376" xr:uid="{394CE8E9-A2F1-494C-9F4D-D14355909870}"/>
    <cellStyle name="Normal 7 6 15 3" xfId="9036" xr:uid="{0D1DBEB1-5DB9-4F20-ADB5-A405718EA0A6}"/>
    <cellStyle name="Normal 7 6 15 3 2" xfId="19209" xr:uid="{D454716C-0527-4E9A-A37F-668D17A07888}"/>
    <cellStyle name="Normal 7 6 15 4" xfId="11718" xr:uid="{B8C661FC-4850-40D1-A21D-89FE4B78E204}"/>
    <cellStyle name="Normal 7 6 15 4 2" xfId="22042" xr:uid="{6711F19F-9DBA-4EDB-BD8A-AB70A2D66178}"/>
    <cellStyle name="Normal 7 6 15 5" xfId="24393" xr:uid="{A16F7691-491E-4145-AAD2-964B5BEA4759}"/>
    <cellStyle name="Normal 7 6 15 6" xfId="14144" xr:uid="{46DA4D2B-3CF6-4B05-9A24-59BC38FD7A40}"/>
    <cellStyle name="Normal 7 6 16" xfId="4532" xr:uid="{00000000-0005-0000-0000-0000A4150000}"/>
    <cellStyle name="Normal 7 6 16 2" xfId="8793" xr:uid="{F08CA14D-4DB4-49F3-8BEF-9FF1D7221C7C}"/>
    <cellStyle name="Normal 7 6 16 2 2" xfId="29330" xr:uid="{5CF17D01-B025-402B-9964-DCC215BBFD4B}"/>
    <cellStyle name="Normal 7 6 16 2 3" xfId="18941" xr:uid="{1B72CF95-FD4B-497D-B7DE-B1F1B879C3E4}"/>
    <cellStyle name="Normal 7 6 16 3" xfId="11450" xr:uid="{54C34F3F-444D-4234-9D34-CC1DA2DCA1E2}"/>
    <cellStyle name="Normal 7 6 16 3 2" xfId="21774" xr:uid="{ED9D5C65-477B-4620-AC5D-107AEEC43091}"/>
    <cellStyle name="Normal 7 6 16 4" xfId="25670" xr:uid="{D6776BB7-E143-4FF0-AC70-320F1DF71889}"/>
    <cellStyle name="Normal 7 6 16 5" xfId="16108" xr:uid="{223AF454-E680-41AD-B1F8-189EBC7DC7F9}"/>
    <cellStyle name="Normal 7 6 17" xfId="6911" xr:uid="{97EAD5B0-7CDE-4DFC-834B-87E91C43511B}"/>
    <cellStyle name="Normal 7 6 17 2" xfId="7633" xr:uid="{57D3BB7A-B587-454A-8FF9-01273F138C63}"/>
    <cellStyle name="Normal 7 6 17 2 2" xfId="28338" xr:uid="{5A94AAE4-E961-446F-8989-B56594DDEE00}"/>
    <cellStyle name="Normal 7 6 17 3" xfId="28001" xr:uid="{83989AFC-A0CC-4EB0-9813-357135DC758D}"/>
    <cellStyle name="Normal 7 6 17 4" xfId="6909" xr:uid="{1FC4AABC-C458-46C9-AE88-80F49D0B1C78}"/>
    <cellStyle name="Normal 7 6 18" xfId="7485" xr:uid="{E766DA5C-290E-47E4-B493-B795DD3EEEBD}"/>
    <cellStyle name="Normal 7 6 18 2" xfId="7597" xr:uid="{C30ABCA8-2B90-4A6B-90FA-44E5DC5D5F75}"/>
    <cellStyle name="Normal 7 6 18 3" xfId="30715" xr:uid="{2FC485B3-3FDF-4766-8F86-44FD37706702}"/>
    <cellStyle name="Normal 7 6 19" xfId="25318" xr:uid="{C1962178-A870-4A83-9B1C-08D1A70E81B1}"/>
    <cellStyle name="Normal 7 6 2" xfId="1787" xr:uid="{00000000-0005-0000-0000-0000FB060000}"/>
    <cellStyle name="Normal 7 6 2 10" xfId="29626" xr:uid="{88205DEB-6D71-4306-B3DC-92613498B56B}"/>
    <cellStyle name="Normal 7 6 2 11" xfId="13745" xr:uid="{D02D083E-5CB2-4D5C-A1B9-1052A4D29E38}"/>
    <cellStyle name="Normal 7 6 2 2" xfId="1788" xr:uid="{00000000-0005-0000-0000-0000FC060000}"/>
    <cellStyle name="Normal 7 6 2 2 2" xfId="1789" xr:uid="{00000000-0005-0000-0000-0000FD060000}"/>
    <cellStyle name="Normal 7 6 2 2 2 2" xfId="1790" xr:uid="{00000000-0005-0000-0000-0000FE060000}"/>
    <cellStyle name="Normal 7 6 2 2 2 2 2" xfId="2709" xr:uid="{00000000-0005-0000-0000-000038050000}"/>
    <cellStyle name="Normal 7 6 2 2 2 2 2 2" xfId="6329" xr:uid="{00000000-0005-0000-0000-0000AA150000}"/>
    <cellStyle name="Normal 7 6 2 2 2 2 2 2 2" xfId="28950" xr:uid="{B2169FBC-0781-4726-BDB3-992251DBACCC}"/>
    <cellStyle name="Normal 7 6 2 2 2 2 2 2 3" xfId="17372" xr:uid="{D58CB348-9CFB-4C60-9E10-B05F6B94BEB5}"/>
    <cellStyle name="Normal 7 6 2 2 2 2 2 3" xfId="10028" xr:uid="{61F9A48A-00C2-4B62-8D01-7D3203850740}"/>
    <cellStyle name="Normal 7 6 2 2 2 2 2 3 2" xfId="20205" xr:uid="{7827F809-886E-4F5A-B69F-67F0A5FA1247}"/>
    <cellStyle name="Normal 7 6 2 2 2 2 2 4" xfId="12714" xr:uid="{B49F5222-2A6E-493B-9A50-86146779E80D}"/>
    <cellStyle name="Normal 7 6 2 2 2 2 2 4 2" xfId="23038" xr:uid="{604EC006-3E01-4718-8E55-AB8B4F8CEDA5}"/>
    <cellStyle name="Normal 7 6 2 2 2 2 2 5" xfId="25140" xr:uid="{E54FC298-DC0D-4AD6-A5E4-BA94DD08339A}"/>
    <cellStyle name="Normal 7 6 2 2 2 2 2 6" xfId="15338" xr:uid="{00E8AD70-5F4E-4A93-8532-4BB77AF53D40}"/>
    <cellStyle name="Normal 7 6 2 2 2 2 3" xfId="3748" xr:uid="{00000000-0005-0000-0000-0000AB150000}"/>
    <cellStyle name="Normal 7 6 2 2 2 2 3 2" xfId="5580" xr:uid="{00000000-0005-0000-0000-0000AC150000}"/>
    <cellStyle name="Normal 7 6 2 2 2 2 3 2 2" xfId="30156" xr:uid="{849B3CB7-51AB-4B48-ABFE-FECE5EB7B87C}"/>
    <cellStyle name="Normal 7 6 2 2 2 2 3 2 3" xfId="20792" xr:uid="{23E089AD-7007-4448-8788-8D109CE5AA02}"/>
    <cellStyle name="Normal 7 6 2 2 2 2 3 3" xfId="13301" xr:uid="{65210B1E-DE7B-47DD-86BC-211DF5D0898F}"/>
    <cellStyle name="Normal 7 6 2 2 2 2 3 3 2" xfId="23625" xr:uid="{1E5DEF33-A431-4155-B126-7C6E4EE2806D}"/>
    <cellStyle name="Normal 7 6 2 2 2 2 3 4" xfId="25570" xr:uid="{3CACD56A-9883-4E48-8180-942732F7F05E}"/>
    <cellStyle name="Normal 7 6 2 2 2 2 3 5" xfId="17959" xr:uid="{2220C830-0633-4B87-AEFC-4C4BC04E8696}"/>
    <cellStyle name="Normal 7 6 2 2 2 2 4" xfId="5061" xr:uid="{00000000-0005-0000-0000-0000AD150000}"/>
    <cellStyle name="Normal 7 6 2 2 2 2 4 2" xfId="28347" xr:uid="{E0108025-E369-4854-8781-45D8333EAEB1}"/>
    <cellStyle name="Normal 7 6 2 2 2 2 4 3" xfId="16041" xr:uid="{371B30B9-7EF5-40AF-80AA-03676BD4E0A6}"/>
    <cellStyle name="Normal 7 6 2 2 2 2 5" xfId="8734" xr:uid="{FEC64761-6050-4B90-BA8A-36A70D04C9B8}"/>
    <cellStyle name="Normal 7 6 2 2 2 2 5 2" xfId="18874" xr:uid="{1AE29978-B877-470B-8F06-BCC7E084CBC4}"/>
    <cellStyle name="Normal 7 6 2 2 2 2 6" xfId="11385" xr:uid="{B2E79C63-1F17-4757-B5C7-4E17F7151A14}"/>
    <cellStyle name="Normal 7 6 2 2 2 2 6 2" xfId="21707" xr:uid="{A8302931-BFA0-49ED-8FAF-48B2EFBD8ACD}"/>
    <cellStyle name="Normal 7 6 2 2 2 2 7" xfId="26328" xr:uid="{CF6F7712-9C27-4830-A196-68C83A28C6DC}"/>
    <cellStyle name="Normal 7 6 2 2 2 2 8" xfId="14627" xr:uid="{777C2520-BE92-4C93-8F94-BCC69B30A6BE}"/>
    <cellStyle name="Normal 7 6 2 2 2 3" xfId="4204" xr:uid="{00000000-0005-0000-0000-0000AE150000}"/>
    <cellStyle name="Normal 7 6 2 2 2 3 2" xfId="6330" xr:uid="{00000000-0005-0000-0000-0000AF150000}"/>
    <cellStyle name="Normal 7 6 2 2 2 3 2 2" xfId="10725" xr:uid="{E212FDA8-7D52-4228-AC20-90A70A037E8D}"/>
    <cellStyle name="Normal 7 6 2 2 2 3 2 2 2" xfId="30306" xr:uid="{0ABEBFB7-BC60-4E3A-B6DC-8AB34723A5D8}"/>
    <cellStyle name="Normal 7 6 2 2 2 3 2 2 3" xfId="21015" xr:uid="{6C76AF2B-0548-4280-ABA8-29D0DFF546A4}"/>
    <cellStyle name="Normal 7 6 2 2 2 3 2 3" xfId="13524" xr:uid="{C4777EF8-71BD-43FF-B78A-F73D07FFD6AC}"/>
    <cellStyle name="Normal 7 6 2 2 2 3 2 3 2" xfId="23848" xr:uid="{224FDBDA-4288-4E75-8534-7BE96A9B0363}"/>
    <cellStyle name="Normal 7 6 2 2 2 3 2 4" xfId="26703" xr:uid="{73C2E8BA-8848-4643-8270-1FE902CD04D4}"/>
    <cellStyle name="Normal 7 6 2 2 2 3 2 5" xfId="18182" xr:uid="{779757AE-55A9-4643-AAA5-BC813754ECB9}"/>
    <cellStyle name="Normal 7 6 2 2 2 3 3" xfId="8290" xr:uid="{72D56A87-D248-4D99-BD75-C0C5377EF7AE}"/>
    <cellStyle name="Normal 7 6 2 2 2 3 3 2" xfId="28702" xr:uid="{82F8078C-4463-4F89-9009-DF7E8ED57CD5}"/>
    <cellStyle name="Normal 7 6 2 2 2 3 3 3" xfId="17373" xr:uid="{41978DFF-DAF6-4829-9334-C00119070C0A}"/>
    <cellStyle name="Normal 7 6 2 2 2 3 4" xfId="10029" xr:uid="{E920C9F0-4AE4-426F-B259-5F5BD4A2551D}"/>
    <cellStyle name="Normal 7 6 2 2 2 3 4 2" xfId="20206" xr:uid="{6FAF3778-55FE-46FC-8F55-1913F84633E4}"/>
    <cellStyle name="Normal 7 6 2 2 2 3 5" xfId="12715" xr:uid="{1663335D-C3FE-44B0-9E96-93441F214FAB}"/>
    <cellStyle name="Normal 7 6 2 2 2 3 5 2" xfId="23039" xr:uid="{838B5FB0-3811-4EDB-A64A-B954A112FB33}"/>
    <cellStyle name="Normal 7 6 2 2 2 3 6" xfId="26447" xr:uid="{D3873C24-71D0-4E3E-B807-E56FD73F0626}"/>
    <cellStyle name="Normal 7 6 2 2 2 3 7" xfId="26730" xr:uid="{2D06B547-5516-44E8-BD4D-830C44C8D523}"/>
    <cellStyle name="Normal 7 6 2 2 2 3 8" xfId="15339" xr:uid="{9A6FFA6E-CBA4-459C-92A6-6CE7AE7FEE2C}"/>
    <cellStyle name="Normal 7 6 2 2 2 4" xfId="4203" xr:uid="{00000000-0005-0000-0000-0000B0150000}"/>
    <cellStyle name="Normal 7 6 2 2 2 4 2" xfId="6328" xr:uid="{00000000-0005-0000-0000-0000B1150000}"/>
    <cellStyle name="Normal 7 6 2 2 2 4 2 2" xfId="28309" xr:uid="{0F2865DC-09BE-4180-96D8-E19F70DDD72D}"/>
    <cellStyle name="Normal 7 6 2 2 2 4 2 3" xfId="17371" xr:uid="{D6DC705B-61AA-4875-A97A-A0CA1C71F38E}"/>
    <cellStyle name="Normal 7 6 2 2 2 4 3" xfId="10027" xr:uid="{5E965012-5690-4066-92EF-7977DF8310EE}"/>
    <cellStyle name="Normal 7 6 2 2 2 4 3 2" xfId="20204" xr:uid="{1DABE8CD-1D76-4135-A1AF-5DA1CA6003F5}"/>
    <cellStyle name="Normal 7 6 2 2 2 4 4" xfId="12713" xr:uid="{B9FDFAF5-118A-4379-9100-339DF80BDBC1}"/>
    <cellStyle name="Normal 7 6 2 2 2 4 4 2" xfId="23037" xr:uid="{D8F95232-B7B1-46D6-B188-D3F747342961}"/>
    <cellStyle name="Normal 7 6 2 2 2 4 5" xfId="24873" xr:uid="{DA149C53-1E27-472A-B5BD-58A457E7F212}"/>
    <cellStyle name="Normal 7 6 2 2 2 4 6" xfId="15337" xr:uid="{B612B68A-CC7A-4C71-BB5D-9340ED50F965}"/>
    <cellStyle name="Normal 7 6 2 2 2 5" xfId="3573" xr:uid="{00000000-0005-0000-0000-0000B2150000}"/>
    <cellStyle name="Normal 7 6 2 2 2 5 2" xfId="5309" xr:uid="{00000000-0005-0000-0000-0000B3150000}"/>
    <cellStyle name="Normal 7 6 2 2 2 5 2 2" xfId="29255" xr:uid="{DE85A248-FAA2-479C-AFA7-61C6070A64AC}"/>
    <cellStyle name="Normal 7 6 2 2 2 5 2 3" xfId="16586" xr:uid="{E5221F5D-77EA-4F88-A90A-64CE78BDFFD2}"/>
    <cellStyle name="Normal 7 6 2 2 2 5 3" xfId="9246" xr:uid="{8FF90D15-65D1-4032-9018-381620875221}"/>
    <cellStyle name="Normal 7 6 2 2 2 5 3 2" xfId="19419" xr:uid="{6BB89F3F-7A44-4A7C-A496-427A7B8856B3}"/>
    <cellStyle name="Normal 7 6 2 2 2 5 4" xfId="11928" xr:uid="{4DC1B3FC-BFBB-4918-A35F-56FC92C6B2F6}"/>
    <cellStyle name="Normal 7 6 2 2 2 5 4 2" xfId="22252" xr:uid="{31A2CF4E-8BB4-4C08-813D-0A6F6802F569}"/>
    <cellStyle name="Normal 7 6 2 2 2 5 5" xfId="24972" xr:uid="{D0E22A3C-D67B-4B57-A875-6A02C8D3B371}"/>
    <cellStyle name="Normal 7 6 2 2 2 5 6" xfId="14362" xr:uid="{225E724D-D0F6-4D87-8588-692F1C39602C}"/>
    <cellStyle name="Normal 7 6 2 2 2 6" xfId="7513" xr:uid="{B3841CFA-47DA-4652-92F7-8854539A13A5}"/>
    <cellStyle name="Normal 7 6 2 2 2 7" xfId="26193" xr:uid="{A67B4F41-D5A1-4845-9F07-9C657BF8824C}"/>
    <cellStyle name="Normal 7 6 2 2 3" xfId="1791" xr:uid="{00000000-0005-0000-0000-0000FF060000}"/>
    <cellStyle name="Normal 7 6 2 2 3 2" xfId="2497" xr:uid="{00000000-0005-0000-0000-000039050000}"/>
    <cellStyle name="Normal 7 6 2 2 3 2 2" xfId="6331" xr:uid="{00000000-0005-0000-0000-0000B6150000}"/>
    <cellStyle name="Normal 7 6 2 2 3 2 2 2" xfId="29357" xr:uid="{2DA80926-C152-44ED-99BB-9B33D68BAE92}"/>
    <cellStyle name="Normal 7 6 2 2 3 2 2 3" xfId="17374" xr:uid="{2234F0EA-10B2-4BA9-AD52-3AB3C6AC3861}"/>
    <cellStyle name="Normal 7 6 2 2 3 2 3" xfId="10030" xr:uid="{28F87DCB-9AF1-4795-9DCD-D4CA9B04425F}"/>
    <cellStyle name="Normal 7 6 2 2 3 2 3 2" xfId="20207" xr:uid="{B8E2F263-41C5-4A9F-A869-F86FC07FD6D7}"/>
    <cellStyle name="Normal 7 6 2 2 3 2 4" xfId="12716" xr:uid="{3960F724-C25E-4FAA-86ED-B4AF2F41C2AB}"/>
    <cellStyle name="Normal 7 6 2 2 3 2 4 2" xfId="23040" xr:uid="{889E6515-EADC-45E6-9B16-A2DE3280516F}"/>
    <cellStyle name="Normal 7 6 2 2 3 2 5" xfId="24695" xr:uid="{A0651A68-36FE-4752-84FF-5FEB40A15821}"/>
    <cellStyle name="Normal 7 6 2 2 3 2 6" xfId="15340" xr:uid="{441390D9-6C27-46DA-812F-BC66CAD3DF69}"/>
    <cellStyle name="Normal 7 6 2 2 3 3" xfId="3749" xr:uid="{00000000-0005-0000-0000-0000B7150000}"/>
    <cellStyle name="Normal 7 6 2 2 3 3 2" xfId="5581" xr:uid="{00000000-0005-0000-0000-0000B8150000}"/>
    <cellStyle name="Normal 7 6 2 2 3 3 2 2" xfId="27602" xr:uid="{A073299E-852A-4DD2-BF46-D130A9DD2A8C}"/>
    <cellStyle name="Normal 7 6 2 2 3 3 2 3" xfId="19608" xr:uid="{5C44B902-731F-4AA8-8616-B996917DBA8A}"/>
    <cellStyle name="Normal 7 6 2 2 3 3 3" xfId="12117" xr:uid="{8B620B7B-1906-4A3E-8B1B-0562B79857C0}"/>
    <cellStyle name="Normal 7 6 2 2 3 3 3 2" xfId="22441" xr:uid="{005B4922-7BA1-4D24-AFBF-C44DC2BE64F6}"/>
    <cellStyle name="Normal 7 6 2 2 3 3 4" xfId="24389" xr:uid="{022C2780-D059-4DDC-AA3D-9B04824B0A0C}"/>
    <cellStyle name="Normal 7 6 2 2 3 3 5" xfId="16775" xr:uid="{36DED177-FA42-4B22-98A9-0F757A0DF29B}"/>
    <cellStyle name="Normal 7 6 2 2 3 4" xfId="4797" xr:uid="{00000000-0005-0000-0000-0000B9150000}"/>
    <cellStyle name="Normal 7 6 2 2 3 4 2" xfId="10103" xr:uid="{09AD8DE7-BFDB-4006-AB56-472351F0083A}"/>
    <cellStyle name="Normal 7 6 2 2 3 4 2 2" xfId="20283" xr:uid="{7647AB6A-27B1-4885-B02B-2866B41C0B87}"/>
    <cellStyle name="Normal 7 6 2 2 3 4 3" xfId="12792" xr:uid="{6604723A-259B-4338-B694-3D94B3B8810E}"/>
    <cellStyle name="Normal 7 6 2 2 3 4 3 2" xfId="23116" xr:uid="{B74148E6-17CA-483A-B803-1DAAC6E0CD38}"/>
    <cellStyle name="Normal 7 6 2 2 3 4 4" xfId="28411" xr:uid="{2E6297D1-1D66-44F2-B406-FD9582D1FB8B}"/>
    <cellStyle name="Normal 7 6 2 2 3 4 5" xfId="17450" xr:uid="{C61C74A1-3C2F-40F7-B97B-6C5AE9A29F9C}"/>
    <cellStyle name="Normal 7 6 2 2 3 5" xfId="7972" xr:uid="{55CD2F63-2F0C-4B08-8157-B0CC184FE433}"/>
    <cellStyle name="Normal 7 6 2 2 3 5 2" xfId="16042" xr:uid="{5A0DDFEE-B51D-4C5E-A41D-9C8AE9C8595E}"/>
    <cellStyle name="Normal 7 6 2 2 3 6" xfId="8735" xr:uid="{F46BE8E8-E20B-4260-ACA3-C47CDF1F98EE}"/>
    <cellStyle name="Normal 7 6 2 2 3 6 2" xfId="18875" xr:uid="{127CC379-B47D-43F3-B924-03CE6BA79C93}"/>
    <cellStyle name="Normal 7 6 2 2 3 7" xfId="11386" xr:uid="{44C6D3D5-EBB1-45AE-B37D-76D53C1DC3C9}"/>
    <cellStyle name="Normal 7 6 2 2 3 7 2" xfId="21708" xr:uid="{FD281B68-59DB-46DF-A257-AF194CDAB7A2}"/>
    <cellStyle name="Normal 7 6 2 2 3 8" xfId="25252" xr:uid="{542A50D1-2795-4779-9868-759FE177878A}"/>
    <cellStyle name="Normal 7 6 2 2 3 9" xfId="14628" xr:uid="{FF111E36-7AF7-4ECE-A4D1-3DAFDB320E11}"/>
    <cellStyle name="Normal 7 6 2 2 4" xfId="3747" xr:uid="{00000000-0005-0000-0000-0000BA150000}"/>
    <cellStyle name="Normal 7 6 2 2 5" xfId="4205" xr:uid="{00000000-0005-0000-0000-0000BB150000}"/>
    <cellStyle name="Normal 7 6 2 2 5 2" xfId="6332" xr:uid="{00000000-0005-0000-0000-0000BC150000}"/>
    <cellStyle name="Normal 7 6 2 2 5 2 2" xfId="10726" xr:uid="{FE0F7070-D39E-4EB0-AA26-36C4DE76FA8D}"/>
    <cellStyle name="Normal 7 6 2 2 5 2 2 2" xfId="21016" xr:uid="{13DE125B-109E-44AB-A806-139884136DF9}"/>
    <cellStyle name="Normal 7 6 2 2 5 2 3" xfId="13525" xr:uid="{9AE18120-B93D-477A-828A-F5EF8A6AE4BC}"/>
    <cellStyle name="Normal 7 6 2 2 5 2 3 2" xfId="23849" xr:uid="{9A6EAC8F-20CB-433D-AA4F-484BD865AA50}"/>
    <cellStyle name="Normal 7 6 2 2 5 2 4" xfId="27745" xr:uid="{25D1142A-3DB6-4EFB-ABD8-E2F00BF61A77}"/>
    <cellStyle name="Normal 7 6 2 2 5 2 5" xfId="18183" xr:uid="{739EE613-DF72-4A76-9D84-40A0B1890723}"/>
    <cellStyle name="Normal 7 6 2 2 5 3" xfId="8291" xr:uid="{5845B8B9-AAE3-4EB9-8402-A34BEFDFE60E}"/>
    <cellStyle name="Normal 7 6 2 2 5 3 2" xfId="17375" xr:uid="{36D359DA-E241-4B6E-98CE-DB66B27A44B9}"/>
    <cellStyle name="Normal 7 6 2 2 5 4" xfId="10031" xr:uid="{08826961-ACE0-454D-B90A-724FD6E1EBC5}"/>
    <cellStyle name="Normal 7 6 2 2 5 4 2" xfId="20208" xr:uid="{611196B5-7E61-4542-B551-67AC77DE845D}"/>
    <cellStyle name="Normal 7 6 2 2 5 5" xfId="12717" xr:uid="{5B8E2958-9422-4F9A-9848-6791124CE2CB}"/>
    <cellStyle name="Normal 7 6 2 2 5 5 2" xfId="23041" xr:uid="{2C81F036-7642-4E9D-A859-AFC8D2CEA99C}"/>
    <cellStyle name="Normal 7 6 2 2 5 6" xfId="25702" xr:uid="{3A18221C-B0B2-4917-8BF4-62928DAF19EE}"/>
    <cellStyle name="Normal 7 6 2 2 5 7" xfId="15341" xr:uid="{A0EA93C1-20B7-4759-A27C-AE67BECAE1F9}"/>
    <cellStyle name="Normal 7 6 2 2 6" xfId="3286" xr:uid="{00000000-0005-0000-0000-0000BD150000}"/>
    <cellStyle name="Normal 7 6 2 2 6 2" xfId="5206" xr:uid="{00000000-0005-0000-0000-0000BE150000}"/>
    <cellStyle name="Normal 7 6 2 2 6 2 2" xfId="29636" xr:uid="{1A7E1B37-B571-4246-9813-F3872EE9C572}"/>
    <cellStyle name="Normal 7 6 2 2 6 2 3" xfId="16495" xr:uid="{F9A567B1-FFB4-40DA-B9F6-7338065AAECE}"/>
    <cellStyle name="Normal 7 6 2 2 6 3" xfId="9155" xr:uid="{099BD9DF-C1B7-4E91-BAB6-6189733119B9}"/>
    <cellStyle name="Normal 7 6 2 2 6 3 2" xfId="19328" xr:uid="{7F97CE8F-EB78-4F23-9A8B-F08173A18E5A}"/>
    <cellStyle name="Normal 7 6 2 2 6 4" xfId="11837" xr:uid="{4D3CF4BD-59D6-481D-B7B1-E329D3E128D6}"/>
    <cellStyle name="Normal 7 6 2 2 6 4 2" xfId="22161" xr:uid="{7A46D6E8-8D9B-4785-AE7F-114A860AC1A9}"/>
    <cellStyle name="Normal 7 6 2 2 6 5" xfId="25062" xr:uid="{BFE28FC1-3AAA-4401-96AB-50269056CF0D}"/>
    <cellStyle name="Normal 7 6 2 2 6 6" xfId="14262" xr:uid="{10F72E07-3282-47DA-87BD-54384EABAE56}"/>
    <cellStyle name="Normal 7 6 2 2 7" xfId="6937" xr:uid="{57072182-09A7-4B4B-995F-5CC362427ACA}"/>
    <cellStyle name="Normal 7 6 2 2 7 2" xfId="8874" xr:uid="{E5CA3431-95F0-4A77-9251-63DE764AF08B}"/>
    <cellStyle name="Normal 7 6 2 2 7 2 2" xfId="19024" xr:uid="{843412AA-B1B2-491A-93EE-CD1A9BA2DB9E}"/>
    <cellStyle name="Normal 7 6 2 2 7 3" xfId="11533" xr:uid="{71AF5CFB-8FA7-407F-B3C8-D9F09AA7ABC0}"/>
    <cellStyle name="Normal 7 6 2 2 7 3 2" xfId="21857" xr:uid="{0E917E2C-1FA8-48C6-ADA7-182697E39667}"/>
    <cellStyle name="Normal 7 6 2 2 7 4" xfId="24107" xr:uid="{AB53136F-3072-48B5-B4A0-FE57647B05D5}"/>
    <cellStyle name="Normal 7 6 2 2 7 5" xfId="16191" xr:uid="{AD194326-66BE-4B5D-AB61-D6A70216672F}"/>
    <cellStyle name="Normal 7 6 2 2 8" xfId="24756" xr:uid="{ED2EA34A-0B7F-44F5-937E-8ED03CD57EF5}"/>
    <cellStyle name="Normal 7 6 2 2 9" xfId="13805" xr:uid="{0885FA76-BA4D-4F39-97CF-7E75D9FCA304}"/>
    <cellStyle name="Normal 7 6 2 3" xfId="1792" xr:uid="{00000000-0005-0000-0000-000000070000}"/>
    <cellStyle name="Normal 7 6 2 3 10" xfId="11387" xr:uid="{44852677-620F-4197-BB35-A24C11069BC1}"/>
    <cellStyle name="Normal 7 6 2 3 10 2" xfId="21709" xr:uid="{C756B9EB-3F1C-46DA-A2E4-22D3C33A20E6}"/>
    <cellStyle name="Normal 7 6 2 3 11" xfId="26473" xr:uid="{082DEB5E-C1DF-4CDC-9269-2AD8EC501743}"/>
    <cellStyle name="Normal 7 6 2 3 12" xfId="13963" xr:uid="{56E850B8-AA1A-42F7-8504-3E1442865C93}"/>
    <cellStyle name="Normal 7 6 2 3 2" xfId="2409" xr:uid="{00000000-0005-0000-0000-00003A050000}"/>
    <cellStyle name="Normal 7 6 2 3 2 2" xfId="4206" xr:uid="{00000000-0005-0000-0000-0000C1150000}"/>
    <cellStyle name="Normal 7 6 2 3 2 2 2" xfId="6333" xr:uid="{00000000-0005-0000-0000-0000C2150000}"/>
    <cellStyle name="Normal 7 6 2 3 2 2 2 2" xfId="28719" xr:uid="{98BF3D96-C74A-492E-BC75-5F8EC18F96DF}"/>
    <cellStyle name="Normal 7 6 2 3 2 2 2 3" xfId="28474" xr:uid="{4FB9D8C7-23C5-48B0-AE5A-44B3BDE2E102}"/>
    <cellStyle name="Normal 7 6 2 3 2 2 2 4" xfId="17376" xr:uid="{E8E2DD62-2B7E-495D-8CF9-DD74055171F7}"/>
    <cellStyle name="Normal 7 6 2 3 2 2 3" xfId="10032" xr:uid="{13D9CE6D-04EB-4143-BB52-C4CD1C63122B}"/>
    <cellStyle name="Normal 7 6 2 3 2 2 3 2" xfId="29913" xr:uid="{367D9371-D41B-44A9-B364-F8B66A49874C}"/>
    <cellStyle name="Normal 7 6 2 3 2 2 3 3" xfId="20209" xr:uid="{EB917165-5928-4FF5-AE6D-9A237340C598}"/>
    <cellStyle name="Normal 7 6 2 3 2 2 4" xfId="12718" xr:uid="{A2C39D61-DF46-4769-B5B3-0F13ECB1D619}"/>
    <cellStyle name="Normal 7 6 2 3 2 2 4 2" xfId="23042" xr:uid="{F7C32690-6ABB-44BB-BE57-E06F2EC345A7}"/>
    <cellStyle name="Normal 7 6 2 3 2 2 5" xfId="25917" xr:uid="{380D3B8D-A218-4722-8A67-F90F8C398E1F}"/>
    <cellStyle name="Normal 7 6 2 3 2 2 6" xfId="15342" xr:uid="{8E499507-8B3B-4C36-BC21-81297629CBCA}"/>
    <cellStyle name="Normal 7 6 2 3 2 3" xfId="5582" xr:uid="{00000000-0005-0000-0000-0000C3150000}"/>
    <cellStyle name="Normal 7 6 2 3 2 3 2" xfId="8163" xr:uid="{52E969F6-B031-4246-B3FE-068E38906B44}"/>
    <cellStyle name="Normal 7 6 2 3 2 3 2 2" xfId="27576" xr:uid="{C71555CB-CBD3-4757-BF9A-540D3817456B}"/>
    <cellStyle name="Normal 7 6 2 3 2 3 2 3" xfId="16776" xr:uid="{F5671DB2-B697-4919-AEB7-C9E8AEA68EFC}"/>
    <cellStyle name="Normal 7 6 2 3 2 3 3" xfId="9434" xr:uid="{7A3281D2-9FAB-4EE0-B864-59FEE3019E82}"/>
    <cellStyle name="Normal 7 6 2 3 2 3 3 2" xfId="19609" xr:uid="{489C80AB-5DCE-4D9A-BD9C-F3085A967D12}"/>
    <cellStyle name="Normal 7 6 2 3 2 3 4" xfId="12118" xr:uid="{E48A9D7B-B2FC-47C3-A31E-9AAE15DDCE35}"/>
    <cellStyle name="Normal 7 6 2 3 2 3 4 2" xfId="22442" xr:uid="{836B9D3E-4994-40DB-A232-8C4F14BA6822}"/>
    <cellStyle name="Normal 7 6 2 3 2 3 5" xfId="24406" xr:uid="{BEE3D394-F728-445E-A677-C3D52F880A94}"/>
    <cellStyle name="Normal 7 6 2 3 2 3 6" xfId="14629" xr:uid="{38CD51D2-0C1C-42EC-B440-051F1F6EFA3C}"/>
    <cellStyle name="Normal 7 6 2 3 2 4" xfId="7523" xr:uid="{F1E095CC-CAE1-4DDC-9376-540DE38986F3}"/>
    <cellStyle name="Normal 7 6 2 3 2 4 2" xfId="10460" xr:uid="{4D0912B4-435F-4F55-8779-0D3B383D1DDC}"/>
    <cellStyle name="Normal 7 6 2 3 2 4 2 2" xfId="20642" xr:uid="{8CD9074F-E5E3-4EFA-A901-46FE9369F27B}"/>
    <cellStyle name="Normal 7 6 2 3 2 4 3" xfId="13151" xr:uid="{83D3328B-4380-4AE2-AEC2-DF35F5C95FD5}"/>
    <cellStyle name="Normal 7 6 2 3 2 4 3 2" xfId="23475" xr:uid="{63E3E5F7-1302-4DC6-BA1C-587D32D43566}"/>
    <cellStyle name="Normal 7 6 2 3 2 4 4" xfId="24419" xr:uid="{6E717267-1D45-4D35-8DA6-4CA1E6A0719E}"/>
    <cellStyle name="Normal 7 6 2 3 2 4 5" xfId="17809" xr:uid="{0EC24E01-43FA-4A13-AEEB-387DF469FCB1}"/>
    <cellStyle name="Normal 7 6 2 3 2 5" xfId="8099" xr:uid="{58F6E916-62F7-44D7-9BA8-BE22C46BAA4A}"/>
    <cellStyle name="Normal 7 6 2 3 2 5 2" xfId="16362" xr:uid="{2A734CAD-388D-4DA5-90B4-AFB4CAE31B56}"/>
    <cellStyle name="Normal 7 6 2 3 2 6" xfId="9022" xr:uid="{825F9720-D5BC-4368-A103-3ACD36855C64}"/>
    <cellStyle name="Normal 7 6 2 3 2 6 2" xfId="19195" xr:uid="{81C31063-3BD0-4A47-A0CE-9593678CECDB}"/>
    <cellStyle name="Normal 7 6 2 3 2 7" xfId="11704" xr:uid="{71141E09-68DA-48F8-845C-EC0C6DB5ED8B}"/>
    <cellStyle name="Normal 7 6 2 3 2 7 2" xfId="22028" xr:uid="{6D22BD3E-A69F-4AA6-82AC-E8736F218F83}"/>
    <cellStyle name="Normal 7 6 2 3 2 8" xfId="24804" xr:uid="{A2FAD277-C741-49C0-8CB5-3DC7E478AF01}"/>
    <cellStyle name="Normal 7 6 2 3 2 9" xfId="14121" xr:uid="{9D850DFA-C2A0-4304-A52C-EF0D214A3446}"/>
    <cellStyle name="Normal 7 6 2 3 3" xfId="4207" xr:uid="{00000000-0005-0000-0000-0000C4150000}"/>
    <cellStyle name="Normal 7 6 2 3 3 2" xfId="6334" xr:uid="{00000000-0005-0000-0000-0000C5150000}"/>
    <cellStyle name="Normal 7 6 2 3 3 2 2" xfId="10727" xr:uid="{DC576911-8DF8-4CFB-9F19-1968DDD1F0AB}"/>
    <cellStyle name="Normal 7 6 2 3 3 2 2 2" xfId="30307" xr:uid="{0AE63C34-B4BD-4BB0-BC30-9AEFFD081478}"/>
    <cellStyle name="Normal 7 6 2 3 3 2 2 3" xfId="21017" xr:uid="{B0C85E4C-2543-4598-81E1-D2AA2BA2CA9E}"/>
    <cellStyle name="Normal 7 6 2 3 3 2 3" xfId="13526" xr:uid="{E2736176-1782-4287-BC27-0B7725BED0E0}"/>
    <cellStyle name="Normal 7 6 2 3 3 2 3 2" xfId="23850" xr:uid="{DEAD32C7-E3D7-4D06-B73E-30C975C9105A}"/>
    <cellStyle name="Normal 7 6 2 3 3 2 4" xfId="25032" xr:uid="{AFE56125-401B-4A59-BA24-FA067683D803}"/>
    <cellStyle name="Normal 7 6 2 3 3 2 5" xfId="18184" xr:uid="{31080625-8864-402B-8CE2-23CB33DEDE50}"/>
    <cellStyle name="Normal 7 6 2 3 3 3" xfId="8292" xr:uid="{6D5F0BEE-5426-4D15-A875-BB3C57834B87}"/>
    <cellStyle name="Normal 7 6 2 3 3 3 2" xfId="27802" xr:uid="{57D6335B-BE01-4821-A7F0-59DADBE08E9E}"/>
    <cellStyle name="Normal 7 6 2 3 3 3 3" xfId="17377" xr:uid="{604A601C-4362-435A-A35E-4B0B68A135D6}"/>
    <cellStyle name="Normal 7 6 2 3 3 4" xfId="10033" xr:uid="{198C3A48-60AC-4DA3-AF49-7056A740670A}"/>
    <cellStyle name="Normal 7 6 2 3 3 4 2" xfId="20210" xr:uid="{0F974CB5-EA98-4BEC-8070-C0E29B6B672F}"/>
    <cellStyle name="Normal 7 6 2 3 3 5" xfId="12719" xr:uid="{80CD1A24-E9DE-4005-8EC6-33294ACE51C5}"/>
    <cellStyle name="Normal 7 6 2 3 3 5 2" xfId="23043" xr:uid="{CE314754-207F-451D-BA24-FA67376DEFBF}"/>
    <cellStyle name="Normal 7 6 2 3 3 6" xfId="25131" xr:uid="{32E637F0-5A29-4E9B-8CDB-53EF23E967AF}"/>
    <cellStyle name="Normal 7 6 2 3 3 7" xfId="15343" xr:uid="{DD156E4A-2929-4621-A19C-C5081E8E02BE}"/>
    <cellStyle name="Normal 7 6 2 3 4" xfId="3870" xr:uid="{00000000-0005-0000-0000-0000C6150000}"/>
    <cellStyle name="Normal 7 6 2 3 4 2" xfId="5755" xr:uid="{00000000-0005-0000-0000-0000C7150000}"/>
    <cellStyle name="Normal 7 6 2 3 4 2 2" xfId="27428" xr:uid="{9B824E1A-E2E9-4522-B4DF-1BEEB3214A11}"/>
    <cellStyle name="Normal 7 6 2 3 4 2 3" xfId="16890" xr:uid="{9CF4989B-D11B-40F9-B250-CE9A8FAF857D}"/>
    <cellStyle name="Normal 7 6 2 3 4 3" xfId="9547" xr:uid="{4C14629F-4E8C-4CC5-B5EC-51BC13E35E88}"/>
    <cellStyle name="Normal 7 6 2 3 4 3 2" xfId="19723" xr:uid="{85C0807D-1014-4F3D-B332-6EBD463432FD}"/>
    <cellStyle name="Normal 7 6 2 3 4 4" xfId="12232" xr:uid="{E8785E87-B7E3-4D6C-B473-5C3269E78EFF}"/>
    <cellStyle name="Normal 7 6 2 3 4 4 2" xfId="22556" xr:uid="{609C200F-2C9A-4B8D-9743-55028A19F65D}"/>
    <cellStyle name="Normal 7 6 2 3 4 5" xfId="26044" xr:uid="{534430E8-6BE7-412A-A62B-9FC2E2AC5DA4}"/>
    <cellStyle name="Normal 7 6 2 3 4 6" xfId="14792" xr:uid="{5010A7C6-0109-4142-BD38-21090704909F}"/>
    <cellStyle name="Normal 7 6 2 3 5" xfId="3330" xr:uid="{00000000-0005-0000-0000-0000C8150000}"/>
    <cellStyle name="Normal 7 6 2 3 5 2" xfId="5249" xr:uid="{00000000-0005-0000-0000-0000C9150000}"/>
    <cellStyle name="Normal 7 6 2 3 5 2 2" xfId="26902" xr:uid="{85EADE6A-C583-4446-AF14-4A0275246ACE}"/>
    <cellStyle name="Normal 7 6 2 3 5 2 3" xfId="16538" xr:uid="{08C6F981-34A0-4AC5-8E73-14BF125A1779}"/>
    <cellStyle name="Normal 7 6 2 3 5 3" xfId="9198" xr:uid="{A70C8D6B-0DAE-4E26-B9D1-7179A0FD7B1C}"/>
    <cellStyle name="Normal 7 6 2 3 5 3 2" xfId="19371" xr:uid="{AEDDBA5A-6DAB-445D-ACFB-780E511A47AF}"/>
    <cellStyle name="Normal 7 6 2 3 5 4" xfId="11880" xr:uid="{63E787D1-0013-4EF6-A67C-2671FBA00E46}"/>
    <cellStyle name="Normal 7 6 2 3 5 4 2" xfId="22204" xr:uid="{46AF42E6-8DD6-4BB4-820B-08CF6DE399D0}"/>
    <cellStyle name="Normal 7 6 2 3 5 5" xfId="24169" xr:uid="{3E0ADBC7-AC74-4EE5-8284-D26DEECD21EE}"/>
    <cellStyle name="Normal 7 6 2 3 5 6" xfId="14302" xr:uid="{0D231CC1-DEFF-42AD-A84C-6AB7AAE7C112}"/>
    <cellStyle name="Normal 7 6 2 3 6" xfId="4691" xr:uid="{00000000-0005-0000-0000-0000CA150000}"/>
    <cellStyle name="Normal 7 6 2 3 6 2" xfId="9009" xr:uid="{427E807A-8F10-4F56-AE27-89D947D1815C}"/>
    <cellStyle name="Normal 7 6 2 3 6 2 2" xfId="19180" xr:uid="{9A3AA7B8-F744-4F07-B6D0-B9D3943914EB}"/>
    <cellStyle name="Normal 7 6 2 3 6 3" xfId="11689" xr:uid="{A6DF06AB-0040-468C-A567-EAA9E2D87355}"/>
    <cellStyle name="Normal 7 6 2 3 6 3 2" xfId="22013" xr:uid="{2E3B7F24-9617-4E19-B6B9-6AE94D9B40AE}"/>
    <cellStyle name="Normal 7 6 2 3 6 4" xfId="26520" xr:uid="{CEF70C5A-D2AB-46FE-8487-3C47D1FD9842}"/>
    <cellStyle name="Normal 7 6 2 3 6 5" xfId="16347" xr:uid="{5B2EADAB-E2E8-4AE5-B541-958A01EAFE50}"/>
    <cellStyle name="Normal 7 6 2 3 7" xfId="7488" xr:uid="{3E247709-8908-439A-A6E0-971AE6845E58}"/>
    <cellStyle name="Normal 7 6 2 3 7 2" xfId="10320" xr:uid="{E3BBF05A-67B7-4FDB-9F2C-BA5D3673CA9C}"/>
    <cellStyle name="Normal 7 6 2 3 7 2 2" xfId="20502" xr:uid="{6E9A0B90-9934-4F68-B56F-8444F8DA7611}"/>
    <cellStyle name="Normal 7 6 2 3 7 3" xfId="13011" xr:uid="{F6AC60B3-59CE-476C-BDD2-217B0B503175}"/>
    <cellStyle name="Normal 7 6 2 3 7 3 2" xfId="23335" xr:uid="{78E8DBC8-5D7C-4671-BAE5-3FBF7A65CD5F}"/>
    <cellStyle name="Normal 7 6 2 3 7 4" xfId="17669" xr:uid="{B08174E1-0746-430F-AF80-0A7695216263}"/>
    <cellStyle name="Normal 7 6 2 3 8" xfId="7973" xr:uid="{30627344-8064-45D1-83CB-1A61DCB8256A}"/>
    <cellStyle name="Normal 7 6 2 3 8 2" xfId="16043" xr:uid="{55407223-3A5B-4BDA-B9A5-1B69C92ADD0E}"/>
    <cellStyle name="Normal 7 6 2 3 9" xfId="8736" xr:uid="{4EF2FACF-C523-4A9E-8A20-65C20E4D981C}"/>
    <cellStyle name="Normal 7 6 2 3 9 2" xfId="18876" xr:uid="{80557EDD-6952-4405-8C37-CE0A99598BCF}"/>
    <cellStyle name="Normal 7 6 2 4" xfId="1793" xr:uid="{00000000-0005-0000-0000-000001070000}"/>
    <cellStyle name="Normal 7 6 2 4 2" xfId="1794" xr:uid="{00000000-0005-0000-0000-000002070000}"/>
    <cellStyle name="Normal 7 6 2 4 2 2" xfId="2716" xr:uid="{00000000-0005-0000-0000-00003C050000}"/>
    <cellStyle name="Normal 7 6 2 4 2 2 2" xfId="6422" xr:uid="{00000000-0005-0000-0000-0000CE150000}"/>
    <cellStyle name="Normal 7 6 2 4 2 2 3" xfId="29441" xr:uid="{8BB523F5-7437-45D2-977F-92A41E15A61F}"/>
    <cellStyle name="Normal 7 6 2 4 2 2 4" xfId="18877" xr:uid="{E3B69F81-A1AB-4C8D-8A74-C57F03BB23FB}"/>
    <cellStyle name="Normal 7 6 2 4 2 3" xfId="5069" xr:uid="{00000000-0005-0000-0000-0000CF150000}"/>
    <cellStyle name="Normal 7 6 2 4 2 3 2" xfId="30430" xr:uid="{922BB526-D0EB-44CB-986E-9D7757148DD5}"/>
    <cellStyle name="Normal 7 6 2 4 2 3 3" xfId="21710" xr:uid="{A842A6E0-6736-4DE1-892C-815EF978F459}"/>
    <cellStyle name="Normal 7 6 2 4 2 4" xfId="23898" xr:uid="{BC6987CF-79A7-455B-9E73-2C52A25355F8}"/>
    <cellStyle name="Normal 7 6 2 4 2 5" xfId="16044" xr:uid="{674ABE7C-85D1-4BBF-81F2-EEBD018EE9F5}"/>
    <cellStyle name="Normal 7 6 2 4 3" xfId="28373" xr:uid="{D5F8CC91-882F-41DF-9310-8D0B17ED711D}"/>
    <cellStyle name="Normal 7 6 2 4 4" xfId="28351" xr:uid="{E9D1936B-B63E-42C9-9F80-2CE07C8BAE61}"/>
    <cellStyle name="Normal 7 6 2 5" xfId="1795" xr:uid="{00000000-0005-0000-0000-000003070000}"/>
    <cellStyle name="Normal 7 6 2 5 2" xfId="2637" xr:uid="{00000000-0005-0000-0000-00003D050000}"/>
    <cellStyle name="Normal 7 6 2 5 2 2" xfId="6335" xr:uid="{00000000-0005-0000-0000-0000D2150000}"/>
    <cellStyle name="Normal 7 6 2 5 2 2 2" xfId="30308" xr:uid="{0A10802B-3100-414B-AAB7-CC3394FF6176}"/>
    <cellStyle name="Normal 7 6 2 5 2 2 3" xfId="21018" xr:uid="{6F998FEC-0C3C-4297-BC38-9B858D4FF42E}"/>
    <cellStyle name="Normal 7 6 2 5 2 3" xfId="13527" xr:uid="{AEE2ADFF-3209-43CA-9000-6692FF7FB946}"/>
    <cellStyle name="Normal 7 6 2 5 2 3 2" xfId="23851" xr:uid="{31C289B1-B488-4082-84ED-B0E07C675412}"/>
    <cellStyle name="Normal 7 6 2 5 2 4" xfId="24069" xr:uid="{CCCD3D0E-08B2-40D9-9E55-8B6DD683C89F}"/>
    <cellStyle name="Normal 7 6 2 5 2 5" xfId="18185" xr:uid="{98C97BA8-A112-4DD8-A16B-56D97EE50296}"/>
    <cellStyle name="Normal 7 6 2 5 3" xfId="4975" xr:uid="{00000000-0005-0000-0000-0000D3150000}"/>
    <cellStyle name="Normal 7 6 2 5 3 2" xfId="24693" xr:uid="{9AD3BA29-1113-4044-A762-086B763F4E90}"/>
    <cellStyle name="Normal 7 6 2 5 3 3" xfId="27154" xr:uid="{C5B58FB6-E502-4A79-AF91-FB08B77EA416}"/>
    <cellStyle name="Normal 7 6 2 5 3 4" xfId="16045" xr:uid="{B58ACDE2-F0C9-4F15-A62C-188FAEF52B78}"/>
    <cellStyle name="Normal 7 6 2 5 4" xfId="8737" xr:uid="{D6B62B47-2212-457B-9A48-DACB13C54DBC}"/>
    <cellStyle name="Normal 7 6 2 5 4 2" xfId="25549" xr:uid="{AA1F198F-D377-440A-88AB-15EFDC8CE29D}"/>
    <cellStyle name="Normal 7 6 2 5 4 3" xfId="27452" xr:uid="{BE8E9DCA-4429-4C10-A63D-EAB78D9F5F86}"/>
    <cellStyle name="Normal 7 6 2 5 4 4" xfId="18878" xr:uid="{3D61D61C-48C3-43C1-B10F-EEA458DC38C5}"/>
    <cellStyle name="Normal 7 6 2 5 5" xfId="11388" xr:uid="{13C0E504-2378-401C-B429-F30259D80EC2}"/>
    <cellStyle name="Normal 7 6 2 5 5 2" xfId="30431" xr:uid="{CD2FB710-241F-4035-BE59-CE0BF7FEE1A2}"/>
    <cellStyle name="Normal 7 6 2 5 5 3" xfId="21711" xr:uid="{F7C0AFE3-E3B1-4F69-BF05-08FD512F1B17}"/>
    <cellStyle name="Normal 7 6 2 5 6" xfId="26239" xr:uid="{10C78EF9-1E74-4EDC-87F6-2D0879E08996}"/>
    <cellStyle name="Normal 7 6 2 5 7" xfId="15344" xr:uid="{3BB61313-ED45-4A8A-BEBB-138AD5DFDEC0}"/>
    <cellStyle name="Normal 7 6 2 6" xfId="1796" xr:uid="{00000000-0005-0000-0000-000004070000}"/>
    <cellStyle name="Normal 7 6 2 6 2" xfId="6987" xr:uid="{394F3000-D898-489A-A532-06F886E83B96}"/>
    <cellStyle name="Normal 7 6 2 6 2 2" xfId="9095" xr:uid="{0FBAFBBE-CB3B-4D3B-AB99-4DEA66014D00}"/>
    <cellStyle name="Normal 7 6 2 6 2 2 2" xfId="19268" xr:uid="{A56F5037-8DA6-4D85-8C4D-2A28DF97F6AB}"/>
    <cellStyle name="Normal 7 6 2 6 2 3" xfId="11777" xr:uid="{2B050F0F-5D10-4E60-83C0-A0270DE66A7B}"/>
    <cellStyle name="Normal 7 6 2 6 2 3 2" xfId="22101" xr:uid="{0F2EF095-2E0B-4EC5-BF53-8CAD80CC6F8E}"/>
    <cellStyle name="Normal 7 6 2 6 2 4" xfId="29426" xr:uid="{371FE904-BD10-4BD4-B417-0EE856964012}"/>
    <cellStyle name="Normal 7 6 2 6 2 5" xfId="16435" xr:uid="{637A930D-5E71-4C2F-B540-9E15C16B25F3}"/>
    <cellStyle name="Normal 7 6 2 6 3" xfId="6839" xr:uid="{ED4B505F-1941-4973-B134-A18D2ADA982C}"/>
    <cellStyle name="Normal 7 6 2 6 4" xfId="7974" xr:uid="{4B0E8058-231F-4537-AE2A-35BFE759BAC6}"/>
    <cellStyle name="Normal 7 6 2 6 5" xfId="24019" xr:uid="{4B492B0B-12DA-4DC6-BF07-49AD8C9D397D}"/>
    <cellStyle name="Normal 7 6 2 6 6" xfId="14204" xr:uid="{EC3B1A20-361F-4B55-8558-55FB734394F0}"/>
    <cellStyle name="Normal 7 6 2 7" xfId="2276" xr:uid="{00000000-0005-0000-0000-000035050000}"/>
    <cellStyle name="Normal 7 6 2 7 2" xfId="5146" xr:uid="{00000000-0005-0000-0000-0000D6150000}"/>
    <cellStyle name="Normal 7 6 2 7 2 2" xfId="26963" xr:uid="{0FC1E028-B01F-4E6E-8979-C4CE9C89526C}"/>
    <cellStyle name="Normal 7 6 2 7 2 3" xfId="18964" xr:uid="{20A11391-D3D5-4926-A246-AF9AF2B937D8}"/>
    <cellStyle name="Normal 7 6 2 7 3" xfId="11473" xr:uid="{17A036D6-E9BF-4BC3-AB58-24C5B594D1F6}"/>
    <cellStyle name="Normal 7 6 2 7 3 2" xfId="21797" xr:uid="{1E6A8ECB-7A36-4889-9BB3-1F0C5838E2F1}"/>
    <cellStyle name="Normal 7 6 2 7 4" xfId="26025" xr:uid="{F3E0A2A5-EF69-4E8B-98FD-7216974BCF8A}"/>
    <cellStyle name="Normal 7 6 2 7 5" xfId="16131" xr:uid="{FEB50457-259E-41C6-930C-ADD1E476793B}"/>
    <cellStyle name="Normal 7 6 2 8" xfId="4533" xr:uid="{00000000-0005-0000-0000-0000D7150000}"/>
    <cellStyle name="Normal 7 6 2 8 2" xfId="27129" xr:uid="{74B2C381-55A0-4EAC-8276-AF2F519679D2}"/>
    <cellStyle name="Normal 7 6 2 9" xfId="27709" xr:uid="{AA8579C8-08C3-43E7-B0C3-9F87F1BDE35B}"/>
    <cellStyle name="Normal 7 6 20" xfId="13722" xr:uid="{7689C4F0-BD27-4FDE-802C-A2FF4B818F4C}"/>
    <cellStyle name="Normal 7 6 3" xfId="1797" xr:uid="{00000000-0005-0000-0000-000005070000}"/>
    <cellStyle name="Normal 7 6 3 10" xfId="7975" xr:uid="{39083ABF-A41C-4088-AE8A-96E6A9D96E21}"/>
    <cellStyle name="Normal 7 6 3 10 2" xfId="16046" xr:uid="{86E48975-3E29-4340-B693-517763F4E7C7}"/>
    <cellStyle name="Normal 7 6 3 11" xfId="8738" xr:uid="{BCE7B062-8324-4AB2-A3B3-2AF58AA4190A}"/>
    <cellStyle name="Normal 7 6 3 11 2" xfId="18879" xr:uid="{A4A9D46D-0EEA-41C9-84A8-5979C039086B}"/>
    <cellStyle name="Normal 7 6 3 12" xfId="11389" xr:uid="{1EF6ACC8-2D77-4BC2-B16F-61FB1B7B421B}"/>
    <cellStyle name="Normal 7 6 3 12 2" xfId="21712" xr:uid="{E02C419B-3FB7-440E-86AB-1704152C4A7D}"/>
    <cellStyle name="Normal 7 6 3 13" xfId="25229" xr:uid="{82BC7D63-B78B-46B4-AD17-CCB9B1318018}"/>
    <cellStyle name="Normal 7 6 3 14" xfId="13782" xr:uid="{40E98706-ED93-49C9-958C-F176F205BFE6}"/>
    <cellStyle name="Normal 7 6 3 2" xfId="1798" xr:uid="{00000000-0005-0000-0000-000006070000}"/>
    <cellStyle name="Normal 7 6 3 2 10" xfId="11390" xr:uid="{2DD708D3-7FFE-49E2-88D1-32AA824FE562}"/>
    <cellStyle name="Normal 7 6 3 2 10 2" xfId="21713" xr:uid="{3737AC32-2F06-41F1-BA81-CCD4D25E17CE}"/>
    <cellStyle name="Normal 7 6 3 2 11" xfId="25645" xr:uid="{91593CB1-9BD3-4C4C-90A9-B3138E122F0D}"/>
    <cellStyle name="Normal 7 6 3 2 12" xfId="13964" xr:uid="{48414675-8D7A-40C4-AD22-B87AE73552D2}"/>
    <cellStyle name="Normal 7 6 3 2 2" xfId="1799" xr:uid="{00000000-0005-0000-0000-000007070000}"/>
    <cellStyle name="Normal 7 6 3 2 2 2" xfId="2606" xr:uid="{00000000-0005-0000-0000-000041050000}"/>
    <cellStyle name="Normal 7 6 3 2 2 2 2" xfId="6337" xr:uid="{00000000-0005-0000-0000-0000DC150000}"/>
    <cellStyle name="Normal 7 6 3 2 2 2 2 2" xfId="25740" xr:uid="{6F6BB110-5481-47AA-9E9F-C3D6DAEEA8FD}"/>
    <cellStyle name="Normal 7 6 3 2 2 2 2 3" xfId="28045" xr:uid="{BF1C503E-BA6C-4DC0-B85D-75D513FE810A}"/>
    <cellStyle name="Normal 7 6 3 2 2 2 2 4" xfId="17379" xr:uid="{E86813D7-B873-4AE2-ABD1-07F0C62F64B5}"/>
    <cellStyle name="Normal 7 6 3 2 2 2 3" xfId="10035" xr:uid="{7718C47E-2250-42B9-BD6A-DAB909FBB0C8}"/>
    <cellStyle name="Normal 7 6 3 2 2 2 3 2" xfId="29914" xr:uid="{9F820197-8E08-4196-A45B-3A2F14C6AE7E}"/>
    <cellStyle name="Normal 7 6 3 2 2 2 3 3" xfId="20212" xr:uid="{6103E29F-B897-4EDA-BF84-02715438120B}"/>
    <cellStyle name="Normal 7 6 3 2 2 2 4" xfId="12721" xr:uid="{83E7D443-0BAC-4E68-9F0D-ABC9A6BAF45C}"/>
    <cellStyle name="Normal 7 6 3 2 2 2 4 2" xfId="23045" xr:uid="{453D79C4-520D-4540-A9A1-989429C1CA30}"/>
    <cellStyle name="Normal 7 6 3 2 2 2 5" xfId="25269" xr:uid="{1E6B9F80-D429-406A-ACB0-5FB22168884D}"/>
    <cellStyle name="Normal 7 6 3 2 2 2 6" xfId="15346" xr:uid="{2AC65F9E-91FA-4E53-ABB3-D38DB9DBEF5F}"/>
    <cellStyle name="Normal 7 6 3 2 2 3" xfId="3751" xr:uid="{00000000-0005-0000-0000-0000DD150000}"/>
    <cellStyle name="Normal 7 6 3 2 2 3 2" xfId="5584" xr:uid="{00000000-0005-0000-0000-0000DE150000}"/>
    <cellStyle name="Normal 7 6 3 2 2 3 2 2" xfId="30157" xr:uid="{6579F34E-B7B4-4931-9D41-40060452DE40}"/>
    <cellStyle name="Normal 7 6 3 2 2 3 2 3" xfId="20793" xr:uid="{DE048D97-70F6-4C98-AF32-625A4A094ADC}"/>
    <cellStyle name="Normal 7 6 3 2 2 3 3" xfId="13302" xr:uid="{5783A8D3-F79F-4A6F-8EE8-A0C80239C88C}"/>
    <cellStyle name="Normal 7 6 3 2 2 3 3 2" xfId="23626" xr:uid="{E716C98C-AD25-46BD-976B-B2D6D48B724E}"/>
    <cellStyle name="Normal 7 6 3 2 2 3 4" xfId="25279" xr:uid="{DFDF62D0-C686-413C-8333-31C815F78552}"/>
    <cellStyle name="Normal 7 6 3 2 2 3 5" xfId="17960" xr:uid="{0902FD26-4986-4991-A4D0-1B837AB86EF1}"/>
    <cellStyle name="Normal 7 6 3 2 2 4" xfId="4937" xr:uid="{00000000-0005-0000-0000-0000DF150000}"/>
    <cellStyle name="Normal 7 6 3 2 2 4 2" xfId="27692" xr:uid="{98B5481C-5360-41CF-AFE1-600555A3BC7E}"/>
    <cellStyle name="Normal 7 6 3 2 2 4 3" xfId="16048" xr:uid="{359EDEC5-16E9-495E-A72F-B1D09C2688C0}"/>
    <cellStyle name="Normal 7 6 3 2 2 5" xfId="8740" xr:uid="{D0694E21-3710-45F7-A4F4-4B7AD3DCF777}"/>
    <cellStyle name="Normal 7 6 3 2 2 5 2" xfId="18881" xr:uid="{7BF4018C-8D94-4930-A58E-766851CB3530}"/>
    <cellStyle name="Normal 7 6 3 2 2 6" xfId="11391" xr:uid="{94A63B16-CCF9-45BB-9C0A-64BB81492BA9}"/>
    <cellStyle name="Normal 7 6 3 2 2 6 2" xfId="21714" xr:uid="{74E0A97F-C51E-43A6-9796-CA426E429D2E}"/>
    <cellStyle name="Normal 7 6 3 2 2 7" xfId="26202" xr:uid="{A36460F0-30A5-4C15-A70E-FB70D3A65F60}"/>
    <cellStyle name="Normal 7 6 3 2 2 8" xfId="14631" xr:uid="{7A72697E-352D-4032-A7A5-768338306D53}"/>
    <cellStyle name="Normal 7 6 3 2 3" xfId="2484" xr:uid="{00000000-0005-0000-0000-000040050000}"/>
    <cellStyle name="Normal 7 6 3 2 3 2" xfId="6338" xr:uid="{00000000-0005-0000-0000-0000E1150000}"/>
    <cellStyle name="Normal 7 6 3 2 3 2 2" xfId="10728" xr:uid="{69A18512-4E33-4675-AF68-4EE350FCD544}"/>
    <cellStyle name="Normal 7 6 3 2 3 2 2 2" xfId="30309" xr:uid="{8E38B0F1-E8BB-4BFF-8A3E-3F631B24FE62}"/>
    <cellStyle name="Normal 7 6 3 2 3 2 2 3" xfId="21019" xr:uid="{EF567EBE-3001-4441-B6F7-E3875520A4D5}"/>
    <cellStyle name="Normal 7 6 3 2 3 2 3" xfId="13528" xr:uid="{F544971A-37C5-4D9D-B394-4CEE6245B86D}"/>
    <cellStyle name="Normal 7 6 3 2 3 2 3 2" xfId="23852" xr:uid="{F88E1C6B-9A6E-4E4F-86BA-E35C9D84359A}"/>
    <cellStyle name="Normal 7 6 3 2 3 2 4" xfId="26708" xr:uid="{50359665-C6F8-42DD-A02C-85829765884E}"/>
    <cellStyle name="Normal 7 6 3 2 3 2 5" xfId="18186" xr:uid="{3A84352C-2E16-4F3F-AC89-41E1AFDA95DF}"/>
    <cellStyle name="Normal 7 6 3 2 3 3" xfId="8293" xr:uid="{6AE09D50-0A9B-41EE-994B-CBFF60F444CE}"/>
    <cellStyle name="Normal 7 6 3 2 3 3 2" xfId="27838" xr:uid="{10CE4256-9DCC-4388-9117-A25D07FA05EE}"/>
    <cellStyle name="Normal 7 6 3 2 3 3 3" xfId="17380" xr:uid="{C907F3D0-9F34-44B5-BE40-E71F3F01EC07}"/>
    <cellStyle name="Normal 7 6 3 2 3 4" xfId="10036" xr:uid="{AF37F843-0BC0-4C51-AAD6-610282C2B43D}"/>
    <cellStyle name="Normal 7 6 3 2 3 4 2" xfId="20213" xr:uid="{5369BBF3-16F0-4552-8902-D963196CD3F5}"/>
    <cellStyle name="Normal 7 6 3 2 3 5" xfId="12722" xr:uid="{C890FF2B-9C6D-4D66-A113-47EE5490BDD9}"/>
    <cellStyle name="Normal 7 6 3 2 3 5 2" xfId="23046" xr:uid="{FD718EE6-1459-4774-8E12-933FB89A3EB9}"/>
    <cellStyle name="Normal 7 6 3 2 3 6" xfId="25386" xr:uid="{3311FA72-B21A-483F-BB78-39BE3654D018}"/>
    <cellStyle name="Normal 7 6 3 2 3 7" xfId="15347" xr:uid="{60A2E0B2-E438-4E7F-9A5E-E4DB2CA6F51F}"/>
    <cellStyle name="Normal 7 6 3 2 4" xfId="4208" xr:uid="{00000000-0005-0000-0000-0000E2150000}"/>
    <cellStyle name="Normal 7 6 3 2 4 2" xfId="6336" xr:uid="{00000000-0005-0000-0000-0000E3150000}"/>
    <cellStyle name="Normal 7 6 3 2 4 2 2" xfId="27607" xr:uid="{8E5BFB32-6364-463D-8224-B5996869A784}"/>
    <cellStyle name="Normal 7 6 3 2 4 2 3" xfId="17378" xr:uid="{635DB894-B17A-4D40-871E-962884C4711E}"/>
    <cellStyle name="Normal 7 6 3 2 4 3" xfId="10034" xr:uid="{C6795B03-2BE1-456B-8087-7E3B3CD77708}"/>
    <cellStyle name="Normal 7 6 3 2 4 3 2" xfId="20211" xr:uid="{13CDFA79-D1F0-4199-94BF-850DE03E33DC}"/>
    <cellStyle name="Normal 7 6 3 2 4 4" xfId="12720" xr:uid="{4E161688-571E-40B1-B8CD-0CC04EF4FF8B}"/>
    <cellStyle name="Normal 7 6 3 2 4 4 2" xfId="23044" xr:uid="{878AC46A-0816-4A9F-93F2-D34F6728711C}"/>
    <cellStyle name="Normal 7 6 3 2 4 5" xfId="24735" xr:uid="{4179D6E9-589E-4862-8966-53D9B73F4494}"/>
    <cellStyle name="Normal 7 6 3 2 4 6" xfId="15345" xr:uid="{A4941AE3-42F7-46DF-8A40-130212955ADC}"/>
    <cellStyle name="Normal 7 6 3 2 5" xfId="3257" xr:uid="{00000000-0005-0000-0000-0000E4150000}"/>
    <cellStyle name="Normal 7 6 3 2 5 2" xfId="5183" xr:uid="{00000000-0005-0000-0000-0000E5150000}"/>
    <cellStyle name="Normal 7 6 3 2 5 2 2" xfId="28608" xr:uid="{D82E3CCA-9AF9-4CBC-87D2-53B0602D7AB0}"/>
    <cellStyle name="Normal 7 6 3 2 5 2 3" xfId="16472" xr:uid="{03E7099E-0750-4D07-874C-21B37D299471}"/>
    <cellStyle name="Normal 7 6 3 2 5 3" xfId="9132" xr:uid="{2DC842A2-A1B0-4E5F-98ED-ADFF95792502}"/>
    <cellStyle name="Normal 7 6 3 2 5 3 2" xfId="19305" xr:uid="{C4F3BD95-B8FD-4D46-B5D9-6046BA7324EF}"/>
    <cellStyle name="Normal 7 6 3 2 5 4" xfId="11814" xr:uid="{8DE121FB-55D9-49C6-A8F7-5296A4FC04B5}"/>
    <cellStyle name="Normal 7 6 3 2 5 4 2" xfId="22138" xr:uid="{E2BF9B64-9B2D-49EE-9EF2-D819A8864365}"/>
    <cellStyle name="Normal 7 6 3 2 5 5" xfId="25266" xr:uid="{70015C89-6325-4A1F-B009-323DD2A9983A}"/>
    <cellStyle name="Normal 7 6 3 2 5 6" xfId="14239" xr:uid="{B650C159-01BD-44E9-9C03-482628AFB6A0}"/>
    <cellStyle name="Normal 7 6 3 2 6" xfId="4783" xr:uid="{00000000-0005-0000-0000-0000E6150000}"/>
    <cellStyle name="Normal 7 6 3 2 6 2" xfId="9010" xr:uid="{98E6B3F1-7B70-40BC-879F-D30720A33D47}"/>
    <cellStyle name="Normal 7 6 3 2 6 2 2" xfId="19181" xr:uid="{EC14CCC0-09B5-4992-BE98-E8301203914E}"/>
    <cellStyle name="Normal 7 6 3 2 6 3" xfId="11690" xr:uid="{4D044D2F-65F5-4AA0-BB91-E1F1CCC2B4B6}"/>
    <cellStyle name="Normal 7 6 3 2 6 3 2" xfId="22014" xr:uid="{307BA973-0B66-41CD-9568-800066BB50E4}"/>
    <cellStyle name="Normal 7 6 3 2 6 4" xfId="25715" xr:uid="{E144F4F4-C965-4EA6-BA75-AD781C7A9E8E}"/>
    <cellStyle name="Normal 7 6 3 2 6 5" xfId="16348" xr:uid="{CE7FB591-871C-47BF-A7AF-A8E49C560313}"/>
    <cellStyle name="Normal 7 6 3 2 7" xfId="7490" xr:uid="{499B8797-0ACC-4497-A14E-D3A9D4536C14}"/>
    <cellStyle name="Normal 7 6 3 2 7 2" xfId="10322" xr:uid="{BACC1FDD-41F5-41B9-8C57-690D4B7066F4}"/>
    <cellStyle name="Normal 7 6 3 2 7 2 2" xfId="20504" xr:uid="{C6B52D92-3F07-4BB4-B27F-837D5ACC5AE1}"/>
    <cellStyle name="Normal 7 6 3 2 7 3" xfId="13013" xr:uid="{D048E1B7-143E-4455-819F-A7712AEF1760}"/>
    <cellStyle name="Normal 7 6 3 2 7 3 2" xfId="23337" xr:uid="{FDA5498C-33EC-444E-BBE6-ED1DA10A3C43}"/>
    <cellStyle name="Normal 7 6 3 2 7 4" xfId="17671" xr:uid="{1A053342-2D7B-43A5-97E4-E569EAF24E50}"/>
    <cellStyle name="Normal 7 6 3 2 8" xfId="7976" xr:uid="{81669708-5C1F-4A97-AAE9-B801C25DAF70}"/>
    <cellStyle name="Normal 7 6 3 2 8 2" xfId="16047" xr:uid="{B8E21AA9-4DBB-46FF-BE6D-50CDDEB54739}"/>
    <cellStyle name="Normal 7 6 3 2 9" xfId="8739" xr:uid="{5570F92A-4F87-42A4-AC3D-C0266139DA56}"/>
    <cellStyle name="Normal 7 6 3 2 9 2" xfId="18880" xr:uid="{FDDC69F0-7253-4829-9E83-461BFFBCA471}"/>
    <cellStyle name="Normal 7 6 3 3" xfId="1800" xr:uid="{00000000-0005-0000-0000-000008070000}"/>
    <cellStyle name="Normal 7 6 3 3 2" xfId="1801" xr:uid="{00000000-0005-0000-0000-000009070000}"/>
    <cellStyle name="Normal 7 6 3 3 2 2" xfId="1802" xr:uid="{00000000-0005-0000-0000-00000A070000}"/>
    <cellStyle name="Normal 7 6 3 3 2 2 2" xfId="4381" xr:uid="{00000000-0005-0000-0000-0000EA150000}"/>
    <cellStyle name="Normal 7 6 3 3 2 2 2 2" xfId="10038" xr:uid="{DFBE13D9-F725-4EE0-B4A5-54055DDEA1DE}"/>
    <cellStyle name="Normal 7 6 3 3 2 2 2 2 2" xfId="29916" xr:uid="{B28494DF-E961-4E84-ADFD-E695BA0E8B79}"/>
    <cellStyle name="Normal 7 6 3 3 2 2 2 2 3" xfId="20215" xr:uid="{F125F80F-B92F-42DC-B0F7-09090BF83D88}"/>
    <cellStyle name="Normal 7 6 3 3 2 2 2 3" xfId="12724" xr:uid="{EFC26A4C-B445-49A0-9EB7-3777F64948BA}"/>
    <cellStyle name="Normal 7 6 3 3 2 2 2 3 2" xfId="23048" xr:uid="{7E92587F-63CE-4A42-A94A-C02CAD9A6553}"/>
    <cellStyle name="Normal 7 6 3 3 2 2 2 4" xfId="25021" xr:uid="{9F25C657-8F72-4085-A5BB-E63019A96DD8}"/>
    <cellStyle name="Normal 7 6 3 3 2 2 2 5" xfId="17382" xr:uid="{F89C7841-97D7-4D1A-9B6B-BCB39C900C20}"/>
    <cellStyle name="Normal 7 6 3 3 2 2 2 6" xfId="7152" xr:uid="{5B40CDAC-C396-4AF4-B41A-D506F6141C19}"/>
    <cellStyle name="Normal 7 6 3 3 2 2 3" xfId="4210" xr:uid="{00000000-0005-0000-0000-0000EB150000}"/>
    <cellStyle name="Normal 7 6 3 3 2 2 3 2" xfId="29120" xr:uid="{6091B61A-8094-41BB-A148-CEE3F67713BA}"/>
    <cellStyle name="Normal 7 6 3 3 2 2 3 3" xfId="27116" xr:uid="{CD2691FE-8C50-4194-8B4C-3E713A34ECE8}"/>
    <cellStyle name="Normal 7 6 3 3 2 2 3 4" xfId="7204" xr:uid="{8E0B1454-2ACF-4200-955F-AF40D458AAD7}"/>
    <cellStyle name="Normal 7 6 3 3 2 2 4" xfId="6340" xr:uid="{00000000-0005-0000-0000-0000EC150000}"/>
    <cellStyle name="Normal 7 6 3 3 2 2 4 2" xfId="7977" xr:uid="{6D549F74-426A-4DA5-93CF-EE34AD809F29}"/>
    <cellStyle name="Normal 7 6 3 3 2 2 5" xfId="25699" xr:uid="{7B2E0108-81A2-45E4-9AA1-946FFBC3EAE1}"/>
    <cellStyle name="Normal 7 6 3 3 2 2 6" xfId="15349" xr:uid="{C0A93FA1-584D-4B64-97E5-E26676A3777B}"/>
    <cellStyle name="Normal 7 6 3 3 2 3" xfId="3371" xr:uid="{00000000-0005-0000-0000-0000ED150000}"/>
    <cellStyle name="Normal 7 6 3 3 2 4" xfId="3752" xr:uid="{00000000-0005-0000-0000-0000EE150000}"/>
    <cellStyle name="Normal 7 6 3 3 2 4 2" xfId="5585" xr:uid="{00000000-0005-0000-0000-0000EF150000}"/>
    <cellStyle name="Normal 7 6 3 3 2 4 2 2" xfId="27715" xr:uid="{48C3AAEF-9A79-47CB-BBB5-B060D9CC3227}"/>
    <cellStyle name="Normal 7 6 3 3 2 4 2 3" xfId="19611" xr:uid="{AB156BAB-5564-47F5-9DBA-AC386218E6EB}"/>
    <cellStyle name="Normal 7 6 3 3 2 4 3" xfId="12120" xr:uid="{6C348D81-6951-4EF1-A12B-8F6DDEF94491}"/>
    <cellStyle name="Normal 7 6 3 3 2 4 3 2" xfId="22444" xr:uid="{DAD67259-759F-477A-A723-F755A2891C7F}"/>
    <cellStyle name="Normal 7 6 3 3 2 4 4" xfId="24044" xr:uid="{D0F9ED96-E80F-4C86-8904-4B0CA447EB81}"/>
    <cellStyle name="Normal 7 6 3 3 2 4 5" xfId="16778" xr:uid="{8402E99A-530E-4F4C-9614-EFA2138E38ED}"/>
    <cellStyle name="Normal 7 6 3 3 2 5" xfId="7255" xr:uid="{A25C289A-3D64-49A1-AAAF-D133FFFA32B2}"/>
    <cellStyle name="Normal 7 6 3 3 2 5 2" xfId="7500" xr:uid="{F45E3CAD-3DE0-4288-BB00-03B0D73CCEBA}"/>
    <cellStyle name="Normal 7 6 3 3 2 5 3" xfId="24345" xr:uid="{7251D720-5E74-49F9-B7F8-C9D6CB4C4840}"/>
    <cellStyle name="Normal 7 6 3 3 2 5 4" xfId="26685" xr:uid="{38824BB2-3DE3-4D1C-8C29-D82537DDE9CC}"/>
    <cellStyle name="Normal 7 6 3 3 2 5 5" xfId="30684" xr:uid="{AFF4ED08-ECA8-4122-8E3A-C608EF0A79CA}"/>
    <cellStyle name="Normal 7 6 3 3 2 6" xfId="24286" xr:uid="{2B2D1800-D528-4567-B323-596AFA75A80C}"/>
    <cellStyle name="Normal 7 6 3 3 2 7" xfId="14632" xr:uid="{5A10A8EE-932B-4295-BF92-46C087E2B9A4}"/>
    <cellStyle name="Normal 7 6 3 3 3" xfId="1803" xr:uid="{00000000-0005-0000-0000-00000B070000}"/>
    <cellStyle name="Normal 7 6 3 3 3 2" xfId="4211" xr:uid="{00000000-0005-0000-0000-0000F1150000}"/>
    <cellStyle name="Normal 7 6 3 3 3 2 2" xfId="6341" xr:uid="{00000000-0005-0000-0000-0000F2150000}"/>
    <cellStyle name="Normal 7 6 3 3 3 2 2 2" xfId="29917" xr:uid="{C4A90E19-882E-41F4-A808-46104C017790}"/>
    <cellStyle name="Normal 7 6 3 3 3 2 2 3" xfId="20216" xr:uid="{51D30914-EAEF-446D-9E89-303DA547A3FF}"/>
    <cellStyle name="Normal 7 6 3 3 3 2 3" xfId="12725" xr:uid="{4A3131C4-9C24-4082-B40A-4161ECB6D3FE}"/>
    <cellStyle name="Normal 7 6 3 3 3 2 3 2" xfId="23049" xr:uid="{229A623A-7B65-4C31-A4FE-BB7805419B4E}"/>
    <cellStyle name="Normal 7 6 3 3 3 2 4" xfId="26324" xr:uid="{3FE36BC5-46BB-4A68-A95E-34C50DF1450A}"/>
    <cellStyle name="Normal 7 6 3 3 3 2 5" xfId="25910" xr:uid="{BA75D8FF-86B2-451E-9A83-FF07A363BB47}"/>
    <cellStyle name="Normal 7 6 3 3 3 2 6" xfId="17383" xr:uid="{E606865D-67E7-4D56-967A-7EF8EE6E661C}"/>
    <cellStyle name="Normal 7 6 3 3 3 3" xfId="7179" xr:uid="{1C32A2DD-DB13-4FAE-AA7D-219EB7D22146}"/>
    <cellStyle name="Normal 7 6 3 3 3 3 2" xfId="23961" xr:uid="{100CE229-1802-4A71-B115-75049E168906}"/>
    <cellStyle name="Normal 7 6 3 3 3 3 3" xfId="25119" xr:uid="{4177BAE5-BE56-4760-BA27-BE61105D7A1D}"/>
    <cellStyle name="Normal 7 6 3 3 3 4" xfId="7530" xr:uid="{5AADFAB8-509B-4A14-8C53-3A1426906AA4}"/>
    <cellStyle name="Normal 7 6 3 3 3 4 2" xfId="10729" xr:uid="{D80A2E4D-2388-4310-925B-C69C0E3DF472}"/>
    <cellStyle name="Normal 7 6 3 3 3 4 2 2" xfId="21020" xr:uid="{F0EA6CC3-EEC9-4CE1-9E9D-4B290EB32D60}"/>
    <cellStyle name="Normal 7 6 3 3 3 4 3" xfId="13529" xr:uid="{E3DA8B55-BAF5-47FD-AC76-BD1D5B3526DA}"/>
    <cellStyle name="Normal 7 6 3 3 3 4 3 2" xfId="23853" xr:uid="{D6CAD962-FA56-41A0-9042-70DACADAC842}"/>
    <cellStyle name="Normal 7 6 3 3 3 4 4" xfId="18187" xr:uid="{E6958B48-EBF3-4512-9887-9ACFCE25D203}"/>
    <cellStyle name="Normal 7 6 3 3 3 5" xfId="7978" xr:uid="{65AD8A17-D797-4DA5-A6CF-A453D2B423C6}"/>
    <cellStyle name="Normal 7 6 3 3 3 6" xfId="24203" xr:uid="{9B98F6C4-982E-437A-A5A1-09A70B8D65A4}"/>
    <cellStyle name="Normal 7 6 3 3 3 7" xfId="26813" xr:uid="{BC064AC4-5F44-40BB-A616-EC5590D468CB}"/>
    <cellStyle name="Normal 7 6 3 3 3 8" xfId="15350" xr:uid="{30601719-9CE5-49FC-872B-5367950EF072}"/>
    <cellStyle name="Normal 7 6 3 3 4" xfId="4209" xr:uid="{00000000-0005-0000-0000-0000F3150000}"/>
    <cellStyle name="Normal 7 6 3 3 4 2" xfId="6339" xr:uid="{00000000-0005-0000-0000-0000F4150000}"/>
    <cellStyle name="Normal 7 6 3 3 4 2 2" xfId="24468" xr:uid="{621DF6AD-BB80-413B-AD8B-DC690A4DFEB2}"/>
    <cellStyle name="Normal 7 6 3 3 4 2 3" xfId="29136" xr:uid="{25399DB4-8AC4-422B-83E4-FB78F96D1A7D}"/>
    <cellStyle name="Normal 7 6 3 3 4 2 4" xfId="17381" xr:uid="{7EDA169D-CA49-4BE8-B9A6-04EF7E1F070F}"/>
    <cellStyle name="Normal 7 6 3 3 4 3" xfId="6782" xr:uid="{7D8C883A-4500-4CD8-BF15-6230F9381AC4}"/>
    <cellStyle name="Normal 7 6 3 3 4 3 2" xfId="29915" xr:uid="{5DF80201-EC1B-4D20-9BA7-8888FCFC8C41}"/>
    <cellStyle name="Normal 7 6 3 3 4 3 3" xfId="20214" xr:uid="{0C4F5568-1B20-4C82-980D-CBA369C9C85F}"/>
    <cellStyle name="Normal 7 6 3 3 4 3 4" xfId="10037" xr:uid="{CAB37C12-245A-4F47-A2C8-1606A21D3946}"/>
    <cellStyle name="Normal 7 6 3 3 4 4" xfId="12723" xr:uid="{6BBD003C-3E85-4B53-BAC3-773DFD06987B}"/>
    <cellStyle name="Normal 7 6 3 3 4 4 2" xfId="23047" xr:uid="{4F828265-AF38-4A3D-A2D5-023480C3C7A9}"/>
    <cellStyle name="Normal 7 6 3 3 4 5" xfId="24711" xr:uid="{5DB9EA19-1578-423D-B890-45AD557A781C}"/>
    <cellStyle name="Normal 7 6 3 3 4 6" xfId="27322" xr:uid="{4BC18E26-11A2-4A5C-8EA6-059D2E3EF10D}"/>
    <cellStyle name="Normal 7 6 3 3 4 7" xfId="15348" xr:uid="{BBA5751F-C670-4E03-BBB3-575A36602A81}"/>
    <cellStyle name="Normal 7 6 3 3 5" xfId="3378" xr:uid="{00000000-0005-0000-0000-0000F5150000}"/>
    <cellStyle name="Normal 7 6 3 3 5 2" xfId="5286" xr:uid="{00000000-0005-0000-0000-0000F6150000}"/>
    <cellStyle name="Normal 7 6 3 3 5 2 2" xfId="16574" xr:uid="{958B58AD-E902-4067-9A4B-A7CA37E61EC8}"/>
    <cellStyle name="Normal 7 6 3 3 5 3" xfId="9234" xr:uid="{5386F80E-D483-472C-96A3-EE2B2E154973}"/>
    <cellStyle name="Normal 7 6 3 3 5 3 2" xfId="19407" xr:uid="{B67F1230-E5D6-4ED0-8D3E-E6BBDE66DB68}"/>
    <cellStyle name="Normal 7 6 3 3 5 4" xfId="11916" xr:uid="{481D71E9-E2DD-4D5D-9F41-6FAD141928DC}"/>
    <cellStyle name="Normal 7 6 3 3 5 4 2" xfId="22240" xr:uid="{7DA11102-FA22-41F2-9261-9091DEEE7AC2}"/>
    <cellStyle name="Normal 7 6 3 3 5 5" xfId="23949" xr:uid="{052C89B7-068C-4177-ADAF-59332F8942EF}"/>
    <cellStyle name="Normal 7 6 3 3 5 6" xfId="28183" xr:uid="{396BA5DD-2526-4F7C-A689-0C6A83AFE388}"/>
    <cellStyle name="Normal 7 6 3 3 5 7" xfId="14339" xr:uid="{45037017-4D4A-43A2-9676-1960EADE5065}"/>
    <cellStyle name="Normal 7 6 3 3 6" xfId="6913" xr:uid="{56E97824-8E1D-42A7-838E-A5AC9F2A59FD}"/>
    <cellStyle name="Normal 7 6 3 3 6 2" xfId="7547" xr:uid="{ED0194D5-9B40-41D1-B71E-E725D0E6390A}"/>
    <cellStyle name="Normal 7 6 3 3 6 3" xfId="30654" xr:uid="{1FB40408-0E82-4737-8C4F-009539F0FE72}"/>
    <cellStyle name="Normal 7 6 3 3 7" xfId="7491" xr:uid="{FBE7121E-B187-4646-8AE8-B61D2E3CB9E3}"/>
    <cellStyle name="Normal 7 6 3 3 7 2" xfId="7623" xr:uid="{4793C4ED-DA17-41E8-BC52-08E454791135}"/>
    <cellStyle name="Normal 7 6 3 3 7 2 2" xfId="28701" xr:uid="{61F87A16-E8FE-4523-BAB2-25801E9343BB}"/>
    <cellStyle name="Normal 7 6 3 3 7 3" xfId="27793" xr:uid="{D33C84D4-6AB6-4025-A138-C0E53AF58AA7}"/>
    <cellStyle name="Normal 7 6 3 3 7 4" xfId="28612" xr:uid="{1579074B-4F89-4A05-8CD6-A663142061F2}"/>
    <cellStyle name="Normal 7 6 3 3 7 5" xfId="30621" xr:uid="{AC8AB571-8F86-4A11-BF21-D90F44CFDED3}"/>
    <cellStyle name="Normal 7 6 3 4" xfId="1804" xr:uid="{00000000-0005-0000-0000-00000C070000}"/>
    <cellStyle name="Normal 7 6 3 4 2" xfId="2631" xr:uid="{00000000-0005-0000-0000-000045050000}"/>
    <cellStyle name="Normal 7 6 3 4 2 2" xfId="6342" xr:uid="{00000000-0005-0000-0000-0000F9150000}"/>
    <cellStyle name="Normal 7 6 3 4 2 2 2" xfId="26846" xr:uid="{731F5D14-905D-440F-947F-70F866200B21}"/>
    <cellStyle name="Normal 7 6 3 4 2 2 3" xfId="17384" xr:uid="{43ACA961-2D52-4A4B-9249-381B01A8A6F2}"/>
    <cellStyle name="Normal 7 6 3 4 2 3" xfId="10039" xr:uid="{92F1F0F1-A5DE-4365-997E-A921E77D1CB9}"/>
    <cellStyle name="Normal 7 6 3 4 2 3 2" xfId="20217" xr:uid="{75D17AC9-FC9E-4761-8025-B2CDA34FF1D4}"/>
    <cellStyle name="Normal 7 6 3 4 2 4" xfId="12726" xr:uid="{D76EBD95-D6B6-4104-8B91-0A284607BCAD}"/>
    <cellStyle name="Normal 7 6 3 4 2 4 2" xfId="23050" xr:uid="{D3F53CEA-4687-4F23-A0F0-047BB7D65989}"/>
    <cellStyle name="Normal 7 6 3 4 2 5" xfId="24386" xr:uid="{9B5AFE44-F447-4C7B-9098-952F6F2B04B6}"/>
    <cellStyle name="Normal 7 6 3 4 2 6" xfId="15351" xr:uid="{7C2018D6-BEA3-4993-AFBB-A2E83C6CED35}"/>
    <cellStyle name="Normal 7 6 3 4 3" xfId="3750" xr:uid="{00000000-0005-0000-0000-0000FA150000}"/>
    <cellStyle name="Normal 7 6 3 4 3 2" xfId="5583" xr:uid="{00000000-0005-0000-0000-0000FB150000}"/>
    <cellStyle name="Normal 7 6 3 4 3 2 2" xfId="28107" xr:uid="{8B96229B-F2AA-42C0-AA71-E69B815DFEB2}"/>
    <cellStyle name="Normal 7 6 3 4 3 2 3" xfId="16777" xr:uid="{38ADF384-1344-423D-8B69-8C0E7B42FE5A}"/>
    <cellStyle name="Normal 7 6 3 4 3 3" xfId="9435" xr:uid="{AB4F8480-7AC1-4EA9-BDED-279E40D7A43A}"/>
    <cellStyle name="Normal 7 6 3 4 3 3 2" xfId="19610" xr:uid="{A7040099-09E7-458E-8923-43F926191F9A}"/>
    <cellStyle name="Normal 7 6 3 4 3 4" xfId="12119" xr:uid="{EC2D2797-F601-4919-A88A-EC6DBAC1A5E6}"/>
    <cellStyle name="Normal 7 6 3 4 3 4 2" xfId="22443" xr:uid="{3F908B88-41D0-4A21-9677-915005E1D380}"/>
    <cellStyle name="Normal 7 6 3 4 3 5" xfId="26420" xr:uid="{8C35FEA3-949B-44B3-B3DC-D85ACF009716}"/>
    <cellStyle name="Normal 7 6 3 4 3 6" xfId="14630" xr:uid="{726DCAFA-441A-4076-8285-D1E8F7EB5CDA}"/>
    <cellStyle name="Normal 7 6 3 4 4" xfId="4965" xr:uid="{00000000-0005-0000-0000-0000FC150000}"/>
    <cellStyle name="Normal 7 6 3 4 4 2" xfId="10461" xr:uid="{8D386FEF-9D3B-438D-B507-BC5F510865B4}"/>
    <cellStyle name="Normal 7 6 3 4 4 2 2" xfId="20643" xr:uid="{B69F693C-AC11-47F2-9EF9-B913168FF1F2}"/>
    <cellStyle name="Normal 7 6 3 4 4 3" xfId="13152" xr:uid="{9592AF71-D9F3-4151-B810-E0C5C1A7E42B}"/>
    <cellStyle name="Normal 7 6 3 4 4 3 2" xfId="23476" xr:uid="{D6CCAF6F-FAEB-474E-936D-5B69186A9F58}"/>
    <cellStyle name="Normal 7 6 3 4 4 4" xfId="24436" xr:uid="{F0E1118E-870D-476C-8A34-64D7C7992916}"/>
    <cellStyle name="Normal 7 6 3 4 4 5" xfId="17810" xr:uid="{4AFD0D59-5605-456F-8566-6CF05BBC4137}"/>
    <cellStyle name="Normal 7 6 3 4 5" xfId="7979" xr:uid="{27016236-9B09-406D-AF01-EED89BC72D4B}"/>
    <cellStyle name="Normal 7 6 3 4 5 2" xfId="16049" xr:uid="{B30661FB-1455-446E-9168-A76F183575A5}"/>
    <cellStyle name="Normal 7 6 3 4 6" xfId="8741" xr:uid="{D07FF8CE-6FC9-4EA2-9A35-256FC3879236}"/>
    <cellStyle name="Normal 7 6 3 4 6 2" xfId="18882" xr:uid="{75488393-CBF7-4272-A9FA-D09CD3B5424D}"/>
    <cellStyle name="Normal 7 6 3 4 7" xfId="11392" xr:uid="{42D569A1-60F7-4BAC-8FCB-C8E20AFD395C}"/>
    <cellStyle name="Normal 7 6 3 4 7 2" xfId="21715" xr:uid="{720EBB00-ABED-4B8B-84F1-4341F9D17DC9}"/>
    <cellStyle name="Normal 7 6 3 4 8" xfId="26207" xr:uid="{98A7F200-4056-46D4-AF32-61F44AA0B890}"/>
    <cellStyle name="Normal 7 6 3 4 9" xfId="14122" xr:uid="{B67E0F6B-BC87-496B-9791-418235574706}"/>
    <cellStyle name="Normal 7 6 3 5" xfId="1805" xr:uid="{00000000-0005-0000-0000-00000D070000}"/>
    <cellStyle name="Normal 7 6 3 5 2" xfId="2410" xr:uid="{00000000-0005-0000-0000-000046050000}"/>
    <cellStyle name="Normal 7 6 3 5 2 2" xfId="6343" xr:uid="{00000000-0005-0000-0000-0000FF150000}"/>
    <cellStyle name="Normal 7 6 3 5 2 2 2" xfId="30310" xr:uid="{BA8F7089-CDA1-4C18-BA32-83225804B725}"/>
    <cellStyle name="Normal 7 6 3 5 2 2 3" xfId="21021" xr:uid="{83718FF4-C238-4F2F-9F7B-74E7CD7D9ADC}"/>
    <cellStyle name="Normal 7 6 3 5 2 3" xfId="13530" xr:uid="{F78200DB-3599-45D4-AC71-3B16550DB1A7}"/>
    <cellStyle name="Normal 7 6 3 5 2 3 2" xfId="23854" xr:uid="{6F7DAC47-C896-4C7E-A6E3-14827A98345A}"/>
    <cellStyle name="Normal 7 6 3 5 2 4" xfId="26532" xr:uid="{88E502A2-C20B-4790-B1CC-4C3E4D13FF43}"/>
    <cellStyle name="Normal 7 6 3 5 2 5" xfId="18188" xr:uid="{719EDC01-D2A4-4C04-9541-014C28B3C334}"/>
    <cellStyle name="Normal 7 6 3 5 3" xfId="4692" xr:uid="{00000000-0005-0000-0000-000000160000}"/>
    <cellStyle name="Normal 7 6 3 5 3 2" xfId="28469" xr:uid="{C09DC946-A610-41C2-8072-BE11C1B719B5}"/>
    <cellStyle name="Normal 7 6 3 5 3 3" xfId="16050" xr:uid="{60BE03D5-7DE5-4B61-85D6-B215BCEDF5E9}"/>
    <cellStyle name="Normal 7 6 3 5 4" xfId="8742" xr:uid="{D91A1328-017B-437A-87BC-9E2B462AA05A}"/>
    <cellStyle name="Normal 7 6 3 5 4 2" xfId="18883" xr:uid="{ED6B9F0B-0F62-4D82-82BF-F7FA3C0B7DEC}"/>
    <cellStyle name="Normal 7 6 3 5 5" xfId="11393" xr:uid="{39584CD8-9A62-4802-ABD5-B0C301F93355}"/>
    <cellStyle name="Normal 7 6 3 5 5 2" xfId="21716" xr:uid="{C771DDC2-E180-42BF-A35E-D0BDF60699A9}"/>
    <cellStyle name="Normal 7 6 3 5 6" xfId="25233" xr:uid="{040ED3DE-BEDF-4BFE-9A77-F949FA5EDE66}"/>
    <cellStyle name="Normal 7 6 3 5 7" xfId="15352" xr:uid="{814E5FCD-5F30-4029-AD78-15D653BBBED2}"/>
    <cellStyle name="Normal 7 6 3 6" xfId="2277" xr:uid="{00000000-0005-0000-0000-00003F050000}"/>
    <cellStyle name="Normal 7 6 3 6 2" xfId="5756" xr:uid="{00000000-0005-0000-0000-000002160000}"/>
    <cellStyle name="Normal 7 6 3 6 2 2" xfId="25447" xr:uid="{CC0A4FF5-6EB4-40D3-9D10-34BFA75A17C5}"/>
    <cellStyle name="Normal 7 6 3 6 2 3" xfId="16891" xr:uid="{3FAEE2D9-705B-48BB-ACBD-A77401B85464}"/>
    <cellStyle name="Normal 7 6 3 6 3" xfId="9548" xr:uid="{DD1E531D-1728-43B8-9D83-8A9156728BBE}"/>
    <cellStyle name="Normal 7 6 3 6 3 2" xfId="19724" xr:uid="{E879C21F-9922-4E05-AABF-2A73EC5E52AD}"/>
    <cellStyle name="Normal 7 6 3 6 4" xfId="12233" xr:uid="{55524BDF-E057-4431-9B51-4B074C5C679F}"/>
    <cellStyle name="Normal 7 6 3 6 4 2" xfId="22557" xr:uid="{068B1325-B05A-4AC7-9992-F402E8EF9AD4}"/>
    <cellStyle name="Normal 7 6 3 6 5" xfId="24299" xr:uid="{0D7F19F7-E786-438F-9719-CC15874E1300}"/>
    <cellStyle name="Normal 7 6 3 6 6" xfId="14793" xr:uid="{CD6FEFFE-F100-41A9-BEB1-8829AC6F6ED5}"/>
    <cellStyle name="Normal 7 6 3 7" xfId="3185" xr:uid="{00000000-0005-0000-0000-000003160000}"/>
    <cellStyle name="Normal 7 6 3 7 2" xfId="5123" xr:uid="{00000000-0005-0000-0000-000004160000}"/>
    <cellStyle name="Normal 7 6 3 7 2 2" xfId="28184" xr:uid="{0BC62B17-8E06-4A69-A972-8D77801B4C6C}"/>
    <cellStyle name="Normal 7 6 3 7 2 3" xfId="16412" xr:uid="{75CA37AC-74CB-4DA4-828A-2D0651F81507}"/>
    <cellStyle name="Normal 7 6 3 7 3" xfId="9072" xr:uid="{310F1B85-DD15-44C1-A5D3-2B2DA94DD216}"/>
    <cellStyle name="Normal 7 6 3 7 3 2" xfId="19245" xr:uid="{C8001782-D2F3-4C39-9857-72E21D161040}"/>
    <cellStyle name="Normal 7 6 3 7 4" xfId="11754" xr:uid="{FFD552AA-80A7-4153-8ADB-FB5CC56B0590}"/>
    <cellStyle name="Normal 7 6 3 7 4 2" xfId="22078" xr:uid="{81D1A6F2-6B5D-4622-BDA7-1BAEFE047AAD}"/>
    <cellStyle name="Normal 7 6 3 7 5" xfId="24960" xr:uid="{BE6D9E52-6E6B-4178-B4DF-30386AE94502}"/>
    <cellStyle name="Normal 7 6 3 7 6" xfId="14181" xr:uid="{1C9B720D-713F-4527-AD23-BDD3F498D347}"/>
    <cellStyle name="Normal 7 6 3 8" xfId="4534" xr:uid="{00000000-0005-0000-0000-000005160000}"/>
    <cellStyle name="Normal 7 6 3 8 2" xfId="8851" xr:uid="{31DF30CA-1A03-4540-A1D0-47568B307BC1}"/>
    <cellStyle name="Normal 7 6 3 8 2 2" xfId="19001" xr:uid="{8AD276FB-9754-4D4B-911D-D2F5ED3B45E7}"/>
    <cellStyle name="Normal 7 6 3 8 3" xfId="11510" xr:uid="{D29E9BB3-A289-49C9-882E-22EF76C17B54}"/>
    <cellStyle name="Normal 7 6 3 8 3 2" xfId="21834" xr:uid="{35C3D17C-6B18-410F-B83A-CA95946A5A18}"/>
    <cellStyle name="Normal 7 6 3 8 4" xfId="24886" xr:uid="{7BEA33FE-82CF-4888-B842-937540AA929A}"/>
    <cellStyle name="Normal 7 6 3 8 5" xfId="16168" xr:uid="{F786AC3C-5F50-4AAE-AE6E-A9622A0093FB}"/>
    <cellStyle name="Normal 7 6 3 9" xfId="7489" xr:uid="{71429463-1FA2-40A5-BEE4-109AAE707214}"/>
    <cellStyle name="Normal 7 6 3 9 2" xfId="10321" xr:uid="{97D90D79-F486-4C26-B514-0019F0C79DE5}"/>
    <cellStyle name="Normal 7 6 3 9 2 2" xfId="20503" xr:uid="{1194955F-18DB-4C12-AEEF-ADAF7DD474DC}"/>
    <cellStyle name="Normal 7 6 3 9 3" xfId="13012" xr:uid="{B7CB1199-DC0E-4FB0-A36C-6587F7E98934}"/>
    <cellStyle name="Normal 7 6 3 9 3 2" xfId="23336" xr:uid="{4C3F71A8-B89D-4C70-80CC-96C0804F936D}"/>
    <cellStyle name="Normal 7 6 3 9 4" xfId="17670" xr:uid="{F7F32F6F-7B49-4DDB-A4CE-CCC4EB89F358}"/>
    <cellStyle name="Normal 7 6 4" xfId="1806" xr:uid="{00000000-0005-0000-0000-00000E070000}"/>
    <cellStyle name="Normal 7 6 4 10" xfId="8743" xr:uid="{AD6666B5-A5D2-4117-A48A-A9C20A1068DF}"/>
    <cellStyle name="Normal 7 6 4 10 2" xfId="18884" xr:uid="{A6B50D7D-1FAE-4E93-A038-E5B0E393FC7A}"/>
    <cellStyle name="Normal 7 6 4 11" xfId="11394" xr:uid="{758EDA8D-FC48-4C29-BE66-FC63290ABA54}"/>
    <cellStyle name="Normal 7 6 4 11 2" xfId="21717" xr:uid="{45DC8DF0-970E-4D5B-9C81-5E527CCEA86B}"/>
    <cellStyle name="Normal 7 6 4 12" xfId="25829" xr:uid="{ECB965BB-9428-4388-8924-C67F50DD96F4}"/>
    <cellStyle name="Normal 7 6 4 13" xfId="13762" xr:uid="{CB34A28A-CE25-47D4-BCE9-76F1F56D7763}"/>
    <cellStyle name="Normal 7 6 4 2" xfId="1807" xr:uid="{00000000-0005-0000-0000-00000F070000}"/>
    <cellStyle name="Normal 7 6 4 2 10" xfId="11395" xr:uid="{CD694978-E8E9-4C0A-A865-FEB2FF280090}"/>
    <cellStyle name="Normal 7 6 4 2 10 2" xfId="21718" xr:uid="{0FEEC67D-7CE1-42BE-A067-5BD51EAFDCDA}"/>
    <cellStyle name="Normal 7 6 4 2 11" xfId="25950" xr:uid="{4DACD6B4-6101-4EB3-A600-D06AB15E3873}"/>
    <cellStyle name="Normal 7 6 4 2 12" xfId="13965" xr:uid="{901903B8-6F3E-445B-B151-427C07B69C51}"/>
    <cellStyle name="Normal 7 6 4 2 2" xfId="1808" xr:uid="{00000000-0005-0000-0000-000010070000}"/>
    <cellStyle name="Normal 7 6 4 2 2 2" xfId="2702" xr:uid="{00000000-0005-0000-0000-000049050000}"/>
    <cellStyle name="Normal 7 6 4 2 2 2 2" xfId="6345" xr:uid="{00000000-0005-0000-0000-00000A160000}"/>
    <cellStyle name="Normal 7 6 4 2 2 2 2 2" xfId="27720" xr:uid="{AF52EB5B-C52B-4811-85CE-E97908F2C46D}"/>
    <cellStyle name="Normal 7 6 4 2 2 2 2 3" xfId="28004" xr:uid="{268B2329-7258-4D04-B2C2-5C949016AB0D}"/>
    <cellStyle name="Normal 7 6 4 2 2 2 2 4" xfId="17386" xr:uid="{BEBB5195-1077-4A4A-958F-C70CE923B0BD}"/>
    <cellStyle name="Normal 7 6 4 2 2 2 3" xfId="10041" xr:uid="{5FDBB660-2FE6-4E65-9CE2-B670BDFB3B5E}"/>
    <cellStyle name="Normal 7 6 4 2 2 2 3 2" xfId="29918" xr:uid="{7D6AE704-CC54-4443-AC3D-6402D30165BE}"/>
    <cellStyle name="Normal 7 6 4 2 2 2 3 3" xfId="20219" xr:uid="{5B156435-B8E0-43CD-A3DF-F4E0F8B1D1A1}"/>
    <cellStyle name="Normal 7 6 4 2 2 2 4" xfId="12728" xr:uid="{B07F545B-CF2D-4BED-A223-281655671FFD}"/>
    <cellStyle name="Normal 7 6 4 2 2 2 4 2" xfId="23052" xr:uid="{6821C2CC-FA58-47C1-BAE1-B80915AEE421}"/>
    <cellStyle name="Normal 7 6 4 2 2 2 5" xfId="26647" xr:uid="{43F82B29-D8F4-43E5-87D7-2238181E427E}"/>
    <cellStyle name="Normal 7 6 4 2 2 2 6" xfId="15354" xr:uid="{A2C763A2-46FB-42BA-9875-9CCABB8F35F7}"/>
    <cellStyle name="Normal 7 6 4 2 2 3" xfId="3754" xr:uid="{00000000-0005-0000-0000-00000B160000}"/>
    <cellStyle name="Normal 7 6 4 2 2 3 2" xfId="5587" xr:uid="{00000000-0005-0000-0000-00000C160000}"/>
    <cellStyle name="Normal 7 6 4 2 2 3 2 2" xfId="30158" xr:uid="{EB0CEE7D-4A9A-43C3-A9E8-3DA6CB38A7D1}"/>
    <cellStyle name="Normal 7 6 4 2 2 3 2 3" xfId="20794" xr:uid="{C1052AF8-9B5B-4AFD-812C-2FEC4FDE579A}"/>
    <cellStyle name="Normal 7 6 4 2 2 3 3" xfId="13303" xr:uid="{BB9E1779-06B1-447F-8C8E-A4BFFAC53377}"/>
    <cellStyle name="Normal 7 6 4 2 2 3 3 2" xfId="23627" xr:uid="{C1C726FA-69C2-4575-9C29-4AC8163A7B00}"/>
    <cellStyle name="Normal 7 6 4 2 2 3 4" xfId="25294" xr:uid="{30E09840-4C22-4AAD-B6D5-5B4536172F67}"/>
    <cellStyle name="Normal 7 6 4 2 2 3 5" xfId="17961" xr:uid="{814BCD73-4695-4E05-9B5C-B8F800FC861C}"/>
    <cellStyle name="Normal 7 6 4 2 2 4" xfId="5054" xr:uid="{00000000-0005-0000-0000-00000D160000}"/>
    <cellStyle name="Normal 7 6 4 2 2 4 2" xfId="27929" xr:uid="{1A93EF43-ECF6-42E0-B3D5-155E48693279}"/>
    <cellStyle name="Normal 7 6 4 2 2 4 3" xfId="16053" xr:uid="{64B3F09D-39B3-485F-BCB9-8FEB648ED62F}"/>
    <cellStyle name="Normal 7 6 4 2 2 5" xfId="8745" xr:uid="{A396297B-2A6F-4841-90E3-95BED70A8513}"/>
    <cellStyle name="Normal 7 6 4 2 2 5 2" xfId="18886" xr:uid="{5C5FEA62-D2CF-4F0D-B6C8-F2DDD2F24983}"/>
    <cellStyle name="Normal 7 6 4 2 2 6" xfId="11396" xr:uid="{568643AA-5EFD-473B-BE18-82C2C2B70EC6}"/>
    <cellStyle name="Normal 7 6 4 2 2 6 2" xfId="21719" xr:uid="{F704001A-6012-4E7A-AF49-67C38E43C208}"/>
    <cellStyle name="Normal 7 6 4 2 2 7" xfId="25714" xr:uid="{B94C00F4-6A4C-4937-849F-532B00330FD6}"/>
    <cellStyle name="Normal 7 6 4 2 2 8" xfId="14634" xr:uid="{C600FCE1-F1CF-471E-8A95-915398129A48}"/>
    <cellStyle name="Normal 7 6 4 2 3" xfId="2469" xr:uid="{00000000-0005-0000-0000-000048050000}"/>
    <cellStyle name="Normal 7 6 4 2 3 2" xfId="6346" xr:uid="{00000000-0005-0000-0000-00000F160000}"/>
    <cellStyle name="Normal 7 6 4 2 3 2 2" xfId="10730" xr:uid="{43553D25-DAFF-4735-9F27-C8A63B30D127}"/>
    <cellStyle name="Normal 7 6 4 2 3 2 2 2" xfId="30311" xr:uid="{8FE52AB0-1C97-4CBC-9B1F-0BAD0ECEED94}"/>
    <cellStyle name="Normal 7 6 4 2 3 2 2 3" xfId="21022" xr:uid="{2E60F7F2-9903-40F3-A7B4-2345D4095B8B}"/>
    <cellStyle name="Normal 7 6 4 2 3 2 3" xfId="13531" xr:uid="{333AB3B7-A136-4CE7-96EF-122E9FE26033}"/>
    <cellStyle name="Normal 7 6 4 2 3 2 3 2" xfId="23855" xr:uid="{93CE5F0F-B3C8-40B5-AB5E-6A4C6D5E8B3D}"/>
    <cellStyle name="Normal 7 6 4 2 3 2 4" xfId="24471" xr:uid="{FB3963F3-7DAA-4B6E-8448-F20BE4E2FDFE}"/>
    <cellStyle name="Normal 7 6 4 2 3 2 5" xfId="18189" xr:uid="{5BF3A794-2A11-4F38-A4EA-85DB2F3A5E98}"/>
    <cellStyle name="Normal 7 6 4 2 3 3" xfId="8294" xr:uid="{8C3C1C74-2B89-4E0D-AA15-2E238741F626}"/>
    <cellStyle name="Normal 7 6 4 2 3 3 2" xfId="28750" xr:uid="{04EC60CD-690C-40A7-B186-6B2A3292AF9D}"/>
    <cellStyle name="Normal 7 6 4 2 3 3 3" xfId="17387" xr:uid="{4E933972-F5F3-4F94-9EAD-67920CDA11D8}"/>
    <cellStyle name="Normal 7 6 4 2 3 4" xfId="10042" xr:uid="{1CC27EA7-55FC-4229-9739-089C305E93F3}"/>
    <cellStyle name="Normal 7 6 4 2 3 4 2" xfId="20220" xr:uid="{EC0F9B7C-1438-401B-9F61-DA8FB1F69451}"/>
    <cellStyle name="Normal 7 6 4 2 3 5" xfId="12729" xr:uid="{F068B28A-D940-4E5D-B748-8359D632BFD7}"/>
    <cellStyle name="Normal 7 6 4 2 3 5 2" xfId="23053" xr:uid="{50BDE6C7-704D-4C79-A3C8-46D0823F2E66}"/>
    <cellStyle name="Normal 7 6 4 2 3 6" xfId="25139" xr:uid="{420291E4-A838-402F-BC14-072CBB5D4B0D}"/>
    <cellStyle name="Normal 7 6 4 2 3 7" xfId="15355" xr:uid="{436EB0EA-3D59-4F97-B9AB-07C4B33824AC}"/>
    <cellStyle name="Normal 7 6 4 2 4" xfId="4212" xr:uid="{00000000-0005-0000-0000-000010160000}"/>
    <cellStyle name="Normal 7 6 4 2 4 2" xfId="6344" xr:uid="{00000000-0005-0000-0000-000011160000}"/>
    <cellStyle name="Normal 7 6 4 2 4 2 2" xfId="27307" xr:uid="{7E610466-D812-4ACA-8D22-FB6D786DF93B}"/>
    <cellStyle name="Normal 7 6 4 2 4 2 3" xfId="17385" xr:uid="{3AFC1115-C3C6-4196-AC1A-B1F5CE79CE19}"/>
    <cellStyle name="Normal 7 6 4 2 4 3" xfId="10040" xr:uid="{32C7D4BD-6332-41AE-ACF4-8C27CE8ABEAA}"/>
    <cellStyle name="Normal 7 6 4 2 4 3 2" xfId="20218" xr:uid="{7F057EDD-73A2-4981-8915-172621969973}"/>
    <cellStyle name="Normal 7 6 4 2 4 4" xfId="12727" xr:uid="{4D392DB8-3BBE-4D4A-9C68-D8BCD0690543}"/>
    <cellStyle name="Normal 7 6 4 2 4 4 2" xfId="23051" xr:uid="{C0AEF413-6421-44BC-BD57-D6A67953AB44}"/>
    <cellStyle name="Normal 7 6 4 2 4 5" xfId="23962" xr:uid="{24852666-B20B-4316-938D-01D553D94EC7}"/>
    <cellStyle name="Normal 7 6 4 2 4 6" xfId="15353" xr:uid="{FE1A8576-25B9-4BA2-90AE-F644567AE323}"/>
    <cellStyle name="Normal 7 6 4 2 5" xfId="3352" xr:uid="{00000000-0005-0000-0000-000012160000}"/>
    <cellStyle name="Normal 7 6 4 2 5 2" xfId="5266" xr:uid="{00000000-0005-0000-0000-000013160000}"/>
    <cellStyle name="Normal 7 6 4 2 5 2 2" xfId="28718" xr:uid="{75A90782-ACC3-426C-8630-37F6C0A5A81C}"/>
    <cellStyle name="Normal 7 6 4 2 5 2 3" xfId="16555" xr:uid="{217A6BE3-85B1-4EDA-B952-06C894436645}"/>
    <cellStyle name="Normal 7 6 4 2 5 3" xfId="9215" xr:uid="{03C8EBE0-1264-4FA4-993E-84893AAD44FB}"/>
    <cellStyle name="Normal 7 6 4 2 5 3 2" xfId="19388" xr:uid="{E553F93F-5D40-4DE0-8413-DC926851F070}"/>
    <cellStyle name="Normal 7 6 4 2 5 4" xfId="11897" xr:uid="{4965688D-033A-4E00-BBC4-2653C7407699}"/>
    <cellStyle name="Normal 7 6 4 2 5 4 2" xfId="22221" xr:uid="{275B858B-1EC9-42E2-B7D6-26E660D93384}"/>
    <cellStyle name="Normal 7 6 4 2 5 5" xfId="24847" xr:uid="{71A7E97E-69AC-4D90-932E-B2FB2C1E258D}"/>
    <cellStyle name="Normal 7 6 4 2 5 6" xfId="14319" xr:uid="{2DE0CE7C-627F-4CF8-B330-99FD1D782DBE}"/>
    <cellStyle name="Normal 7 6 4 2 6" xfId="4764" xr:uid="{00000000-0005-0000-0000-000014160000}"/>
    <cellStyle name="Normal 7 6 4 2 6 2" xfId="9011" xr:uid="{062254CF-0649-4250-9BF6-5DF4E653BFE6}"/>
    <cellStyle name="Normal 7 6 4 2 6 2 2" xfId="19182" xr:uid="{E9461AA9-341D-4A8C-9ED9-629309321DCF}"/>
    <cellStyle name="Normal 7 6 4 2 6 3" xfId="11691" xr:uid="{2112BD2A-D23E-43F8-B96E-D2F82C56E1C2}"/>
    <cellStyle name="Normal 7 6 4 2 6 3 2" xfId="22015" xr:uid="{D2D27E71-7443-4DD7-96EB-6EF3E74BF549}"/>
    <cellStyle name="Normal 7 6 4 2 6 4" xfId="24202" xr:uid="{95C87C17-A36A-445A-95B4-17444DD6B104}"/>
    <cellStyle name="Normal 7 6 4 2 6 5" xfId="16349" xr:uid="{097EF0FD-6E9E-43DD-83D6-5A907D40501A}"/>
    <cellStyle name="Normal 7 6 4 2 7" xfId="7514" xr:uid="{E2861095-5570-4344-8F86-05AC20B9F3FE}"/>
    <cellStyle name="Normal 7 6 4 2 7 2" xfId="10342" xr:uid="{48B910AD-6C37-4C46-BBDF-E9896E7A42F7}"/>
    <cellStyle name="Normal 7 6 4 2 7 2 2" xfId="20524" xr:uid="{F46E838C-5475-431A-83A4-4683A10BE5FC}"/>
    <cellStyle name="Normal 7 6 4 2 7 3" xfId="13033" xr:uid="{5D0136C6-7631-495E-8C95-FEBE45A7562F}"/>
    <cellStyle name="Normal 7 6 4 2 7 3 2" xfId="23357" xr:uid="{4DCFF44B-BB38-40A1-BF0A-B0BDDE3FE65E}"/>
    <cellStyle name="Normal 7 6 4 2 7 4" xfId="17691" xr:uid="{11069EFB-A706-4C3A-8596-99576DD16FAD}"/>
    <cellStyle name="Normal 7 6 4 2 8" xfId="7981" xr:uid="{F67A9B57-F59D-41EE-A151-F4DDFB51707E}"/>
    <cellStyle name="Normal 7 6 4 2 8 2" xfId="16052" xr:uid="{EC5D638E-E776-4504-A6C8-3CA4588AF506}"/>
    <cellStyle name="Normal 7 6 4 2 9" xfId="8744" xr:uid="{A36C4398-D2CA-4B97-8EBC-52C1F6C78FA1}"/>
    <cellStyle name="Normal 7 6 4 2 9 2" xfId="18885" xr:uid="{39E53A42-4267-431E-A5B2-C71EB39AD198}"/>
    <cellStyle name="Normal 7 6 4 3" xfId="1809" xr:uid="{00000000-0005-0000-0000-000011070000}"/>
    <cellStyle name="Normal 7 6 4 3 2" xfId="2607" xr:uid="{00000000-0005-0000-0000-00004A050000}"/>
    <cellStyle name="Normal 7 6 4 3 2 2" xfId="6347" xr:uid="{00000000-0005-0000-0000-000017160000}"/>
    <cellStyle name="Normal 7 6 4 3 2 2 2" xfId="24292" xr:uid="{25360D8B-D6CD-46D7-A053-EFB98FABF95A}"/>
    <cellStyle name="Normal 7 6 4 3 2 2 3" xfId="27113" xr:uid="{EDB5AA11-C893-4343-B2D4-BB0A1FCF4753}"/>
    <cellStyle name="Normal 7 6 4 3 2 2 4" xfId="17388" xr:uid="{9F36C17B-4319-47CE-83AA-0C0FAE61AECD}"/>
    <cellStyle name="Normal 7 6 4 3 2 3" xfId="10043" xr:uid="{C4D65FE5-FA97-40B9-9CB5-6E07691275C0}"/>
    <cellStyle name="Normal 7 6 4 3 2 3 2" xfId="29919" xr:uid="{703D75A5-0A4A-48DF-A55F-521665A79AE5}"/>
    <cellStyle name="Normal 7 6 4 3 2 3 3" xfId="20221" xr:uid="{C1B248A5-C052-4E0B-9662-0FA576E2396D}"/>
    <cellStyle name="Normal 7 6 4 3 2 4" xfId="12730" xr:uid="{2ED55942-D3CA-4A91-97C9-18525A97DC68}"/>
    <cellStyle name="Normal 7 6 4 3 2 4 2" xfId="23054" xr:uid="{A835BE84-FA74-4BD0-AABB-8EFE93EEBBD0}"/>
    <cellStyle name="Normal 7 6 4 3 2 5" xfId="25850" xr:uid="{F8CE7170-2838-4402-8989-C529873F1512}"/>
    <cellStyle name="Normal 7 6 4 3 2 6" xfId="15356" xr:uid="{13028EA6-DFB0-4C89-8787-AD1442F059DF}"/>
    <cellStyle name="Normal 7 6 4 3 3" xfId="3753" xr:uid="{00000000-0005-0000-0000-000018160000}"/>
    <cellStyle name="Normal 7 6 4 3 3 2" xfId="5586" xr:uid="{00000000-0005-0000-0000-000019160000}"/>
    <cellStyle name="Normal 7 6 4 3 3 2 2" xfId="29331" xr:uid="{EA32B4B6-CAC0-4626-B390-76FEC7DF0131}"/>
    <cellStyle name="Normal 7 6 4 3 3 2 3" xfId="16779" xr:uid="{2B7EE146-B45C-49AA-B320-1852E43CD759}"/>
    <cellStyle name="Normal 7 6 4 3 3 3" xfId="9436" xr:uid="{69B51360-6333-4869-AC0C-1364D90A3717}"/>
    <cellStyle name="Normal 7 6 4 3 3 3 2" xfId="19612" xr:uid="{BF61A8C9-A54A-4957-95C7-189208F582A7}"/>
    <cellStyle name="Normal 7 6 4 3 3 4" xfId="12121" xr:uid="{47754324-C317-4641-A9FC-B02E5A34A7BF}"/>
    <cellStyle name="Normal 7 6 4 3 3 4 2" xfId="22445" xr:uid="{802BBDA2-31F1-49A3-ABAE-9EED7E0E5B42}"/>
    <cellStyle name="Normal 7 6 4 3 3 5" xfId="26095" xr:uid="{653EF67A-B870-4088-8569-43CDD52DCD21}"/>
    <cellStyle name="Normal 7 6 4 3 3 6" xfId="14633" xr:uid="{0C98D98E-6E5C-431D-BEBF-B983B7ABC682}"/>
    <cellStyle name="Normal 7 6 4 3 4" xfId="4938" xr:uid="{00000000-0005-0000-0000-00001A160000}"/>
    <cellStyle name="Normal 7 6 4 3 4 2" xfId="10462" xr:uid="{FB67AE7A-C177-4F0B-A684-A157135F4D6F}"/>
    <cellStyle name="Normal 7 6 4 3 4 2 2" xfId="30040" xr:uid="{97FA4935-29FF-4035-948E-48F106275ED1}"/>
    <cellStyle name="Normal 7 6 4 3 4 2 3" xfId="20644" xr:uid="{0063F112-1940-4100-8596-1EB655B0C565}"/>
    <cellStyle name="Normal 7 6 4 3 4 3" xfId="13153" xr:uid="{FD486F28-FA3A-4C9F-94D8-4627585DBC14}"/>
    <cellStyle name="Normal 7 6 4 3 4 3 2" xfId="23477" xr:uid="{846141E0-8408-4273-83A6-F14307A1149F}"/>
    <cellStyle name="Normal 7 6 4 3 4 4" xfId="24159" xr:uid="{8507D48D-EE53-453C-9777-629BD3E4ADCD}"/>
    <cellStyle name="Normal 7 6 4 3 4 5" xfId="17811" xr:uid="{88B5BCDC-4A85-48EC-89F7-AF499E671216}"/>
    <cellStyle name="Normal 7 6 4 3 5" xfId="7982" xr:uid="{948A66D0-91C7-41FF-80D5-1878B5D6ACA8}"/>
    <cellStyle name="Normal 7 6 4 3 5 2" xfId="29368" xr:uid="{0FB1631F-BB37-4991-A3C0-E6CE4ECAE414}"/>
    <cellStyle name="Normal 7 6 4 3 5 3" xfId="16054" xr:uid="{D272476A-1673-4673-B316-3BB8BFD1F8BF}"/>
    <cellStyle name="Normal 7 6 4 3 6" xfId="8746" xr:uid="{002FC562-0DFF-4D65-A599-B99E39039A29}"/>
    <cellStyle name="Normal 7 6 4 3 6 2" xfId="18887" xr:uid="{967F461D-1F5F-4770-85F4-A967334B5562}"/>
    <cellStyle name="Normal 7 6 4 3 7" xfId="11397" xr:uid="{6510AC0A-B574-409E-90B4-E30AC005A1AC}"/>
    <cellStyle name="Normal 7 6 4 3 7 2" xfId="21720" xr:uid="{79E7DF9A-4222-42E3-A7F1-171FA62D3ED6}"/>
    <cellStyle name="Normal 7 6 4 3 8" xfId="24562" xr:uid="{0EADFC31-3C3E-4908-A9B1-22686B20FE39}"/>
    <cellStyle name="Normal 7 6 4 3 9" xfId="14123" xr:uid="{9047BCF2-51F1-4176-8F91-010047A0784D}"/>
    <cellStyle name="Normal 7 6 4 4" xfId="1810" xr:uid="{00000000-0005-0000-0000-000012070000}"/>
    <cellStyle name="Normal 7 6 4 4 2" xfId="2411" xr:uid="{00000000-0005-0000-0000-00004B050000}"/>
    <cellStyle name="Normal 7 6 4 4 2 2" xfId="6348" xr:uid="{00000000-0005-0000-0000-00001D160000}"/>
    <cellStyle name="Normal 7 6 4 4 2 2 2" xfId="30312" xr:uid="{B2B90F82-DB43-40C1-BABC-E3E5EBEA7731}"/>
    <cellStyle name="Normal 7 6 4 4 2 2 3" xfId="21023" xr:uid="{C3442715-AFC7-4632-B0FA-FDC87E1BE0FD}"/>
    <cellStyle name="Normal 7 6 4 4 2 3" xfId="13532" xr:uid="{86ADB8CA-98DB-4574-89E5-4C3B08CD525E}"/>
    <cellStyle name="Normal 7 6 4 4 2 3 2" xfId="23856" xr:uid="{73CF0DE9-8665-4239-B37E-8207D9A01DB7}"/>
    <cellStyle name="Normal 7 6 4 4 2 4" xfId="24934" xr:uid="{5F56253F-3472-4AD7-91D2-DE5EAC608DF4}"/>
    <cellStyle name="Normal 7 6 4 4 2 5" xfId="18190" xr:uid="{FCCDECCE-2A37-464C-830F-2479EF56C028}"/>
    <cellStyle name="Normal 7 6 4 4 3" xfId="4693" xr:uid="{00000000-0005-0000-0000-00001E160000}"/>
    <cellStyle name="Normal 7 6 4 4 3 2" xfId="28765" xr:uid="{27A64CD5-B55B-4F1A-BD25-816DC5A04CDF}"/>
    <cellStyle name="Normal 7 6 4 4 3 3" xfId="16055" xr:uid="{BA14D91A-B4B3-4BE8-B3CF-349D8EEEB1C9}"/>
    <cellStyle name="Normal 7 6 4 4 4" xfId="8747" xr:uid="{2430DD94-3B24-436A-B497-828342DE803A}"/>
    <cellStyle name="Normal 7 6 4 4 4 2" xfId="18888" xr:uid="{15E36335-E011-41C0-A2D5-508D7BD8EFF6}"/>
    <cellStyle name="Normal 7 6 4 4 5" xfId="11398" xr:uid="{7C216ACA-BA35-4C14-9C0B-824B67FA784D}"/>
    <cellStyle name="Normal 7 6 4 4 5 2" xfId="21721" xr:uid="{B9823F2A-C038-45AB-A411-EB7213A75F7B}"/>
    <cellStyle name="Normal 7 6 4 4 6" xfId="24687" xr:uid="{5D72F595-D1C5-4E1E-BCE7-EB718114752A}"/>
    <cellStyle name="Normal 7 6 4 4 7" xfId="15357" xr:uid="{6CE43E5D-CAF9-4DA7-A730-9DB9D7C59482}"/>
    <cellStyle name="Normal 7 6 4 5" xfId="2278" xr:uid="{00000000-0005-0000-0000-000047050000}"/>
    <cellStyle name="Normal 7 6 4 5 2" xfId="5757" xr:uid="{00000000-0005-0000-0000-000020160000}"/>
    <cellStyle name="Normal 7 6 4 5 2 2" xfId="26705" xr:uid="{046CD703-07AA-474B-B6A4-109BF601575A}"/>
    <cellStyle name="Normal 7 6 4 5 2 3" xfId="28495" xr:uid="{D69BE18D-478C-4CA7-8762-2D15F5FFBBF7}"/>
    <cellStyle name="Normal 7 6 4 5 2 4" xfId="16892" xr:uid="{5E0A1509-D48E-42CA-A445-7D78571A8CBB}"/>
    <cellStyle name="Normal 7 6 4 5 3" xfId="9549" xr:uid="{B9FEB7C4-EE20-4EEF-B54B-EAC072C2691C}"/>
    <cellStyle name="Normal 7 6 4 5 3 2" xfId="29736" xr:uid="{84D23E72-7090-4A0C-B15A-BBA106015FA2}"/>
    <cellStyle name="Normal 7 6 4 5 3 3" xfId="19725" xr:uid="{A4722756-2EDC-4665-B3FF-708A76EF1F71}"/>
    <cellStyle name="Normal 7 6 4 5 4" xfId="12234" xr:uid="{68423590-229C-4D95-9536-017E1F15B805}"/>
    <cellStyle name="Normal 7 6 4 5 4 2" xfId="22558" xr:uid="{7DF4BEB7-DF28-48A7-9F60-47B385EAF944}"/>
    <cellStyle name="Normal 7 6 4 5 5" xfId="24226" xr:uid="{85E2C540-D54E-4AC8-8E65-B91C9484F0C4}"/>
    <cellStyle name="Normal 7 6 4 5 6" xfId="14794" xr:uid="{D4989507-ECE1-424B-9507-6C104F318762}"/>
    <cellStyle name="Normal 7 6 4 6" xfId="3160" xr:uid="{00000000-0005-0000-0000-000021160000}"/>
    <cellStyle name="Normal 7 6 4 6 2" xfId="5103" xr:uid="{00000000-0005-0000-0000-000022160000}"/>
    <cellStyle name="Normal 7 6 4 6 2 2" xfId="28506" xr:uid="{3D2250E0-929F-4F68-BB5D-7C4D8BD4A398}"/>
    <cellStyle name="Normal 7 6 4 6 2 3" xfId="16392" xr:uid="{4F7BC332-A72B-403E-A289-FC42BCCCA575}"/>
    <cellStyle name="Normal 7 6 4 6 3" xfId="9052" xr:uid="{9DB9210C-3381-475D-92CB-2D9C6FAE0455}"/>
    <cellStyle name="Normal 7 6 4 6 3 2" xfId="19225" xr:uid="{372694B0-7A66-4668-9961-1F076C84026F}"/>
    <cellStyle name="Normal 7 6 4 6 4" xfId="11734" xr:uid="{EF5569CC-DAE9-4B26-A0A3-F3F542A12629}"/>
    <cellStyle name="Normal 7 6 4 6 4 2" xfId="22058" xr:uid="{81BB9108-F4BC-4160-8564-C35BFE5F2FDE}"/>
    <cellStyle name="Normal 7 6 4 6 5" xfId="24613" xr:uid="{47691148-EFA0-489C-BD27-C1517512D006}"/>
    <cellStyle name="Normal 7 6 4 6 6" xfId="14161" xr:uid="{DDC0B76F-4801-48D9-9732-6BDE06F124D4}"/>
    <cellStyle name="Normal 7 6 4 7" xfId="4535" xr:uid="{00000000-0005-0000-0000-000023160000}"/>
    <cellStyle name="Normal 7 6 4 7 2" xfId="8831" xr:uid="{61215B2C-4F09-40AE-B692-F9A5DD3A0123}"/>
    <cellStyle name="Normal 7 6 4 7 2 2" xfId="18981" xr:uid="{8E32BCA8-3B67-4BBD-87F8-1B6C28640A5A}"/>
    <cellStyle name="Normal 7 6 4 7 3" xfId="11490" xr:uid="{C4F43BD9-E889-4BAA-8B4B-0C47F46BEFFD}"/>
    <cellStyle name="Normal 7 6 4 7 3 2" xfId="21814" xr:uid="{91AE794A-C206-4781-A792-3FC211E6E0E6}"/>
    <cellStyle name="Normal 7 6 4 7 4" xfId="25077" xr:uid="{7BA2596F-9E74-4CED-95D9-3AEF1B1FBFAD}"/>
    <cellStyle name="Normal 7 6 4 7 5" xfId="16148" xr:uid="{2A9864FF-5F04-4F68-8E83-5412B63CA77F}"/>
    <cellStyle name="Normal 7 6 4 8" xfId="7492" xr:uid="{0134D641-6650-42E1-ADFF-F41623A6E4B2}"/>
    <cellStyle name="Normal 7 6 4 8 2" xfId="10323" xr:uid="{C7015E89-863C-4F52-B0C2-0B4A7F2E5B38}"/>
    <cellStyle name="Normal 7 6 4 8 2 2" xfId="20505" xr:uid="{A8F38D77-ED12-43F2-9642-13A8D49E06F3}"/>
    <cellStyle name="Normal 7 6 4 8 3" xfId="13014" xr:uid="{5F84E56F-7CB2-4386-A409-98B05748D0B8}"/>
    <cellStyle name="Normal 7 6 4 8 3 2" xfId="23338" xr:uid="{B5F32E47-E3C0-4D9C-B39A-6DC4CEDF8ADD}"/>
    <cellStyle name="Normal 7 6 4 8 4" xfId="17672" xr:uid="{168DA943-0A7C-406C-9B96-026A3959200D}"/>
    <cellStyle name="Normal 7 6 4 9" xfId="7980" xr:uid="{483919D7-7BF6-4F07-9721-DAC36C1DF29D}"/>
    <cellStyle name="Normal 7 6 4 9 2" xfId="16051" xr:uid="{463D97F2-3DF4-4A7D-8D57-A0CD1D8E684D}"/>
    <cellStyle name="Normal 7 6 5" xfId="1811" xr:uid="{00000000-0005-0000-0000-000013070000}"/>
    <cellStyle name="Normal 7 6 5 10" xfId="11399" xr:uid="{7F9A364D-2072-42F1-957E-CE9B7BEBFAF4}"/>
    <cellStyle name="Normal 7 6 5 10 2" xfId="21722" xr:uid="{9A031AFB-13EB-4296-A614-125D8AE431ED}"/>
    <cellStyle name="Normal 7 6 5 11" xfId="25235" xr:uid="{31B34EC0-DA9B-486B-973E-CF43283BF400}"/>
    <cellStyle name="Normal 7 6 5 12" xfId="13966" xr:uid="{B83BB2F6-9817-4BE1-8A58-77268C0CCAD5}"/>
    <cellStyle name="Normal 7 6 5 2" xfId="1812" xr:uid="{00000000-0005-0000-0000-000014070000}"/>
    <cellStyle name="Normal 7 6 5 2 2" xfId="1813" xr:uid="{00000000-0005-0000-0000-000015070000}"/>
    <cellStyle name="Normal 7 6 5 2 2 2" xfId="2703" xr:uid="{00000000-0005-0000-0000-00004E050000}"/>
    <cellStyle name="Normal 7 6 5 2 2 2 2" xfId="6349" xr:uid="{00000000-0005-0000-0000-000028160000}"/>
    <cellStyle name="Normal 7 6 5 2 2 2 3" xfId="28817" xr:uid="{C4C19448-445C-41FA-A5DA-FEA986E24214}"/>
    <cellStyle name="Normal 7 6 5 2 2 2 4" xfId="16058" xr:uid="{3345DA4F-07D0-457E-8285-40CB91588D14}"/>
    <cellStyle name="Normal 7 6 5 2 2 3" xfId="5055" xr:uid="{00000000-0005-0000-0000-000029160000}"/>
    <cellStyle name="Normal 7 6 5 2 2 3 2" xfId="28664" xr:uid="{EBB3AABF-2E42-421D-ACB0-BCD2500FECB3}"/>
    <cellStyle name="Normal 7 6 5 2 2 3 3" xfId="28811" xr:uid="{639A9554-BA11-4AEE-93AC-67E000E05F70}"/>
    <cellStyle name="Normal 7 6 5 2 2 3 4" xfId="18891" xr:uid="{F9EEC5FC-FEE7-4271-AE46-32FE6FC48ECD}"/>
    <cellStyle name="Normal 7 6 5 2 2 4" xfId="11401" xr:uid="{0AC648B7-FF4D-4DB9-AFBA-660793EBBEBF}"/>
    <cellStyle name="Normal 7 6 5 2 2 4 2" xfId="30432" xr:uid="{6408F6DA-85F0-4A28-BACB-1385A4550EEC}"/>
    <cellStyle name="Normal 7 6 5 2 2 4 3" xfId="21724" xr:uid="{55A9F624-A360-44C6-B8BB-47A58E945C5F}"/>
    <cellStyle name="Normal 7 6 5 2 2 5" xfId="25817" xr:uid="{6BAFB398-EFCC-4300-9529-4A16A5A570A4}"/>
    <cellStyle name="Normal 7 6 5 2 2 6" xfId="15358" xr:uid="{3DC08FE0-C0A8-4A2E-BBDD-C72FF3D7F597}"/>
    <cellStyle name="Normal 7 6 5 2 3" xfId="2454" xr:uid="{00000000-0005-0000-0000-00004D050000}"/>
    <cellStyle name="Normal 7 6 5 2 3 2" xfId="5588" xr:uid="{00000000-0005-0000-0000-00002B160000}"/>
    <cellStyle name="Normal 7 6 5 2 3 2 2" xfId="28671" xr:uid="{59B5D88B-74A6-4B1B-9B93-EC38B78D860E}"/>
    <cellStyle name="Normal 7 6 5 2 3 2 3" xfId="16780" xr:uid="{C883039F-31AE-4ABC-A782-3BC296839DB2}"/>
    <cellStyle name="Normal 7 6 5 2 3 3" xfId="9437" xr:uid="{D139968F-2382-4C5E-AEC4-B1AC3A475BBA}"/>
    <cellStyle name="Normal 7 6 5 2 3 3 2" xfId="19613" xr:uid="{0151E490-D1A4-4B5E-94F8-7868AD243562}"/>
    <cellStyle name="Normal 7 6 5 2 3 4" xfId="12122" xr:uid="{EB084E3E-1EDC-4C25-A34F-1A67AC697ED7}"/>
    <cellStyle name="Normal 7 6 5 2 3 4 2" xfId="22446" xr:uid="{99B48CE4-01DF-44CA-AB52-99A3E1A526BE}"/>
    <cellStyle name="Normal 7 6 5 2 3 5" xfId="25389" xr:uid="{D4CF5073-65DA-4BCC-86B6-9D9E55EDE5F8}"/>
    <cellStyle name="Normal 7 6 5 2 3 6" xfId="14635" xr:uid="{3FDF4580-BBF8-4BA2-A70B-65B61D9497EB}"/>
    <cellStyle name="Normal 7 6 5 2 4" xfId="4746" xr:uid="{00000000-0005-0000-0000-00002C160000}"/>
    <cellStyle name="Normal 7 6 5 2 4 2" xfId="10463" xr:uid="{E168EDC4-6E49-4613-8F47-BA8AD3A6123B}"/>
    <cellStyle name="Normal 7 6 5 2 4 2 2" xfId="30041" xr:uid="{20E68C29-52F5-4F1C-AE55-AA772A3ECB55}"/>
    <cellStyle name="Normal 7 6 5 2 4 2 3" xfId="20645" xr:uid="{DDEFFA56-EC50-473C-BE29-1DF823283AF8}"/>
    <cellStyle name="Normal 7 6 5 2 4 3" xfId="13154" xr:uid="{233A3EA4-9A23-44D9-806A-1AD994F1A703}"/>
    <cellStyle name="Normal 7 6 5 2 4 3 2" xfId="23478" xr:uid="{A716F00B-DD43-41D4-8333-A6368E378DBF}"/>
    <cellStyle name="Normal 7 6 5 2 4 4" xfId="25031" xr:uid="{E09723D7-E5C0-4E00-8D97-3BC3253E9D0A}"/>
    <cellStyle name="Normal 7 6 5 2 4 5" xfId="17812" xr:uid="{7F7E209C-F1AC-40A6-BE16-E11E02C396D9}"/>
    <cellStyle name="Normal 7 6 5 2 5" xfId="7984" xr:uid="{1FD339D3-09F9-4D6E-8F65-58E64C5ED764}"/>
    <cellStyle name="Normal 7 6 5 2 5 2" xfId="28134" xr:uid="{90293026-7303-49E8-9D67-2FE9F53AC425}"/>
    <cellStyle name="Normal 7 6 5 2 5 3" xfId="16057" xr:uid="{940466C0-27D8-4B90-A5FC-C676E3F5C016}"/>
    <cellStyle name="Normal 7 6 5 2 6" xfId="8749" xr:uid="{BAC7CF64-4EB6-4A79-AD60-82E8452D55EE}"/>
    <cellStyle name="Normal 7 6 5 2 6 2" xfId="18890" xr:uid="{77D9EEB9-93FF-43F6-9038-192C88A4B410}"/>
    <cellStyle name="Normal 7 6 5 2 7" xfId="11400" xr:uid="{DB0F37C2-D920-44C6-906F-0D3AB3A3DC05}"/>
    <cellStyle name="Normal 7 6 5 2 7 2" xfId="21723" xr:uid="{74A3145D-CB55-4BCA-9AEA-7AD2582C393C}"/>
    <cellStyle name="Normal 7 6 5 2 8" xfId="24464" xr:uid="{CFCC6246-D8A3-4817-BEDD-F6A970A00D3C}"/>
    <cellStyle name="Normal 7 6 5 2 9" xfId="14124" xr:uid="{F3C4132C-7B9D-482E-AB69-2D23D6DA2B2D}"/>
    <cellStyle name="Normal 7 6 5 3" xfId="1814" xr:uid="{00000000-0005-0000-0000-000016070000}"/>
    <cellStyle name="Normal 7 6 5 3 2" xfId="2608" xr:uid="{00000000-0005-0000-0000-00004F050000}"/>
    <cellStyle name="Normal 7 6 5 3 2 2" xfId="6350" xr:uid="{00000000-0005-0000-0000-00002F160000}"/>
    <cellStyle name="Normal 7 6 5 3 2 2 2" xfId="30313" xr:uid="{818F7402-755B-4EAD-9FBF-B63E6A5374BF}"/>
    <cellStyle name="Normal 7 6 5 3 2 2 3" xfId="21024" xr:uid="{2584C707-E1A7-4456-8131-21101CE3D5F2}"/>
    <cellStyle name="Normal 7 6 5 3 2 3" xfId="13533" xr:uid="{CD375D01-A6DF-446A-A6F3-48361C467EBF}"/>
    <cellStyle name="Normal 7 6 5 3 2 3 2" xfId="23857" xr:uid="{CA15988A-ED76-4E54-9662-D0014D0501D5}"/>
    <cellStyle name="Normal 7 6 5 3 2 4" xfId="25058" xr:uid="{76098196-392F-4CED-827A-1C8DE1F272ED}"/>
    <cellStyle name="Normal 7 6 5 3 2 5" xfId="18191" xr:uid="{EFBCB604-890E-49D1-9C4B-6A81165F7ECC}"/>
    <cellStyle name="Normal 7 6 5 3 3" xfId="4939" xr:uid="{00000000-0005-0000-0000-000030160000}"/>
    <cellStyle name="Normal 7 6 5 3 3 2" xfId="26832" xr:uid="{65850457-1F63-4B07-A746-985E77182FF5}"/>
    <cellStyle name="Normal 7 6 5 3 3 3" xfId="29090" xr:uid="{5140A85C-AA85-4905-8496-0ADBC2FD6603}"/>
    <cellStyle name="Normal 7 6 5 3 3 4" xfId="16059" xr:uid="{F568FFAD-A1A6-4AA2-9310-CB33212EF099}"/>
    <cellStyle name="Normal 7 6 5 3 4" xfId="8750" xr:uid="{58FF0F22-1771-4B46-B622-868B1190E5B9}"/>
    <cellStyle name="Normal 7 6 5 3 4 2" xfId="25970" xr:uid="{918FFCD9-C969-4216-9F66-CCD83948CE31}"/>
    <cellStyle name="Normal 7 6 5 3 4 3" xfId="28200" xr:uid="{2CF73BD5-CC12-48AD-AC17-3F6F794A81DE}"/>
    <cellStyle name="Normal 7 6 5 3 4 4" xfId="18892" xr:uid="{0A47430E-07A9-4B8E-88BA-8A44305FE2BB}"/>
    <cellStyle name="Normal 7 6 5 3 5" xfId="11402" xr:uid="{87193472-4FA1-4E99-9EE8-026B68B53C54}"/>
    <cellStyle name="Normal 7 6 5 3 5 2" xfId="30433" xr:uid="{DB3BA828-E56B-4A83-A0E7-43B69839A113}"/>
    <cellStyle name="Normal 7 6 5 3 5 3" xfId="21725" xr:uid="{B19EC2A7-4C61-4AD1-B28A-23CEACB90A4C}"/>
    <cellStyle name="Normal 7 6 5 3 6" xfId="24797" xr:uid="{1972F029-4BE9-4AC3-949E-06206D3B57AB}"/>
    <cellStyle name="Normal 7 6 5 3 7" xfId="15359" xr:uid="{7AA83CF1-9371-448C-9801-74DD58BDEF80}"/>
    <cellStyle name="Normal 7 6 5 4" xfId="1815" xr:uid="{00000000-0005-0000-0000-000017070000}"/>
    <cellStyle name="Normal 7 6 5 4 2" xfId="2412" xr:uid="{00000000-0005-0000-0000-000050050000}"/>
    <cellStyle name="Normal 7 6 5 4 2 2" xfId="5758" xr:uid="{00000000-0005-0000-0000-000033160000}"/>
    <cellStyle name="Normal 7 6 5 4 2 3" xfId="29291" xr:uid="{75D63294-9DC3-4684-B479-DBF571DC5053}"/>
    <cellStyle name="Normal 7 6 5 4 2 4" xfId="16060" xr:uid="{93480CBE-848E-46E2-9D1E-FCA255A8EEFA}"/>
    <cellStyle name="Normal 7 6 5 4 3" xfId="4694" xr:uid="{00000000-0005-0000-0000-000034160000}"/>
    <cellStyle name="Normal 7 6 5 4 3 2" xfId="28300" xr:uid="{DEEE59A2-707A-4892-8353-34F390FA24BA}"/>
    <cellStyle name="Normal 7 6 5 4 3 3" xfId="18893" xr:uid="{C897F65D-0509-4A6D-A259-F58C616DFAB2}"/>
    <cellStyle name="Normal 7 6 5 4 4" xfId="11403" xr:uid="{6A463D21-FDB8-4865-A1C3-9B439AB8DC69}"/>
    <cellStyle name="Normal 7 6 5 4 4 2" xfId="21726" xr:uid="{64F5E009-3772-4958-936E-E02F2042BEC8}"/>
    <cellStyle name="Normal 7 6 5 4 5" xfId="24762" xr:uid="{5A700A03-E3A6-4E06-8DDF-A69E9C45C21C}"/>
    <cellStyle name="Normal 7 6 5 4 6" xfId="14795" xr:uid="{5AAF83E3-BEA1-4970-ACBE-46635F483F23}"/>
    <cellStyle name="Normal 7 6 5 5" xfId="2279" xr:uid="{00000000-0005-0000-0000-00004C050000}"/>
    <cellStyle name="Normal 7 6 5 5 2" xfId="5163" xr:uid="{00000000-0005-0000-0000-000036160000}"/>
    <cellStyle name="Normal 7 6 5 5 2 2" xfId="27328" xr:uid="{132AA347-6F22-440F-8781-937B2B6BED8D}"/>
    <cellStyle name="Normal 7 6 5 5 2 3" xfId="16452" xr:uid="{75C9E8D6-19A9-42D6-B2B2-7555472688AD}"/>
    <cellStyle name="Normal 7 6 5 5 3" xfId="9112" xr:uid="{2328F9E8-CA92-4581-9793-3FDB927710D9}"/>
    <cellStyle name="Normal 7 6 5 5 3 2" xfId="19285" xr:uid="{0D1E49FA-B381-4BB3-A153-7CE12DB1B478}"/>
    <cellStyle name="Normal 7 6 5 5 4" xfId="11794" xr:uid="{3AA02BB3-254A-4E25-AB4A-3F66390ADDB4}"/>
    <cellStyle name="Normal 7 6 5 5 4 2" xfId="22118" xr:uid="{51BE79EA-CE14-48A9-9F3B-BB6C1138A1B6}"/>
    <cellStyle name="Normal 7 6 5 5 5" xfId="25088" xr:uid="{9D1C0AAA-91A8-498D-B221-419275D38C3E}"/>
    <cellStyle name="Normal 7 6 5 5 6" xfId="14219" xr:uid="{8F8F0709-1BCE-470B-9B50-598B585DF5FC}"/>
    <cellStyle name="Normal 7 6 5 6" xfId="4536" xr:uid="{00000000-0005-0000-0000-000037160000}"/>
    <cellStyle name="Normal 7 6 5 6 2" xfId="9012" xr:uid="{0D71A4C2-24C0-41C1-A3F1-A71231B5F46D}"/>
    <cellStyle name="Normal 7 6 5 6 2 2" xfId="29403" xr:uid="{21D3B3C8-8194-406B-B39F-FDCC9D05685D}"/>
    <cellStyle name="Normal 7 6 5 6 2 3" xfId="19183" xr:uid="{BF705579-31BC-4D6A-AF7C-2198A38E86A1}"/>
    <cellStyle name="Normal 7 6 5 6 3" xfId="11692" xr:uid="{B9B8F267-8DEE-4702-92A9-76E49534AB6E}"/>
    <cellStyle name="Normal 7 6 5 6 3 2" xfId="22016" xr:uid="{FC8B2670-3AFB-4DFB-B4A9-C7DC22A95741}"/>
    <cellStyle name="Normal 7 6 5 6 4" xfId="26052" xr:uid="{3E4C8A31-30F2-49C9-BB7C-459047F9AE2F}"/>
    <cellStyle name="Normal 7 6 5 6 5" xfId="16350" xr:uid="{D429BCC7-193F-49A0-BA41-72FE91119397}"/>
    <cellStyle name="Normal 7 6 5 7" xfId="7493" xr:uid="{0F991736-BDB5-4DF8-BA15-DF62F5E2554B}"/>
    <cellStyle name="Normal 7 6 5 7 2" xfId="10324" xr:uid="{861B091D-829A-489E-A332-5479AA8747B1}"/>
    <cellStyle name="Normal 7 6 5 7 2 2" xfId="20506" xr:uid="{80234B7D-7A23-4DF9-840B-CB118B94934C}"/>
    <cellStyle name="Normal 7 6 5 7 3" xfId="13015" xr:uid="{EBC7E324-9FEF-4730-B28A-F2F67F02604A}"/>
    <cellStyle name="Normal 7 6 5 7 3 2" xfId="23339" xr:uid="{4DB3720B-C7E5-4C5C-A281-4B6142004AC6}"/>
    <cellStyle name="Normal 7 6 5 7 4" xfId="28354" xr:uid="{AA1412A8-8459-4998-8C7B-6105540E9356}"/>
    <cellStyle name="Normal 7 6 5 7 5" xfId="17673" xr:uid="{6DFD51FB-DC7C-435A-8446-C0C378A81811}"/>
    <cellStyle name="Normal 7 6 5 8" xfId="7983" xr:uid="{93AD29FB-43B6-433C-9AB5-498C077B43B7}"/>
    <cellStyle name="Normal 7 6 5 8 2" xfId="16056" xr:uid="{F0ABDF4A-30E8-4BB1-9B0C-23B99DDAFE32}"/>
    <cellStyle name="Normal 7 6 5 9" xfId="8748" xr:uid="{C5029435-B17A-4662-B0D1-D5D75C48201E}"/>
    <cellStyle name="Normal 7 6 5 9 2" xfId="18889" xr:uid="{1DED892F-D56F-4155-B0AD-3181614E7B0B}"/>
    <cellStyle name="Normal 7 6 6" xfId="1816" xr:uid="{00000000-0005-0000-0000-000018070000}"/>
    <cellStyle name="Normal 7 6 6 10" xfId="11404" xr:uid="{00F44539-FB74-4513-8764-3C1BE7773E41}"/>
    <cellStyle name="Normal 7 6 6 10 2" xfId="21727" xr:uid="{77AC2A35-D7CF-4D76-811B-333D176D95B0}"/>
    <cellStyle name="Normal 7 6 6 11" xfId="25510" xr:uid="{A44B81B5-D45F-4317-8242-AF4E06DE523A}"/>
    <cellStyle name="Normal 7 6 6 12" xfId="13967" xr:uid="{CEF678A8-88F3-46F6-8F0E-24A4872798C4}"/>
    <cellStyle name="Normal 7 6 6 2" xfId="1817" xr:uid="{00000000-0005-0000-0000-000019070000}"/>
    <cellStyle name="Normal 7 6 6 2 2" xfId="1818" xr:uid="{00000000-0005-0000-0000-00001A070000}"/>
    <cellStyle name="Normal 7 6 6 2 2 2" xfId="2704" xr:uid="{00000000-0005-0000-0000-000053050000}"/>
    <cellStyle name="Normal 7 6 6 2 2 2 2" xfId="6351" xr:uid="{00000000-0005-0000-0000-00003C160000}"/>
    <cellStyle name="Normal 7 6 6 2 2 2 3" xfId="27263" xr:uid="{7529314A-C52C-4DDB-BDAB-3B8D94194206}"/>
    <cellStyle name="Normal 7 6 6 2 2 2 4" xfId="16063" xr:uid="{C170A68C-239C-408A-BBD7-E12B3B6A843D}"/>
    <cellStyle name="Normal 7 6 6 2 2 3" xfId="5056" xr:uid="{00000000-0005-0000-0000-00003D160000}"/>
    <cellStyle name="Normal 7 6 6 2 2 3 2" xfId="28666" xr:uid="{0FC97A72-80AE-4B40-BDD2-66A9419CAC9D}"/>
    <cellStyle name="Normal 7 6 6 2 2 3 3" xfId="28625" xr:uid="{1FFB707C-5E79-45AF-B32C-55C2C8F7E166}"/>
    <cellStyle name="Normal 7 6 6 2 2 3 4" xfId="18896" xr:uid="{6ADE6F36-C932-4679-96D1-F2AB4927DA1B}"/>
    <cellStyle name="Normal 7 6 6 2 2 4" xfId="11406" xr:uid="{CC4F4BB4-0383-4066-8EF1-E5CA85B96662}"/>
    <cellStyle name="Normal 7 6 6 2 2 4 2" xfId="30434" xr:uid="{0728EAF6-2417-487B-B3AD-5162146600C6}"/>
    <cellStyle name="Normal 7 6 6 2 2 4 3" xfId="21729" xr:uid="{3544124D-BC9D-48D8-B4AB-C9817C2FD0CF}"/>
    <cellStyle name="Normal 7 6 6 2 2 5" xfId="24415" xr:uid="{6F004A3B-3E65-45EA-B155-9171E5D03E2D}"/>
    <cellStyle name="Normal 7 6 6 2 2 6" xfId="15360" xr:uid="{8B8FCE6C-61E7-4CAF-B69A-E1109080C6E3}"/>
    <cellStyle name="Normal 7 6 6 2 3" xfId="2439" xr:uid="{00000000-0005-0000-0000-000052050000}"/>
    <cellStyle name="Normal 7 6 6 2 3 2" xfId="5589" xr:uid="{00000000-0005-0000-0000-00003F160000}"/>
    <cellStyle name="Normal 7 6 6 2 3 2 2" xfId="27795" xr:uid="{FD9A14AA-013F-4F3B-9D75-2E51A76DC5DF}"/>
    <cellStyle name="Normal 7 6 6 2 3 2 3" xfId="16781" xr:uid="{35AC2A6B-AA85-40C9-94EC-3A1FE69F3F09}"/>
    <cellStyle name="Normal 7 6 6 2 3 3" xfId="9438" xr:uid="{C8D59E65-48E2-4D0A-A3D9-5F55D0D1158F}"/>
    <cellStyle name="Normal 7 6 6 2 3 3 2" xfId="19614" xr:uid="{AB982045-341D-4FBA-94BD-E188E93E58CF}"/>
    <cellStyle name="Normal 7 6 6 2 3 4" xfId="12123" xr:uid="{2ED73B1D-9819-44A0-8544-163A166FD0F8}"/>
    <cellStyle name="Normal 7 6 6 2 3 4 2" xfId="22447" xr:uid="{B2123A17-FDD3-436B-9FC2-8ADFF28C42CE}"/>
    <cellStyle name="Normal 7 6 6 2 3 5" xfId="25383" xr:uid="{16DA3ECC-B411-418D-88DB-2F9FA29E7683}"/>
    <cellStyle name="Normal 7 6 6 2 3 6" xfId="14636" xr:uid="{9F2167BE-A0DA-48C0-8016-C7E42CAF6D8E}"/>
    <cellStyle name="Normal 7 6 6 2 4" xfId="4728" xr:uid="{00000000-0005-0000-0000-000040160000}"/>
    <cellStyle name="Normal 7 6 6 2 4 2" xfId="10464" xr:uid="{C1AE9B7F-D0B1-40FD-B1DD-645DFA711FB6}"/>
    <cellStyle name="Normal 7 6 6 2 4 2 2" xfId="30042" xr:uid="{FABD74D7-34B4-43CB-BCA7-1E20514DEE8F}"/>
    <cellStyle name="Normal 7 6 6 2 4 2 3" xfId="20646" xr:uid="{96FDEB7B-568A-484E-ADFB-291948999EEA}"/>
    <cellStyle name="Normal 7 6 6 2 4 3" xfId="13155" xr:uid="{EC5CC6DE-9B6C-4BBF-A784-BBF06FA4C479}"/>
    <cellStyle name="Normal 7 6 6 2 4 3 2" xfId="23479" xr:uid="{A5D93275-9014-4BF8-9A50-957B22F07662}"/>
    <cellStyle name="Normal 7 6 6 2 4 4" xfId="24372" xr:uid="{8633FA73-5B19-4784-BA39-3A09866D3B88}"/>
    <cellStyle name="Normal 7 6 6 2 4 5" xfId="17813" xr:uid="{EB8D191F-A1CA-48F4-B378-4CA67F90D1CA}"/>
    <cellStyle name="Normal 7 6 6 2 5" xfId="7986" xr:uid="{72F8AAD4-231C-44C1-8B2E-A1A2E31C4B8E}"/>
    <cellStyle name="Normal 7 6 6 2 5 2" xfId="29086" xr:uid="{33D75A30-255E-472C-AFF6-3EF2149372A0}"/>
    <cellStyle name="Normal 7 6 6 2 5 3" xfId="16062" xr:uid="{E1023F79-D236-4777-AF53-28AA8EC4B877}"/>
    <cellStyle name="Normal 7 6 6 2 6" xfId="8752" xr:uid="{B1498C47-5E71-457D-AAE8-35E73D04E812}"/>
    <cellStyle name="Normal 7 6 6 2 6 2" xfId="18895" xr:uid="{806128A2-236F-4E88-AD58-B24373124EEA}"/>
    <cellStyle name="Normal 7 6 6 2 7" xfId="11405" xr:uid="{ACEC9909-BC96-4F81-8D47-34E6AD9B31C4}"/>
    <cellStyle name="Normal 7 6 6 2 7 2" xfId="21728" xr:uid="{699D43BE-5848-4233-86AC-4DDAAD8E46FB}"/>
    <cellStyle name="Normal 7 6 6 2 8" xfId="26468" xr:uid="{3F6BB3C0-4C01-4940-8946-732809CC4C86}"/>
    <cellStyle name="Normal 7 6 6 2 9" xfId="14125" xr:uid="{86975AE3-B9A4-4607-8842-A310FC369EF2}"/>
    <cellStyle name="Normal 7 6 6 3" xfId="1819" xr:uid="{00000000-0005-0000-0000-00001B070000}"/>
    <cellStyle name="Normal 7 6 6 3 2" xfId="2609" xr:uid="{00000000-0005-0000-0000-000054050000}"/>
    <cellStyle name="Normal 7 6 6 3 2 2" xfId="6352" xr:uid="{00000000-0005-0000-0000-000043160000}"/>
    <cellStyle name="Normal 7 6 6 3 2 2 2" xfId="30314" xr:uid="{CFC371B7-843D-4731-B124-1DC8181D4C8B}"/>
    <cellStyle name="Normal 7 6 6 3 2 2 3" xfId="21025" xr:uid="{1DC21788-3243-4F38-9056-5AA06D538CD1}"/>
    <cellStyle name="Normal 7 6 6 3 2 3" xfId="13534" xr:uid="{869598CB-33FB-483C-8D71-2A393E20D4FC}"/>
    <cellStyle name="Normal 7 6 6 3 2 3 2" xfId="23858" xr:uid="{D165FC9A-E7C9-41FF-9E44-5378BE970BDA}"/>
    <cellStyle name="Normal 7 6 6 3 2 4" xfId="24217" xr:uid="{0E02F766-C31C-462F-946E-C518651C4963}"/>
    <cellStyle name="Normal 7 6 6 3 2 5" xfId="18192" xr:uid="{0AAF2A39-90BA-4940-9182-0A5784449063}"/>
    <cellStyle name="Normal 7 6 6 3 3" xfId="4940" xr:uid="{00000000-0005-0000-0000-000044160000}"/>
    <cellStyle name="Normal 7 6 6 3 3 2" xfId="27888" xr:uid="{9D7A64E9-7AD0-4F52-8427-2B23A5691973}"/>
    <cellStyle name="Normal 7 6 6 3 3 3" xfId="29145" xr:uid="{888A97EF-344B-4594-B33E-8E4615D7D08D}"/>
    <cellStyle name="Normal 7 6 6 3 3 4" xfId="16064" xr:uid="{5733A22B-34CC-4886-A16C-32F55D09A3BC}"/>
    <cellStyle name="Normal 7 6 6 3 4" xfId="8753" xr:uid="{46F09031-A7DC-42CD-B6DC-27460ABBBED5}"/>
    <cellStyle name="Normal 7 6 6 3 4 2" xfId="26930" xr:uid="{520DA2D2-91AB-428D-AFFC-2393012B0CE5}"/>
    <cellStyle name="Normal 7 6 6 3 4 3" xfId="29604" xr:uid="{22585FA1-15CA-4408-A422-31559EE18561}"/>
    <cellStyle name="Normal 7 6 6 3 4 4" xfId="18897" xr:uid="{2ABA287D-A385-4528-A429-65CDB6418992}"/>
    <cellStyle name="Normal 7 6 6 3 5" xfId="11407" xr:uid="{C00713B0-CEE2-4D82-9A2B-5BF0C8B13016}"/>
    <cellStyle name="Normal 7 6 6 3 5 2" xfId="30435" xr:uid="{DCD8F2DE-4B1C-4EDD-9337-FCF22F408F7A}"/>
    <cellStyle name="Normal 7 6 6 3 5 3" xfId="21730" xr:uid="{F6039EF9-E797-4B57-BD0F-E5A1E4A88DEF}"/>
    <cellStyle name="Normal 7 6 6 3 6" xfId="25691" xr:uid="{663B28FE-0492-49A8-A562-8FBFCE05AEEB}"/>
    <cellStyle name="Normal 7 6 6 3 7" xfId="15361" xr:uid="{F1599051-F3DD-41DB-9BDB-5427C5C37E50}"/>
    <cellStyle name="Normal 7 6 6 4" xfId="1820" xr:uid="{00000000-0005-0000-0000-00001C070000}"/>
    <cellStyle name="Normal 7 6 6 4 2" xfId="2413" xr:uid="{00000000-0005-0000-0000-000055050000}"/>
    <cellStyle name="Normal 7 6 6 4 2 2" xfId="5759" xr:uid="{00000000-0005-0000-0000-000047160000}"/>
    <cellStyle name="Normal 7 6 6 4 2 3" xfId="29241" xr:uid="{317EF755-BD90-485A-9A51-69999987A3CB}"/>
    <cellStyle name="Normal 7 6 6 4 2 4" xfId="16065" xr:uid="{C7CA6DF6-7217-40D0-B2A8-C29B1D4B550C}"/>
    <cellStyle name="Normal 7 6 6 4 3" xfId="4695" xr:uid="{00000000-0005-0000-0000-000048160000}"/>
    <cellStyle name="Normal 7 6 6 4 3 2" xfId="29344" xr:uid="{A712D3FA-C622-41A4-9C0F-6777446BBF58}"/>
    <cellStyle name="Normal 7 6 6 4 3 3" xfId="18898" xr:uid="{143B383B-16E4-405E-BBD4-6335DA5E61A1}"/>
    <cellStyle name="Normal 7 6 6 4 4" xfId="11408" xr:uid="{1F553B29-2DE0-4BC1-B359-654727317D23}"/>
    <cellStyle name="Normal 7 6 6 4 4 2" xfId="21731" xr:uid="{78B0A883-5824-4E42-90AF-12962FD8FE99}"/>
    <cellStyle name="Normal 7 6 6 4 5" xfId="26537" xr:uid="{58532B30-6E55-48AE-95E0-91A87269D2F8}"/>
    <cellStyle name="Normal 7 6 6 4 6" xfId="14796" xr:uid="{47A0B226-9F31-49C0-9825-A319D4E38CB5}"/>
    <cellStyle name="Normal 7 6 6 5" xfId="2280" xr:uid="{00000000-0005-0000-0000-000051050000}"/>
    <cellStyle name="Normal 7 6 6 5 2" xfId="5226" xr:uid="{00000000-0005-0000-0000-00004A160000}"/>
    <cellStyle name="Normal 7 6 6 5 2 2" xfId="28753" xr:uid="{45DA898F-FB5F-4C36-9F26-444474222FFC}"/>
    <cellStyle name="Normal 7 6 6 5 2 3" xfId="16515" xr:uid="{6FBBD0AE-5628-4305-8ED6-C1092FDF23B8}"/>
    <cellStyle name="Normal 7 6 6 5 3" xfId="9175" xr:uid="{00E617B0-99C2-495D-B765-054817BF99F3}"/>
    <cellStyle name="Normal 7 6 6 5 3 2" xfId="19348" xr:uid="{9B5CC642-0871-4822-B44B-47B509562E99}"/>
    <cellStyle name="Normal 7 6 6 5 4" xfId="11857" xr:uid="{8A4EDAA2-0B5F-446B-8285-9013D37BB7B4}"/>
    <cellStyle name="Normal 7 6 6 5 4 2" xfId="22181" xr:uid="{6F5E7DE6-1B4C-4889-8CFB-B69075249FE6}"/>
    <cellStyle name="Normal 7 6 6 5 5" xfId="26227" xr:uid="{BD793F27-EFDC-48DF-9642-999E12901A07}"/>
    <cellStyle name="Normal 7 6 6 5 6" xfId="14279" xr:uid="{15F81C0C-8802-43A1-9ECF-A2E8B2875951}"/>
    <cellStyle name="Normal 7 6 6 6" xfId="4537" xr:uid="{00000000-0005-0000-0000-00004B160000}"/>
    <cellStyle name="Normal 7 6 6 6 2" xfId="9013" xr:uid="{66E594DD-60A3-4F84-99BE-100BADEEA697}"/>
    <cellStyle name="Normal 7 6 6 6 2 2" xfId="27824" xr:uid="{9787E839-1D17-456D-BB01-E4CCF73CAAC4}"/>
    <cellStyle name="Normal 7 6 6 6 2 3" xfId="19184" xr:uid="{171DF7B7-6ED3-468E-95D9-740EB82DF1F6}"/>
    <cellStyle name="Normal 7 6 6 6 3" xfId="11693" xr:uid="{C6948073-1FC3-4EED-A90E-A2F125098861}"/>
    <cellStyle name="Normal 7 6 6 6 3 2" xfId="22017" xr:uid="{C2348F3E-F072-400B-9606-AC3095EA8884}"/>
    <cellStyle name="Normal 7 6 6 6 4" xfId="25997" xr:uid="{417617A2-D4C2-4EA3-B49B-805F62FCCA4A}"/>
    <cellStyle name="Normal 7 6 6 6 5" xfId="16351" xr:uid="{444BCCBD-8329-4FEB-9172-0DC8178F03DC}"/>
    <cellStyle name="Normal 7 6 6 7" xfId="7494" xr:uid="{04B962FB-3C3C-4C38-B5B2-8E6DBD6BD566}"/>
    <cellStyle name="Normal 7 6 6 7 2" xfId="10325" xr:uid="{0E27188B-8061-41EF-A990-2046156C336A}"/>
    <cellStyle name="Normal 7 6 6 7 2 2" xfId="20507" xr:uid="{8CF56399-3BC5-4F1B-A672-CDE02182DFF7}"/>
    <cellStyle name="Normal 7 6 6 7 3" xfId="13016" xr:uid="{0DC376E3-EECC-4A1D-80A4-C3E46C97580E}"/>
    <cellStyle name="Normal 7 6 6 7 3 2" xfId="23340" xr:uid="{493FAC69-B4B0-438C-A51F-E1D081D3CAF6}"/>
    <cellStyle name="Normal 7 6 6 7 4" xfId="29066" xr:uid="{11D19D8D-2EFE-4E55-A230-2D53C7B18378}"/>
    <cellStyle name="Normal 7 6 6 7 5" xfId="17674" xr:uid="{957494E5-ABB1-4CD5-A09C-1273356B7DCA}"/>
    <cellStyle name="Normal 7 6 6 8" xfId="7985" xr:uid="{757AA3EA-77E6-4FAE-98D3-7E2636C97316}"/>
    <cellStyle name="Normal 7 6 6 8 2" xfId="16061" xr:uid="{E1203969-7884-46BA-9272-7DC749CD9359}"/>
    <cellStyle name="Normal 7 6 6 9" xfId="8751" xr:uid="{496EE623-7D19-451D-B4B5-AD4BC8396117}"/>
    <cellStyle name="Normal 7 6 6 9 2" xfId="18894" xr:uid="{42E0FA35-C767-4486-9366-213403B134AA}"/>
    <cellStyle name="Normal 7 6 7" xfId="1821" xr:uid="{00000000-0005-0000-0000-00001D070000}"/>
    <cellStyle name="Normal 7 6 7 10" xfId="13968" xr:uid="{39660D01-5393-40B2-A37E-D932AFFFB712}"/>
    <cellStyle name="Normal 7 6 7 2" xfId="1822" xr:uid="{00000000-0005-0000-0000-00001E070000}"/>
    <cellStyle name="Normal 7 6 7 2 2" xfId="2610" xr:uid="{00000000-0005-0000-0000-000057050000}"/>
    <cellStyle name="Normal 7 6 7 2 2 2" xfId="5760" xr:uid="{00000000-0005-0000-0000-00004F160000}"/>
    <cellStyle name="Normal 7 6 7 2 2 2 2" xfId="28697" xr:uid="{FBF16108-2A41-44D8-A7F0-683226BA0556}"/>
    <cellStyle name="Normal 7 6 7 2 2 2 3" xfId="29192" xr:uid="{4426807B-ACCE-433F-8466-8E54D16A0377}"/>
    <cellStyle name="Normal 7 6 7 2 2 2 4" xfId="16893" xr:uid="{D9AAF116-9BC8-432C-86E4-B48DCC76ACCD}"/>
    <cellStyle name="Normal 7 6 7 2 2 3" xfId="9550" xr:uid="{BA71BEF1-B552-49C1-933E-6CB71E0A977A}"/>
    <cellStyle name="Normal 7 6 7 2 2 3 2" xfId="29737" xr:uid="{74359130-08FE-4665-9AEF-18497A0C032C}"/>
    <cellStyle name="Normal 7 6 7 2 2 3 3" xfId="19726" xr:uid="{0BF68CD9-A151-400F-B8FD-922BA7B8865A}"/>
    <cellStyle name="Normal 7 6 7 2 2 4" xfId="12235" xr:uid="{0E650BB7-1271-46F7-9103-75BC4CA65FA8}"/>
    <cellStyle name="Normal 7 6 7 2 2 4 2" xfId="22559" xr:uid="{2B2FF5A0-0A31-4EE5-ADAB-E10ED1EBD45E}"/>
    <cellStyle name="Normal 7 6 7 2 2 5" xfId="23989" xr:uid="{63225970-CB9C-4139-BC41-04610A154084}"/>
    <cellStyle name="Normal 7 6 7 2 2 6" xfId="14797" xr:uid="{19E0E205-D732-4447-8BEA-4E496121E41C}"/>
    <cellStyle name="Normal 7 6 7 2 3" xfId="4941" xr:uid="{00000000-0005-0000-0000-000050160000}"/>
    <cellStyle name="Normal 7 6 7 2 3 2" xfId="24720" xr:uid="{2264CE3A-FAEB-4C6D-B641-1207E646D611}"/>
    <cellStyle name="Normal 7 6 7 2 3 3" xfId="27816" xr:uid="{D61B5367-341A-4256-9E76-9D60DC761C77}"/>
    <cellStyle name="Normal 7 6 7 2 3 4" xfId="16067" xr:uid="{3F331DC1-695F-43D8-979F-D0ECF849D853}"/>
    <cellStyle name="Normal 7 6 7 2 4" xfId="8755" xr:uid="{414C3A34-246D-404C-9007-B3F6486D4B3A}"/>
    <cellStyle name="Normal 7 6 7 2 4 2" xfId="29065" xr:uid="{BA1975A7-A977-4300-8C85-CA7269A9FD8C}"/>
    <cellStyle name="Normal 7 6 7 2 4 3" xfId="28565" xr:uid="{A5C78E84-6A47-4949-BA96-8F95F086F9FE}"/>
    <cellStyle name="Normal 7 6 7 2 4 4" xfId="18900" xr:uid="{5E6678BF-D63B-4A03-8F56-120AD2C7908B}"/>
    <cellStyle name="Normal 7 6 7 2 5" xfId="11410" xr:uid="{42A75EA4-2E82-47E3-BAD0-1064051C91EE}"/>
    <cellStyle name="Normal 7 6 7 2 5 2" xfId="30436" xr:uid="{C99EB08F-BA21-4F29-AC2B-D82DC8BB3A18}"/>
    <cellStyle name="Normal 7 6 7 2 5 3" xfId="21733" xr:uid="{3B1B8642-0564-4489-8DA4-B9E2A6D2CD98}"/>
    <cellStyle name="Normal 7 6 7 2 6" xfId="25514" xr:uid="{E0E69669-CC60-47CB-B383-6AE3C0A2E004}"/>
    <cellStyle name="Normal 7 6 7 2 7" xfId="14126" xr:uid="{DC77D834-9D11-4843-8B31-7B564D5E7F28}"/>
    <cellStyle name="Normal 7 6 7 3" xfId="1823" xr:uid="{00000000-0005-0000-0000-00001F070000}"/>
    <cellStyle name="Normal 7 6 7 3 2" xfId="2414" xr:uid="{00000000-0005-0000-0000-000058050000}"/>
    <cellStyle name="Normal 7 6 7 3 2 2" xfId="6423" xr:uid="{00000000-0005-0000-0000-000053160000}"/>
    <cellStyle name="Normal 7 6 7 3 2 3" xfId="27982" xr:uid="{279EDB4A-6960-4C88-B602-4995527C6211}"/>
    <cellStyle name="Normal 7 6 7 3 2 4" xfId="16068" xr:uid="{3C7CFB8D-F0FA-4E07-92F9-9B82048CE69E}"/>
    <cellStyle name="Normal 7 6 7 3 3" xfId="4696" xr:uid="{00000000-0005-0000-0000-000054160000}"/>
    <cellStyle name="Normal 7 6 7 3 3 2" xfId="27880" xr:uid="{18B1C8F9-426C-46FE-BF83-F00345842A50}"/>
    <cellStyle name="Normal 7 6 7 3 3 3" xfId="28954" xr:uid="{306FC7A0-26C2-49D2-8CA6-1C7E14A5A8FF}"/>
    <cellStyle name="Normal 7 6 7 3 3 4" xfId="18901" xr:uid="{5A5469B1-93EA-4938-99FC-F4D78D91F6AB}"/>
    <cellStyle name="Normal 7 6 7 3 4" xfId="11411" xr:uid="{F6C4D26A-0742-4C4C-A223-15F449B1D37E}"/>
    <cellStyle name="Normal 7 6 7 3 4 2" xfId="30437" xr:uid="{5FF4ECCC-5B73-4ACD-AE0E-27B38D4C9A25}"/>
    <cellStyle name="Normal 7 6 7 3 4 3" xfId="21734" xr:uid="{4080D77B-BEEC-433C-BD22-AEEDE83C6841}"/>
    <cellStyle name="Normal 7 6 7 3 5" xfId="23978" xr:uid="{4F1F5099-6B21-4B0C-95BA-1B3D523B5780}"/>
    <cellStyle name="Normal 7 6 7 3 6" xfId="14637" xr:uid="{55155DEA-07C9-4333-B55C-5CC8A635B961}"/>
    <cellStyle name="Normal 7 6 7 4" xfId="2281" xr:uid="{00000000-0005-0000-0000-000056050000}"/>
    <cellStyle name="Normal 7 6 7 4 2" xfId="5590" xr:uid="{00000000-0005-0000-0000-000056160000}"/>
    <cellStyle name="Normal 7 6 7 4 2 2" xfId="29407" xr:uid="{5163BF11-0ED0-479B-8847-2907301251DA}"/>
    <cellStyle name="Normal 7 6 7 4 2 3" xfId="19185" xr:uid="{7C2BED14-10DC-4756-A6AE-40D3E255EE81}"/>
    <cellStyle name="Normal 7 6 7 4 3" xfId="11694" xr:uid="{4F4EFEBD-F39A-44F2-B936-612ABC39F6CA}"/>
    <cellStyle name="Normal 7 6 7 4 3 2" xfId="22018" xr:uid="{7579E2CB-951F-4F67-B164-FA9F08BBE7BE}"/>
    <cellStyle name="Normal 7 6 7 4 4" xfId="25106" xr:uid="{2F49A2C3-BA8B-41E2-B435-19D26402B854}"/>
    <cellStyle name="Normal 7 6 7 4 5" xfId="16352" xr:uid="{ED4CA224-4EE1-48AA-B24C-B14E001D0D69}"/>
    <cellStyle name="Normal 7 6 7 5" xfId="4538" xr:uid="{00000000-0005-0000-0000-000057160000}"/>
    <cellStyle name="Normal 7 6 7 5 2" xfId="10326" xr:uid="{FE02EB05-D2BE-41CA-AFD4-799A91267E4C}"/>
    <cellStyle name="Normal 7 6 7 5 2 2" xfId="29963" xr:uid="{B5262767-F7D7-4DE8-84B8-531F7B6D1935}"/>
    <cellStyle name="Normal 7 6 7 5 2 3" xfId="20508" xr:uid="{3AAD00C6-047E-4BE5-AAAE-1A6D6761A47F}"/>
    <cellStyle name="Normal 7 6 7 5 3" xfId="13017" xr:uid="{F9D5FFC2-371A-4C49-A704-00FE357B581D}"/>
    <cellStyle name="Normal 7 6 7 5 3 2" xfId="23341" xr:uid="{2A03A3B8-5F03-45B1-8A76-A88ABDC6FEB6}"/>
    <cellStyle name="Normal 7 6 7 5 4" xfId="26093" xr:uid="{8DC69BA7-1715-42B5-8703-2EBAD5859B9A}"/>
    <cellStyle name="Normal 7 6 7 5 5" xfId="17675" xr:uid="{48F974A6-4018-4D27-B32F-88537E25E45C}"/>
    <cellStyle name="Normal 7 6 7 6" xfId="7987" xr:uid="{F3BEF1A8-E25C-47BB-890D-B28D018F1A3C}"/>
    <cellStyle name="Normal 7 6 7 6 2" xfId="29163" xr:uid="{A5B80B17-70E4-4D6C-AA2D-45E27DB764EB}"/>
    <cellStyle name="Normal 7 6 7 6 3" xfId="27122" xr:uid="{8F2E29A3-29B0-49A2-80A6-58C28023A3EF}"/>
    <cellStyle name="Normal 7 6 7 6 4" xfId="16066" xr:uid="{361BCE2C-3956-4B96-802B-C2376E60B7F9}"/>
    <cellStyle name="Normal 7 6 7 7" xfId="8754" xr:uid="{C7A6B044-5697-457A-8A0C-A620520F9AFD}"/>
    <cellStyle name="Normal 7 6 7 7 2" xfId="26997" xr:uid="{5D786352-261C-4673-9E38-D84E7C8FCC67}"/>
    <cellStyle name="Normal 7 6 7 7 3" xfId="18899" xr:uid="{F46AB4D3-6FF0-4DFA-B5F0-A3E3F08CB9C1}"/>
    <cellStyle name="Normal 7 6 7 8" xfId="11409" xr:uid="{B9F0DA75-53EA-45A6-B33C-B2E50E53D799}"/>
    <cellStyle name="Normal 7 6 7 8 2" xfId="21732" xr:uid="{7712EE51-36DF-440A-8114-B916EB0F6D96}"/>
    <cellStyle name="Normal 7 6 7 9" xfId="24381" xr:uid="{0FCAA527-7748-478F-8803-D815127C4CEE}"/>
    <cellStyle name="Normal 7 6 8" xfId="1824" xr:uid="{00000000-0005-0000-0000-000020070000}"/>
    <cellStyle name="Normal 7 6 8 10" xfId="13969" xr:uid="{57595DBF-7132-42A8-9BED-0B41F993C2C9}"/>
    <cellStyle name="Normal 7 6 8 2" xfId="1825" xr:uid="{00000000-0005-0000-0000-000021070000}"/>
    <cellStyle name="Normal 7 6 8 2 2" xfId="2611" xr:uid="{00000000-0005-0000-0000-00005A050000}"/>
    <cellStyle name="Normal 7 6 8 2 2 2" xfId="5761" xr:uid="{00000000-0005-0000-0000-00005B160000}"/>
    <cellStyle name="Normal 7 6 8 2 2 2 2" xfId="28232" xr:uid="{2CA453F0-720B-4993-8E26-B43F230F9ED8}"/>
    <cellStyle name="Normal 7 6 8 2 2 2 3" xfId="28503" xr:uid="{F13EF9A7-26CB-4692-B0CB-A0461FFB5704}"/>
    <cellStyle name="Normal 7 6 8 2 2 2 4" xfId="16894" xr:uid="{F135C8BE-3790-42C6-966A-30DC0DA67830}"/>
    <cellStyle name="Normal 7 6 8 2 2 3" xfId="9551" xr:uid="{B8A77E2F-DAD8-47A1-9D23-718FD52A164A}"/>
    <cellStyle name="Normal 7 6 8 2 2 3 2" xfId="29738" xr:uid="{34C2FF68-315E-46DB-B82D-E85F671C90FB}"/>
    <cellStyle name="Normal 7 6 8 2 2 3 3" xfId="19727" xr:uid="{CCCAAFD1-AAC4-4629-91B3-A0C76E3A5569}"/>
    <cellStyle name="Normal 7 6 8 2 2 4" xfId="12236" xr:uid="{A46B9123-E52F-4E54-A4F7-75B64BAB9C1F}"/>
    <cellStyle name="Normal 7 6 8 2 2 4 2" xfId="22560" xr:uid="{A8BDF36B-0FC7-41E2-B430-667FA0F9349F}"/>
    <cellStyle name="Normal 7 6 8 2 2 5" xfId="25725" xr:uid="{70E2DCEA-FA4F-4992-9288-0D49C1455BF9}"/>
    <cellStyle name="Normal 7 6 8 2 2 6" xfId="14798" xr:uid="{E55128A1-C235-4AB4-9BE0-D39AC6BD5DD1}"/>
    <cellStyle name="Normal 7 6 8 2 3" xfId="4942" xr:uid="{00000000-0005-0000-0000-00005C160000}"/>
    <cellStyle name="Normal 7 6 8 2 3 2" xfId="26149" xr:uid="{21D5378A-2AE1-4D80-8A3B-ECBB6A8B71F6}"/>
    <cellStyle name="Normal 7 6 8 2 3 3" xfId="28049" xr:uid="{5EE1C1F5-DB8B-4F71-B33D-8E19D87CA605}"/>
    <cellStyle name="Normal 7 6 8 2 3 4" xfId="16070" xr:uid="{7F487F76-9452-42F0-BCAF-DF4DC6998F1D}"/>
    <cellStyle name="Normal 7 6 8 2 4" xfId="8757" xr:uid="{460461A6-62A8-4C3B-B245-606B60C11697}"/>
    <cellStyle name="Normal 7 6 8 2 4 2" xfId="28783" xr:uid="{6550FCB1-56E9-4B48-B8A5-7D430B9377BC}"/>
    <cellStyle name="Normal 7 6 8 2 4 3" xfId="27953" xr:uid="{CB5D039A-301A-49F3-93F0-21EBFE9671A6}"/>
    <cellStyle name="Normal 7 6 8 2 4 4" xfId="18903" xr:uid="{C2D94D41-8C8D-4D57-B448-0C06D25BC56A}"/>
    <cellStyle name="Normal 7 6 8 2 5" xfId="11413" xr:uid="{E2A6E0E7-D5B7-44B9-A295-4B1D7566A0D5}"/>
    <cellStyle name="Normal 7 6 8 2 5 2" xfId="30438" xr:uid="{4284225A-8A23-4646-AF5F-9E104026DF82}"/>
    <cellStyle name="Normal 7 6 8 2 5 3" xfId="21736" xr:uid="{2A434F75-858B-40DD-AD09-AD1731495E4B}"/>
    <cellStyle name="Normal 7 6 8 2 6" xfId="26229" xr:uid="{8232ACFC-C548-4F65-A0DD-871938530712}"/>
    <cellStyle name="Normal 7 6 8 2 7" xfId="14127" xr:uid="{2C3CD031-F791-4DCD-B446-7FD8405641FF}"/>
    <cellStyle name="Normal 7 6 8 3" xfId="1826" xr:uid="{00000000-0005-0000-0000-000022070000}"/>
    <cellStyle name="Normal 7 6 8 3 2" xfId="2415" xr:uid="{00000000-0005-0000-0000-00005B050000}"/>
    <cellStyle name="Normal 7 6 8 3 2 2" xfId="6424" xr:uid="{00000000-0005-0000-0000-00005F160000}"/>
    <cellStyle name="Normal 7 6 8 3 2 3" xfId="28453" xr:uid="{6682F97C-D867-4F2B-8B43-644A1B25D0CB}"/>
    <cellStyle name="Normal 7 6 8 3 2 4" xfId="16071" xr:uid="{8F83A3F8-45D7-4803-8C88-A2EDFC1F4D4C}"/>
    <cellStyle name="Normal 7 6 8 3 3" xfId="4697" xr:uid="{00000000-0005-0000-0000-000060160000}"/>
    <cellStyle name="Normal 7 6 8 3 3 2" xfId="29696" xr:uid="{323292AC-8436-405E-8B9A-8C18B417BE63}"/>
    <cellStyle name="Normal 7 6 8 3 3 3" xfId="28139" xr:uid="{D263EE25-B619-4F64-8E6C-33C70FE2B1E2}"/>
    <cellStyle name="Normal 7 6 8 3 3 4" xfId="18904" xr:uid="{BFB5A65A-C0D9-4D25-B34A-6FDD0AB1C864}"/>
    <cellStyle name="Normal 7 6 8 3 4" xfId="11414" xr:uid="{1D9C6C1F-A7E4-46DD-B78E-88FA57ACA3F9}"/>
    <cellStyle name="Normal 7 6 8 3 4 2" xfId="30439" xr:uid="{EEDD93AB-6920-4376-AAA5-4AC6DE57B9E4}"/>
    <cellStyle name="Normal 7 6 8 3 4 3" xfId="21737" xr:uid="{EDC97096-6F7C-432D-B8F6-08A44F450380}"/>
    <cellStyle name="Normal 7 6 8 3 5" xfId="24218" xr:uid="{90277154-17AF-4763-BEFA-CA91F2F35B2B}"/>
    <cellStyle name="Normal 7 6 8 3 6" xfId="14638" xr:uid="{BE477804-40A7-40E0-9080-6943CDAB6F52}"/>
    <cellStyle name="Normal 7 6 8 4" xfId="2282" xr:uid="{00000000-0005-0000-0000-000059050000}"/>
    <cellStyle name="Normal 7 6 8 4 2" xfId="5591" xr:uid="{00000000-0005-0000-0000-000062160000}"/>
    <cellStyle name="Normal 7 6 8 4 2 2" xfId="27478" xr:uid="{C0C8C8EA-6198-4BEC-B5DF-4B43D50C655A}"/>
    <cellStyle name="Normal 7 6 8 4 2 3" xfId="19186" xr:uid="{599897D8-8501-45BD-A0E5-83D53028432B}"/>
    <cellStyle name="Normal 7 6 8 4 3" xfId="11695" xr:uid="{60FAE62D-13E6-43A5-BBA8-165895603D0C}"/>
    <cellStyle name="Normal 7 6 8 4 3 2" xfId="22019" xr:uid="{24B76DC2-BE7B-40AB-A009-452530C273A3}"/>
    <cellStyle name="Normal 7 6 8 4 4" xfId="25932" xr:uid="{B9C0E3FE-6FAF-4E7A-84C4-CCD7F6105EBF}"/>
    <cellStyle name="Normal 7 6 8 4 5" xfId="16353" xr:uid="{981D7811-949E-438E-A392-06915512231C}"/>
    <cellStyle name="Normal 7 6 8 5" xfId="4539" xr:uid="{00000000-0005-0000-0000-000063160000}"/>
    <cellStyle name="Normal 7 6 8 5 2" xfId="10327" xr:uid="{BF88CA44-ECC3-460D-9B7A-5C9FE000F30A}"/>
    <cellStyle name="Normal 7 6 8 5 2 2" xfId="29964" xr:uid="{85136B34-DF5C-4635-B12E-A8613130C816}"/>
    <cellStyle name="Normal 7 6 8 5 2 3" xfId="20509" xr:uid="{F18C482F-7170-4C0D-9723-98F993683627}"/>
    <cellStyle name="Normal 7 6 8 5 3" xfId="13018" xr:uid="{1714307D-0701-446D-85B3-4FB70842E43F}"/>
    <cellStyle name="Normal 7 6 8 5 3 2" xfId="23342" xr:uid="{2F889BEA-8061-4F42-8152-7A766C5A5E34}"/>
    <cellStyle name="Normal 7 6 8 5 4" xfId="24063" xr:uid="{3ECFE206-FBED-412F-BE3E-ECBDF54B4FDE}"/>
    <cellStyle name="Normal 7 6 8 5 5" xfId="17676" xr:uid="{EE9B5D62-94DC-4DEE-95EB-68F89C14506F}"/>
    <cellStyle name="Normal 7 6 8 6" xfId="7988" xr:uid="{092A0E8E-C3E2-4394-B339-56099CDF03A5}"/>
    <cellStyle name="Normal 7 6 8 6 2" xfId="28224" xr:uid="{AA0A35C5-6972-4DAD-BA12-40A0959C9350}"/>
    <cellStyle name="Normal 7 6 8 6 3" xfId="29475" xr:uid="{A5F1B89C-13BE-4092-B4BF-95FFCD493C88}"/>
    <cellStyle name="Normal 7 6 8 6 4" xfId="16069" xr:uid="{D0493E9B-1F2B-4B26-8137-FB6DDFE6E25D}"/>
    <cellStyle name="Normal 7 6 8 7" xfId="8756" xr:uid="{8E2363D0-46B2-4AD9-A17F-E0E1DE79FC9C}"/>
    <cellStyle name="Normal 7 6 8 7 2" xfId="27371" xr:uid="{7D7CC565-ADC1-46C5-9F4A-C49C4CAD6958}"/>
    <cellStyle name="Normal 7 6 8 7 3" xfId="18902" xr:uid="{22594393-9AC4-4C16-A334-8581AD2D2F13}"/>
    <cellStyle name="Normal 7 6 8 8" xfId="11412" xr:uid="{42267F12-D1FB-4196-A386-1BDA7322CF72}"/>
    <cellStyle name="Normal 7 6 8 8 2" xfId="21735" xr:uid="{BB18A5AA-F455-4368-A9E4-324420602866}"/>
    <cellStyle name="Normal 7 6 8 9" xfId="26469" xr:uid="{492FEA74-83CD-4F3E-B706-F8E0188AE34D}"/>
    <cellStyle name="Normal 7 6 9" xfId="1827" xr:uid="{00000000-0005-0000-0000-000023070000}"/>
    <cellStyle name="Normal 7 7" xfId="1828" xr:uid="{00000000-0005-0000-0000-000024070000}"/>
    <cellStyle name="Normal 7 7 10" xfId="7989" xr:uid="{9ACFB96D-685C-49DC-8EBE-E3B692025048}"/>
    <cellStyle name="Normal 7 7 10 2" xfId="16072" xr:uid="{67B3504D-9347-4B30-8B3E-7C77BEDE707B}"/>
    <cellStyle name="Normal 7 7 11" xfId="8758" xr:uid="{9BCB8565-E29D-4167-936E-63C45DE5AB73}"/>
    <cellStyle name="Normal 7 7 11 2" xfId="18905" xr:uid="{8370514F-C971-4C80-BBCD-9461D495CD6C}"/>
    <cellStyle name="Normal 7 7 12" xfId="11415" xr:uid="{11BBA708-80D8-41A1-96F6-6C4315E53172}"/>
    <cellStyle name="Normal 7 7 12 2" xfId="21738" xr:uid="{9312A208-36AA-4DF6-A290-8637213ED614}"/>
    <cellStyle name="Normal 7 7 13" xfId="25290" xr:uid="{EC76EDD7-7CE5-47E6-B295-105B81D29B70}"/>
    <cellStyle name="Normal 7 7 14" xfId="13736" xr:uid="{B0447306-2650-4B1E-835D-57687F1D81FE}"/>
    <cellStyle name="Normal 7 7 2" xfId="1829" xr:uid="{00000000-0005-0000-0000-000025070000}"/>
    <cellStyle name="Normal 7 7 2 10" xfId="8759" xr:uid="{9F142B0E-8B81-42F5-B6EF-51E9D2BD6F59}"/>
    <cellStyle name="Normal 7 7 2 10 2" xfId="18906" xr:uid="{8D37BEE9-6518-4F6A-8BC6-262BDF36F5B6}"/>
    <cellStyle name="Normal 7 7 2 11" xfId="11416" xr:uid="{2A9EF3B4-7B4F-423D-B3BE-F771236EBAAC}"/>
    <cellStyle name="Normal 7 7 2 11 2" xfId="21739" xr:uid="{0AD85DA6-AA39-4833-925F-09148D6DFB18}"/>
    <cellStyle name="Normal 7 7 2 12" xfId="24866" xr:uid="{7717289A-1894-4028-9ACB-F1500AC445FD}"/>
    <cellStyle name="Normal 7 7 2 13" xfId="13796" xr:uid="{0FB9E27D-FDE4-4964-9B46-BCB68D045E51}"/>
    <cellStyle name="Normal 7 7 2 2" xfId="1830" xr:uid="{00000000-0005-0000-0000-000026070000}"/>
    <cellStyle name="Normal 7 7 2 2 10" xfId="14353" xr:uid="{D03A14B1-C7A2-4EF1-8F06-254F2FE1E46B}"/>
    <cellStyle name="Normal 7 7 2 2 2" xfId="2705" xr:uid="{00000000-0005-0000-0000-00005F050000}"/>
    <cellStyle name="Normal 7 7 2 2 2 2" xfId="4215" xr:uid="{00000000-0005-0000-0000-000069160000}"/>
    <cellStyle name="Normal 7 7 2 2 2 2 2" xfId="6355" xr:uid="{00000000-0005-0000-0000-00006A160000}"/>
    <cellStyle name="Normal 7 7 2 2 2 2 2 2" xfId="29559" xr:uid="{EA3CE2B5-19B7-4CC2-B14F-E6AE1138FC03}"/>
    <cellStyle name="Normal 7 7 2 2 2 2 2 3" xfId="17391" xr:uid="{2DADF4C6-1DF7-466A-8424-D2D0F04F5BFC}"/>
    <cellStyle name="Normal 7 7 2 2 2 2 3" xfId="10046" xr:uid="{8557A2C3-F823-4F84-B416-D999727E074E}"/>
    <cellStyle name="Normal 7 7 2 2 2 2 3 2" xfId="20224" xr:uid="{264468A9-4B77-409C-9DDE-0F389598D8A0}"/>
    <cellStyle name="Normal 7 7 2 2 2 2 4" xfId="12733" xr:uid="{9F37AC3A-70CA-438F-8A41-91B19F99529B}"/>
    <cellStyle name="Normal 7 7 2 2 2 2 4 2" xfId="23057" xr:uid="{8323AF16-BCA7-41E8-BDEE-EF2BCA43C419}"/>
    <cellStyle name="Normal 7 7 2 2 2 2 5" xfId="24361" xr:uid="{EC25A8B7-87F3-4394-95CF-F475BC519DB1}"/>
    <cellStyle name="Normal 7 7 2 2 2 2 6" xfId="15364" xr:uid="{AAD72BBC-F45C-47E7-8AD2-42F624543B96}"/>
    <cellStyle name="Normal 7 7 2 2 2 3" xfId="5594" xr:uid="{00000000-0005-0000-0000-00006B160000}"/>
    <cellStyle name="Normal 7 7 2 2 2 3 2" xfId="10557" xr:uid="{F02DD28A-5A14-4E25-AE1D-9C399E4ABF4D}"/>
    <cellStyle name="Normal 7 7 2 2 2 3 2 2" xfId="30160" xr:uid="{B7FBB4CC-D84C-4C00-823E-E8412235D593}"/>
    <cellStyle name="Normal 7 7 2 2 2 3 2 3" xfId="20796" xr:uid="{A228FD07-142E-4144-A7E6-09414A8BDC54}"/>
    <cellStyle name="Normal 7 7 2 2 2 3 3" xfId="13305" xr:uid="{0269796B-1F31-4265-AF7C-AF8BD60E398D}"/>
    <cellStyle name="Normal 7 7 2 2 2 3 3 2" xfId="23629" xr:uid="{8CDBE592-C87E-47B6-87F4-E50FEA34B52B}"/>
    <cellStyle name="Normal 7 7 2 2 2 3 4" xfId="26394" xr:uid="{6E1D3F2D-034D-48C0-AE47-5C1DF7ED3820}"/>
    <cellStyle name="Normal 7 7 2 2 2 3 5" xfId="17963" xr:uid="{C85F9927-223A-47BF-B4A5-A946020EC046}"/>
    <cellStyle name="Normal 7 7 2 2 2 4" xfId="8165" xr:uid="{FCFD18F5-2505-4981-B83A-460EAD45E863}"/>
    <cellStyle name="Normal 7 7 2 2 2 4 2" xfId="28099" xr:uid="{41F8C2B4-7595-4C17-BF01-F5BFADBE3CAF}"/>
    <cellStyle name="Normal 7 7 2 2 2 4 3" xfId="16784" xr:uid="{01D2A702-04AD-40CD-B3FF-53928E179CEB}"/>
    <cellStyle name="Normal 7 7 2 2 2 5" xfId="9441" xr:uid="{C760AE11-384C-45BB-9F98-DC5C3108556D}"/>
    <cellStyle name="Normal 7 7 2 2 2 5 2" xfId="19617" xr:uid="{7C0FF70F-9CA3-4285-AA95-C55E2E86CF35}"/>
    <cellStyle name="Normal 7 7 2 2 2 6" xfId="12126" xr:uid="{94AFE570-30EB-489D-A3DA-91F08299FED1}"/>
    <cellStyle name="Normal 7 7 2 2 2 6 2" xfId="22450" xr:uid="{705D8D60-E97C-4FFD-BA70-3ACAE927F0FD}"/>
    <cellStyle name="Normal 7 7 2 2 2 7" xfId="24059" xr:uid="{8F9B634E-8F0E-4B83-9E25-CC0D94DE922B}"/>
    <cellStyle name="Normal 7 7 2 2 2 8" xfId="14641" xr:uid="{DB2BB322-671D-4212-9FA7-ADAB38ED629A}"/>
    <cellStyle name="Normal 7 7 2 2 3" xfId="4216" xr:uid="{00000000-0005-0000-0000-00006C160000}"/>
    <cellStyle name="Normal 7 7 2 2 3 2" xfId="6356" xr:uid="{00000000-0005-0000-0000-00006D160000}"/>
    <cellStyle name="Normal 7 7 2 2 3 2 2" xfId="10731" xr:uid="{AD0EF459-3EFE-422B-9798-3BCDBAAC9785}"/>
    <cellStyle name="Normal 7 7 2 2 3 2 2 2" xfId="21026" xr:uid="{6A7F3483-E410-4543-835D-573D85420189}"/>
    <cellStyle name="Normal 7 7 2 2 3 2 3" xfId="13535" xr:uid="{DA85F2E8-E4BE-4E8D-B4DE-3F79C9C8BDE0}"/>
    <cellStyle name="Normal 7 7 2 2 3 2 3 2" xfId="23859" xr:uid="{D0704CCC-FEE0-4F9A-94C7-3BFFA82E9205}"/>
    <cellStyle name="Normal 7 7 2 2 3 2 4" xfId="28472" xr:uid="{5E1535F0-A8E1-4701-8736-47E894AE6A19}"/>
    <cellStyle name="Normal 7 7 2 2 3 2 5" xfId="18193" xr:uid="{11094DD1-9A7A-4BD4-9285-BFB73DE512AA}"/>
    <cellStyle name="Normal 7 7 2 2 3 3" xfId="8295" xr:uid="{245475F0-A046-4CC3-B9C1-62DFC096B472}"/>
    <cellStyle name="Normal 7 7 2 2 3 3 2" xfId="17392" xr:uid="{1E851336-D31C-4B14-B4B7-1DC5CB51C491}"/>
    <cellStyle name="Normal 7 7 2 2 3 4" xfId="10047" xr:uid="{F31D7786-1224-4A20-A260-100D53EB8BAE}"/>
    <cellStyle name="Normal 7 7 2 2 3 4 2" xfId="20225" xr:uid="{C0DD47DC-B794-40F5-96D3-9772641AD1FE}"/>
    <cellStyle name="Normal 7 7 2 2 3 5" xfId="12734" xr:uid="{B46FF2BB-AE88-4C43-A611-2036FB111F3F}"/>
    <cellStyle name="Normal 7 7 2 2 3 5 2" xfId="23058" xr:uid="{D48D7E26-190C-470C-BF91-3E175F4839D6}"/>
    <cellStyle name="Normal 7 7 2 2 3 6" xfId="26221" xr:uid="{E5BF8D1C-29C9-4596-BEE3-5C0A37853E68}"/>
    <cellStyle name="Normal 7 7 2 2 3 7" xfId="15365" xr:uid="{907A43A3-659D-4739-B1C9-17686A33832C}"/>
    <cellStyle name="Normal 7 7 2 2 4" xfId="4214" xr:uid="{00000000-0005-0000-0000-00006E160000}"/>
    <cellStyle name="Normal 7 7 2 2 4 2" xfId="6354" xr:uid="{00000000-0005-0000-0000-00006F160000}"/>
    <cellStyle name="Normal 7 7 2 2 4 2 2" xfId="29402" xr:uid="{0A3ED443-4F4D-4D5E-A681-91AF7C5318EF}"/>
    <cellStyle name="Normal 7 7 2 2 4 2 3" xfId="17390" xr:uid="{88912330-4D40-4CD4-9072-DFEC408F2383}"/>
    <cellStyle name="Normal 7 7 2 2 4 3" xfId="10045" xr:uid="{F1D05ABB-79C5-4C20-BC49-0631328AC2FF}"/>
    <cellStyle name="Normal 7 7 2 2 4 3 2" xfId="20223" xr:uid="{27FA5D3F-1E06-46D9-9893-12C2F77CFF24}"/>
    <cellStyle name="Normal 7 7 2 2 4 4" xfId="12732" xr:uid="{B6C91025-CD58-4369-9847-B955C1BEA84B}"/>
    <cellStyle name="Normal 7 7 2 2 4 4 2" xfId="23056" xr:uid="{DF9644EF-C55D-44DC-AE00-F761DB951923}"/>
    <cellStyle name="Normal 7 7 2 2 4 5" xfId="24022" xr:uid="{900839E2-A642-410F-A952-D01EB49CB9FB}"/>
    <cellStyle name="Normal 7 7 2 2 4 6" xfId="15363" xr:uid="{2318146A-06BA-432F-85D2-036868C84DE2}"/>
    <cellStyle name="Normal 7 7 2 2 5" xfId="3564" xr:uid="{00000000-0005-0000-0000-000070160000}"/>
    <cellStyle name="Normal 7 7 2 2 5 2" xfId="5300" xr:uid="{00000000-0005-0000-0000-000071160000}"/>
    <cellStyle name="Normal 7 7 2 2 5 2 2" xfId="30050" xr:uid="{D5D85673-989E-4F2D-88C7-8C8CBB997CA0}"/>
    <cellStyle name="Normal 7 7 2 2 5 2 3" xfId="20658" xr:uid="{1BBA4C10-E5F9-4E1D-AB96-C14420F0A0EF}"/>
    <cellStyle name="Normal 7 7 2 2 5 3" xfId="13167" xr:uid="{7999AEC2-3331-43ED-9F84-6065EBA3824D}"/>
    <cellStyle name="Normal 7 7 2 2 5 3 2" xfId="23491" xr:uid="{3EC06730-1CC0-43A9-BED4-E3F3BE62DB5D}"/>
    <cellStyle name="Normal 7 7 2 2 5 4" xfId="25559" xr:uid="{667B8AB5-D844-446F-8A5D-B89227EAEE2C}"/>
    <cellStyle name="Normal 7 7 2 2 5 5" xfId="17825" xr:uid="{CE3BD3D0-8A06-470C-B19D-353AFA30E114}"/>
    <cellStyle name="Normal 7 7 2 2 6" xfId="5057" xr:uid="{00000000-0005-0000-0000-000072160000}"/>
    <cellStyle name="Normal 7 7 2 2 6 2" xfId="27760" xr:uid="{A5FF7760-B44A-4642-9340-96F4F37644BF}"/>
    <cellStyle name="Normal 7 7 2 2 6 3" xfId="16074" xr:uid="{EA64EB6C-6368-4FAE-9C8B-4C42E2FCB9B3}"/>
    <cellStyle name="Normal 7 7 2 2 7" xfId="8760" xr:uid="{333A33D6-09E7-43F8-8FF0-5863E5A71F3E}"/>
    <cellStyle name="Normal 7 7 2 2 7 2" xfId="18907" xr:uid="{6A8EBEBE-5F39-4427-8525-3450DF06CD13}"/>
    <cellStyle name="Normal 7 7 2 2 8" xfId="11417" xr:uid="{7E38286F-F615-4927-B33F-ED632495B591}"/>
    <cellStyle name="Normal 7 7 2 2 8 2" xfId="21740" xr:uid="{DDB290D4-A601-4C9C-9271-EA6B04E483AB}"/>
    <cellStyle name="Normal 7 7 2 2 9" xfId="23986" xr:uid="{09C2E710-850E-4797-B765-C6CD3772DD0F}"/>
    <cellStyle name="Normal 7 7 2 3" xfId="2491" xr:uid="{00000000-0005-0000-0000-00005E050000}"/>
    <cellStyle name="Normal 7 7 2 3 2" xfId="4217" xr:uid="{00000000-0005-0000-0000-000074160000}"/>
    <cellStyle name="Normal 7 7 2 3 2 2" xfId="6357" xr:uid="{00000000-0005-0000-0000-000075160000}"/>
    <cellStyle name="Normal 7 7 2 3 2 2 2" xfId="29209" xr:uid="{101DD936-B670-4C11-A33F-1BF821662066}"/>
    <cellStyle name="Normal 7 7 2 3 2 2 3" xfId="17393" xr:uid="{2B723EC7-5AEF-4B8C-9CD1-6DFFD3C7A4F6}"/>
    <cellStyle name="Normal 7 7 2 3 2 3" xfId="10048" xr:uid="{8C927168-86C1-4F0A-92B7-C67A8A677C1D}"/>
    <cellStyle name="Normal 7 7 2 3 2 3 2" xfId="20226" xr:uid="{89DE2624-1601-481D-944D-80B3B1A19A1A}"/>
    <cellStyle name="Normal 7 7 2 3 2 4" xfId="12735" xr:uid="{248BE157-ECA8-4A33-920A-2CA32900FD5A}"/>
    <cellStyle name="Normal 7 7 2 3 2 4 2" xfId="23059" xr:uid="{F157771C-DF04-4628-BAD0-7CA06B9E0D37}"/>
    <cellStyle name="Normal 7 7 2 3 2 5" xfId="25478" xr:uid="{DC29DCFF-DEF0-436B-9C68-DA30F28D33E9}"/>
    <cellStyle name="Normal 7 7 2 3 2 6" xfId="15366" xr:uid="{174A23E3-3C2E-44F1-9F0D-998D866280BE}"/>
    <cellStyle name="Normal 7 7 2 3 3" xfId="5593" xr:uid="{00000000-0005-0000-0000-000076160000}"/>
    <cellStyle name="Normal 7 7 2 3 3 2" xfId="10556" xr:uid="{4D040BCF-C599-4209-9178-6B00DE3C72C1}"/>
    <cellStyle name="Normal 7 7 2 3 3 2 2" xfId="30159" xr:uid="{A4C3CBB6-5359-46DD-8E61-66BFE04CC218}"/>
    <cellStyle name="Normal 7 7 2 3 3 2 3" xfId="20795" xr:uid="{7C50945C-EAED-4478-A7B4-F13C1A983399}"/>
    <cellStyle name="Normal 7 7 2 3 3 3" xfId="13304" xr:uid="{BDFFB578-2770-4E29-8265-486D76EF13E4}"/>
    <cellStyle name="Normal 7 7 2 3 3 3 2" xfId="23628" xr:uid="{138BCBBF-3AC7-4B2C-9E6B-5E5AB6A54731}"/>
    <cellStyle name="Normal 7 7 2 3 3 4" xfId="24807" xr:uid="{B7504453-6F87-4D02-B62D-35C2F72234E7}"/>
    <cellStyle name="Normal 7 7 2 3 3 5" xfId="17962" xr:uid="{053B86FE-3789-470B-87D7-E9B9E84FDA13}"/>
    <cellStyle name="Normal 7 7 2 3 4" xfId="8164" xr:uid="{F791D347-7973-4221-BF10-6D638718B4F3}"/>
    <cellStyle name="Normal 7 7 2 3 4 2" xfId="28187" xr:uid="{122A7050-68AE-4CBB-A2FA-E279E049AAA6}"/>
    <cellStyle name="Normal 7 7 2 3 4 3" xfId="16783" xr:uid="{B91E82B0-C7C3-47C1-82DF-EF51D822FFA5}"/>
    <cellStyle name="Normal 7 7 2 3 5" xfId="9440" xr:uid="{95793322-9CCA-41DF-8BBB-8D44442C5F64}"/>
    <cellStyle name="Normal 7 7 2 3 5 2" xfId="19616" xr:uid="{DD49113C-6B7B-4959-B49B-48D110F8C485}"/>
    <cellStyle name="Normal 7 7 2 3 6" xfId="12125" xr:uid="{131AA9B4-8F2B-448F-B8C4-7368D97054E3}"/>
    <cellStyle name="Normal 7 7 2 3 6 2" xfId="22449" xr:uid="{E2D72D3A-959E-47B7-8605-48EC035E9044}"/>
    <cellStyle name="Normal 7 7 2 3 7" xfId="24476" xr:uid="{2A904147-4195-4801-9602-8823F1ADA0F8}"/>
    <cellStyle name="Normal 7 7 2 3 8" xfId="14640" xr:uid="{DF0D14E7-EF13-447C-A798-821B39C64EC7}"/>
    <cellStyle name="Normal 7 7 2 4" xfId="4218" xr:uid="{00000000-0005-0000-0000-000077160000}"/>
    <cellStyle name="Normal 7 7 2 4 2" xfId="6358" xr:uid="{00000000-0005-0000-0000-000078160000}"/>
    <cellStyle name="Normal 7 7 2 4 2 2" xfId="10732" xr:uid="{B6E8069F-5D89-4AFD-8F77-7D00A94CAEB1}"/>
    <cellStyle name="Normal 7 7 2 4 2 2 2" xfId="21027" xr:uid="{D165FDAC-E46B-4D5A-BB55-E587158E9C2B}"/>
    <cellStyle name="Normal 7 7 2 4 2 3" xfId="13536" xr:uid="{03983EBE-79A2-4A05-96D6-FF9EEE258CCE}"/>
    <cellStyle name="Normal 7 7 2 4 2 3 2" xfId="23860" xr:uid="{47934218-DF94-4083-B3BA-994FD25221EB}"/>
    <cellStyle name="Normal 7 7 2 4 2 4" xfId="27744" xr:uid="{BB3A93AB-8C7E-4B29-9626-51C8D45E5592}"/>
    <cellStyle name="Normal 7 7 2 4 2 5" xfId="18194" xr:uid="{81AA33C1-8036-4D56-9604-8165BF72A1A7}"/>
    <cellStyle name="Normal 7 7 2 4 3" xfId="8296" xr:uid="{4366CDD5-2156-4043-8DA1-89E79A064D61}"/>
    <cellStyle name="Normal 7 7 2 4 3 2" xfId="17394" xr:uid="{BC3CD7E2-2102-4FD5-9D56-6AD305FFC59E}"/>
    <cellStyle name="Normal 7 7 2 4 4" xfId="10049" xr:uid="{63BFC184-C09B-4C86-8C7D-2B193F773B69}"/>
    <cellStyle name="Normal 7 7 2 4 4 2" xfId="20227" xr:uid="{2E906357-945E-4722-8CCA-9EC95A6D0094}"/>
    <cellStyle name="Normal 7 7 2 4 5" xfId="12736" xr:uid="{AB582D29-9962-4DAE-8955-2EB82BBFA395}"/>
    <cellStyle name="Normal 7 7 2 4 5 2" xfId="23060" xr:uid="{FC0E4EC7-A51C-44C7-99E2-2309552C2C75}"/>
    <cellStyle name="Normal 7 7 2 4 6" xfId="26555" xr:uid="{0992E95F-711E-49A6-A330-86764C4A065A}"/>
    <cellStyle name="Normal 7 7 2 4 7" xfId="15367" xr:uid="{26253B21-4C63-488C-AAC5-82A2231E3B9F}"/>
    <cellStyle name="Normal 7 7 2 5" xfId="4213" xr:uid="{00000000-0005-0000-0000-000079160000}"/>
    <cellStyle name="Normal 7 7 2 5 2" xfId="6353" xr:uid="{00000000-0005-0000-0000-00007A160000}"/>
    <cellStyle name="Normal 7 7 2 5 2 2" xfId="28435" xr:uid="{F42079A6-3C13-4354-A054-5B60C626B82D}"/>
    <cellStyle name="Normal 7 7 2 5 2 3" xfId="17389" xr:uid="{5968B1CB-6F69-4AE6-AC4E-C07D263648F8}"/>
    <cellStyle name="Normal 7 7 2 5 3" xfId="10044" xr:uid="{5F652700-2147-4189-B2B3-ADDFE1A0B0B3}"/>
    <cellStyle name="Normal 7 7 2 5 3 2" xfId="20222" xr:uid="{2382783A-710A-4CF1-925F-B2C18D274E5B}"/>
    <cellStyle name="Normal 7 7 2 5 4" xfId="12731" xr:uid="{A7FEFC33-D54F-4C70-99BD-9D6142455B5F}"/>
    <cellStyle name="Normal 7 7 2 5 4 2" xfId="23055" xr:uid="{77453311-2B64-46A3-9907-0018432D50D1}"/>
    <cellStyle name="Normal 7 7 2 5 5" xfId="24314" xr:uid="{F52E412D-2FE7-4BD4-8B4F-7EE178E13EE5}"/>
    <cellStyle name="Normal 7 7 2 5 6" xfId="15362" xr:uid="{07DEDC77-57C6-4FC0-AAA7-B38C7C079CAC}"/>
    <cellStyle name="Normal 7 7 2 6" xfId="3273" xr:uid="{00000000-0005-0000-0000-00007B160000}"/>
    <cellStyle name="Normal 7 7 2 6 2" xfId="5197" xr:uid="{00000000-0005-0000-0000-00007C160000}"/>
    <cellStyle name="Normal 7 7 2 6 2 2" xfId="27768" xr:uid="{DB36B871-D553-43AA-B718-CCE4D7BE6641}"/>
    <cellStyle name="Normal 7 7 2 6 2 3" xfId="16486" xr:uid="{64C08BBA-B7AD-43B3-A0C4-C29F275B892A}"/>
    <cellStyle name="Normal 7 7 2 6 3" xfId="9146" xr:uid="{FA3F7193-1ABF-46B3-871A-C069215D4C76}"/>
    <cellStyle name="Normal 7 7 2 6 3 2" xfId="19319" xr:uid="{C4C13B01-3013-4965-8F1C-8BBDA919BCAF}"/>
    <cellStyle name="Normal 7 7 2 6 4" xfId="11828" xr:uid="{DAD8429B-4695-4419-BB6E-98D4CFA7BFB2}"/>
    <cellStyle name="Normal 7 7 2 6 4 2" xfId="22152" xr:uid="{DCDE3240-7376-4AD7-BAC6-CF8865CD60A7}"/>
    <cellStyle name="Normal 7 7 2 6 5" xfId="24078" xr:uid="{EA05FF15-7601-4A58-B190-CDB789385EA0}"/>
    <cellStyle name="Normal 7 7 2 6 6" xfId="14253" xr:uid="{B40E5E96-E18F-4DC0-9B67-26F7660FF22F}"/>
    <cellStyle name="Normal 7 7 2 7" xfId="4791" xr:uid="{00000000-0005-0000-0000-00007D160000}"/>
    <cellStyle name="Normal 7 7 2 7 2" xfId="8865" xr:uid="{E0E8484B-1B60-4551-8BE2-F0D6871EC162}"/>
    <cellStyle name="Normal 7 7 2 7 2 2" xfId="19015" xr:uid="{E8179F82-7385-43F9-9B72-9E0DC9D8C962}"/>
    <cellStyle name="Normal 7 7 2 7 3" xfId="11524" xr:uid="{3BA207A0-FBE0-47E5-8DB6-4EEFE878C5A4}"/>
    <cellStyle name="Normal 7 7 2 7 3 2" xfId="21848" xr:uid="{F61747ED-0EA3-4943-B9B2-56555AAE6CF9}"/>
    <cellStyle name="Normal 7 7 2 7 4" xfId="26452" xr:uid="{90BB679F-D4BC-4BE2-9677-1249FCF94972}"/>
    <cellStyle name="Normal 7 7 2 7 5" xfId="16182" xr:uid="{1468D3E7-6596-484D-8E11-D404EC8BEC5E}"/>
    <cellStyle name="Normal 7 7 2 8" xfId="7281" xr:uid="{2EDD9FF2-5603-465C-B639-189E8AFE7684}"/>
    <cellStyle name="Normal 7 7 2 8 2" xfId="10097" xr:uid="{CAC908F9-187B-4315-9EA8-03FEBDD7131D}"/>
    <cellStyle name="Normal 7 7 2 8 2 2" xfId="20277" xr:uid="{CA94B8BF-2321-41FC-9203-074F6DA44DCB}"/>
    <cellStyle name="Normal 7 7 2 8 3" xfId="12786" xr:uid="{C354CEB1-B7B4-40FE-9DAC-3DA8973A0D3E}"/>
    <cellStyle name="Normal 7 7 2 8 3 2" xfId="23110" xr:uid="{B3894EE5-AB65-4A02-98B6-14D2CB1355E3}"/>
    <cellStyle name="Normal 7 7 2 8 4" xfId="17444" xr:uid="{3954F8EE-9164-44A4-992C-A522FEA87460}"/>
    <cellStyle name="Normal 7 7 2 9" xfId="7990" xr:uid="{2B8B3FA4-7F6D-4DB0-9B41-5BADAF4D57CA}"/>
    <cellStyle name="Normal 7 7 2 9 2" xfId="16073" xr:uid="{8C4AF403-8877-420D-976B-87BAED5057EA}"/>
    <cellStyle name="Normal 7 7 3" xfId="1831" xr:uid="{00000000-0005-0000-0000-000027070000}"/>
    <cellStyle name="Normal 7 7 3 10" xfId="11418" xr:uid="{770DC9C8-558E-450E-8843-CDB24A2F23CE}"/>
    <cellStyle name="Normal 7 7 3 10 2" xfId="21741" xr:uid="{F1032FC6-1912-4FA4-B1C8-C901D975C730}"/>
    <cellStyle name="Normal 7 7 3 11" xfId="23904" xr:uid="{D6C7B72D-C74E-40E3-9B3C-8937A1C99608}"/>
    <cellStyle name="Normal 7 7 3 12" xfId="13970" xr:uid="{93798E8C-73E6-4A7C-AF1F-1C7AE6823985}"/>
    <cellStyle name="Normal 7 7 3 2" xfId="2612" xr:uid="{00000000-0005-0000-0000-000060050000}"/>
    <cellStyle name="Normal 7 7 3 2 2" xfId="4220" xr:uid="{00000000-0005-0000-0000-000080160000}"/>
    <cellStyle name="Normal 7 7 3 2 2 2" xfId="6360" xr:uid="{00000000-0005-0000-0000-000081160000}"/>
    <cellStyle name="Normal 7 7 3 2 2 2 2" xfId="26941" xr:uid="{21F95945-E456-4CCA-A81E-A062B2A1E695}"/>
    <cellStyle name="Normal 7 7 3 2 2 2 3" xfId="17396" xr:uid="{C37074E5-3681-4857-91E5-1A75D37A0FD3}"/>
    <cellStyle name="Normal 7 7 3 2 2 3" xfId="10051" xr:uid="{3212AFB8-95AB-4C39-98DD-08952378A85D}"/>
    <cellStyle name="Normal 7 7 3 2 2 3 2" xfId="20229" xr:uid="{37E190D5-D716-4AAD-89A2-4741BCF111CD}"/>
    <cellStyle name="Normal 7 7 3 2 2 4" xfId="12738" xr:uid="{58327674-CEC4-4A74-8D9E-4A8ACECDDB4C}"/>
    <cellStyle name="Normal 7 7 3 2 2 4 2" xfId="23062" xr:uid="{B6787EAD-0DCC-413F-940D-EFBF7EED68A9}"/>
    <cellStyle name="Normal 7 7 3 2 2 5" xfId="25213" xr:uid="{5028E2BB-D7A0-4DE1-9EA8-3A64F559DC03}"/>
    <cellStyle name="Normal 7 7 3 2 2 6" xfId="15369" xr:uid="{8F000D2B-B9F8-4617-9EF0-AB8DFE629B82}"/>
    <cellStyle name="Normal 7 7 3 2 3" xfId="5595" xr:uid="{00000000-0005-0000-0000-000082160000}"/>
    <cellStyle name="Normal 7 7 3 2 3 2" xfId="10558" xr:uid="{83112032-EDF9-4D69-81F0-5841ED780D13}"/>
    <cellStyle name="Normal 7 7 3 2 3 2 2" xfId="30161" xr:uid="{6ADBDB97-0F69-4F4D-A146-081F27F43D97}"/>
    <cellStyle name="Normal 7 7 3 2 3 2 3" xfId="20797" xr:uid="{CF18A898-72EB-491D-A48A-6CC3803797BB}"/>
    <cellStyle name="Normal 7 7 3 2 3 3" xfId="13306" xr:uid="{AFAB3AF1-9547-4890-8F2B-8C79AFA200B1}"/>
    <cellStyle name="Normal 7 7 3 2 3 3 2" xfId="23630" xr:uid="{527352A4-8682-4A65-9DB0-E94E6E37ED0B}"/>
    <cellStyle name="Normal 7 7 3 2 3 4" xfId="25659" xr:uid="{7407AB93-27E1-46D6-9BDE-DB6312735C04}"/>
    <cellStyle name="Normal 7 7 3 2 3 5" xfId="17964" xr:uid="{3543DB13-F703-48DA-8AD4-2AD905A795E6}"/>
    <cellStyle name="Normal 7 7 3 2 4" xfId="8166" xr:uid="{28B75510-02F9-4BE2-A518-28A952B4EBF1}"/>
    <cellStyle name="Normal 7 7 3 2 4 2" xfId="28242" xr:uid="{81140641-258F-48C5-BB1C-B0B3E77C4C2B}"/>
    <cellStyle name="Normal 7 7 3 2 4 3" xfId="16785" xr:uid="{E5BCC965-CF60-480D-A9D9-3FB1C5D410CA}"/>
    <cellStyle name="Normal 7 7 3 2 5" xfId="9442" xr:uid="{C3316B49-876D-4B18-8B71-C892FA8576CF}"/>
    <cellStyle name="Normal 7 7 3 2 5 2" xfId="19618" xr:uid="{1E26E89E-F990-4E23-9DD3-23C8B94D5CFA}"/>
    <cellStyle name="Normal 7 7 3 2 6" xfId="12127" xr:uid="{DE614998-243C-41A6-823C-645629B6CF53}"/>
    <cellStyle name="Normal 7 7 3 2 6 2" xfId="22451" xr:uid="{A0F140FA-DCBD-4F4B-99B8-BFC5868CA8DC}"/>
    <cellStyle name="Normal 7 7 3 2 7" xfId="25423" xr:uid="{3224010C-F67C-4702-8287-69F5B6BFD434}"/>
    <cellStyle name="Normal 7 7 3 2 8" xfId="14642" xr:uid="{BC469155-F1FF-43A5-B13C-B40DBEE0448F}"/>
    <cellStyle name="Normal 7 7 3 3" xfId="4221" xr:uid="{00000000-0005-0000-0000-000083160000}"/>
    <cellStyle name="Normal 7 7 3 3 2" xfId="6361" xr:uid="{00000000-0005-0000-0000-000084160000}"/>
    <cellStyle name="Normal 7 7 3 3 2 2" xfId="10733" xr:uid="{9E56D498-1E1D-45F3-8416-232879EA2602}"/>
    <cellStyle name="Normal 7 7 3 3 2 2 2" xfId="30315" xr:uid="{20DBDA9A-F94F-4A32-921D-F2D9E49EBF4A}"/>
    <cellStyle name="Normal 7 7 3 3 2 2 3" xfId="21028" xr:uid="{7A472DB9-3ACD-49D5-AD03-2224933C9D1D}"/>
    <cellStyle name="Normal 7 7 3 3 2 3" xfId="13537" xr:uid="{6B0CBFF5-121C-4BDB-AD3D-E7290AF1A794}"/>
    <cellStyle name="Normal 7 7 3 3 2 3 2" xfId="23861" xr:uid="{E87440D6-6D85-4803-91AE-AEF0648B4150}"/>
    <cellStyle name="Normal 7 7 3 3 2 4" xfId="24206" xr:uid="{9143F758-3147-4D84-9231-3B20E70D3FA8}"/>
    <cellStyle name="Normal 7 7 3 3 2 5" xfId="18195" xr:uid="{FC86CA51-98A9-4D49-A707-AF07A0288626}"/>
    <cellStyle name="Normal 7 7 3 3 3" xfId="8297" xr:uid="{B560F0D2-4206-4F11-8212-57EF1B6AE2C4}"/>
    <cellStyle name="Normal 7 7 3 3 3 2" xfId="28287" xr:uid="{541A4776-1A27-429A-8B65-1049FC744D97}"/>
    <cellStyle name="Normal 7 7 3 3 3 3" xfId="17397" xr:uid="{60761B3A-7A95-4014-82EE-E899C9E922ED}"/>
    <cellStyle name="Normal 7 7 3 3 4" xfId="10052" xr:uid="{BE4929CB-77C3-4173-89B2-32C0557E17CD}"/>
    <cellStyle name="Normal 7 7 3 3 4 2" xfId="20230" xr:uid="{395FD9E9-70C9-41D3-9ECB-A6BD96F73A3E}"/>
    <cellStyle name="Normal 7 7 3 3 5" xfId="12739" xr:uid="{9A627F55-89E3-4E60-ABAC-B61E8433E123}"/>
    <cellStyle name="Normal 7 7 3 3 5 2" xfId="23063" xr:uid="{0DA4F590-B16C-43CF-A426-CE7909DBBB18}"/>
    <cellStyle name="Normal 7 7 3 3 6" xfId="25303" xr:uid="{5873C22D-F964-4225-A97D-83C0A250FDEA}"/>
    <cellStyle name="Normal 7 7 3 3 7" xfId="15370" xr:uid="{2E3944AC-D0CC-4400-AE03-B44EA029E914}"/>
    <cellStyle name="Normal 7 7 3 4" xfId="4219" xr:uid="{00000000-0005-0000-0000-000085160000}"/>
    <cellStyle name="Normal 7 7 3 4 2" xfId="6359" xr:uid="{00000000-0005-0000-0000-000086160000}"/>
    <cellStyle name="Normal 7 7 3 4 2 2" xfId="29558" xr:uid="{083FE5F0-EB56-42FB-A406-29CCBB8611BE}"/>
    <cellStyle name="Normal 7 7 3 4 2 3" xfId="17395" xr:uid="{90B68972-A071-4955-87CB-ABDF5664D3A6}"/>
    <cellStyle name="Normal 7 7 3 4 3" xfId="10050" xr:uid="{4FE301AB-B31E-4953-AA88-BB3B56A2470A}"/>
    <cellStyle name="Normal 7 7 3 4 3 2" xfId="20228" xr:uid="{693948E7-743E-48C2-B6B0-6932DAC802CB}"/>
    <cellStyle name="Normal 7 7 3 4 4" xfId="12737" xr:uid="{E13FEEE7-EEEA-4939-A9EE-381A3A44D854}"/>
    <cellStyle name="Normal 7 7 3 4 4 2" xfId="23061" xr:uid="{6C0A03B2-D2A4-4DAE-97AD-D947D3BF5BCD}"/>
    <cellStyle name="Normal 7 7 3 4 5" xfId="26307" xr:uid="{D99CFAEB-00A6-45C9-9F88-32F2678CE1FA}"/>
    <cellStyle name="Normal 7 7 3 4 6" xfId="15368" xr:uid="{9ACC6569-0CC6-4B97-A78C-80ACD6272CC8}"/>
    <cellStyle name="Normal 7 7 3 5" xfId="3318" xr:uid="{00000000-0005-0000-0000-000087160000}"/>
    <cellStyle name="Normal 7 7 3 5 2" xfId="5240" xr:uid="{00000000-0005-0000-0000-000088160000}"/>
    <cellStyle name="Normal 7 7 3 5 2 2" xfId="28482" xr:uid="{FDE9B869-558B-4179-8E8C-443257678282}"/>
    <cellStyle name="Normal 7 7 3 5 2 3" xfId="16529" xr:uid="{325CF9F5-F0EA-436D-B068-8DF47D8F1BE8}"/>
    <cellStyle name="Normal 7 7 3 5 3" xfId="9189" xr:uid="{A26DF3D6-A657-4AE4-A94A-DF65466F05D0}"/>
    <cellStyle name="Normal 7 7 3 5 3 2" xfId="19362" xr:uid="{0BBF02C6-7A55-4F69-BDCF-67180F69D3D7}"/>
    <cellStyle name="Normal 7 7 3 5 4" xfId="11871" xr:uid="{B4A367B6-2165-4023-871C-0D592C4E0F4A}"/>
    <cellStyle name="Normal 7 7 3 5 4 2" xfId="22195" xr:uid="{96B97491-86F1-49B9-968C-EAC02E2A20E3}"/>
    <cellStyle name="Normal 7 7 3 5 5" xfId="24626" xr:uid="{BF055ADE-EAF3-433B-ACF7-A476FEADF498}"/>
    <cellStyle name="Normal 7 7 3 5 6" xfId="14293" xr:uid="{6EF9FEB7-8437-44BB-A849-0A107CF34836}"/>
    <cellStyle name="Normal 7 7 3 6" xfId="4943" xr:uid="{00000000-0005-0000-0000-000089160000}"/>
    <cellStyle name="Normal 7 7 3 6 2" xfId="9014" xr:uid="{3F7E5C6E-8268-4734-A93C-13DB446C828C}"/>
    <cellStyle name="Normal 7 7 3 6 2 2" xfId="19187" xr:uid="{0FBD8AE0-81F3-4763-99C3-A49BF2403C2F}"/>
    <cellStyle name="Normal 7 7 3 6 3" xfId="11696" xr:uid="{3F1A8C9D-BFB8-4BC1-86F0-2A0554A6282E}"/>
    <cellStyle name="Normal 7 7 3 6 3 2" xfId="22020" xr:uid="{854F98F4-AC2C-405C-981C-951FF83FE5F4}"/>
    <cellStyle name="Normal 7 7 3 6 4" xfId="26551" xr:uid="{75CB5382-DFD7-4337-A997-7AE1BDBA8166}"/>
    <cellStyle name="Normal 7 7 3 6 5" xfId="16354" xr:uid="{D822739F-708D-4740-A8D6-E43E4C41DFBA}"/>
    <cellStyle name="Normal 7 7 3 7" xfId="7515" xr:uid="{74D9872D-80A8-496B-AF4A-9BAC52580069}"/>
    <cellStyle name="Normal 7 7 3 7 2" xfId="10343" xr:uid="{02FC90C6-83BE-4940-A658-BB83BF7F8147}"/>
    <cellStyle name="Normal 7 7 3 7 2 2" xfId="20525" xr:uid="{3D9F3BB8-1619-43CE-9EFF-0E4DF562F174}"/>
    <cellStyle name="Normal 7 7 3 7 3" xfId="13034" xr:uid="{1A481233-5373-4F58-B2AA-7A8F6B4CE276}"/>
    <cellStyle name="Normal 7 7 3 7 3 2" xfId="23358" xr:uid="{528976BA-9093-4B2E-A5F9-B5BD87BC9C07}"/>
    <cellStyle name="Normal 7 7 3 7 4" xfId="17692" xr:uid="{8A0634F6-A619-4D09-BD57-BF988AA87ABF}"/>
    <cellStyle name="Normal 7 7 3 8" xfId="7991" xr:uid="{0A54D011-B96F-4F61-94E8-8EBF32C38DCC}"/>
    <cellStyle name="Normal 7 7 3 8 2" xfId="16075" xr:uid="{9D4300E8-B821-46B6-8713-827A2AF41778}"/>
    <cellStyle name="Normal 7 7 3 9" xfId="8761" xr:uid="{262FC2CD-9384-4F02-8F13-76879962A422}"/>
    <cellStyle name="Normal 7 7 3 9 2" xfId="18908" xr:uid="{267CB73F-288D-4D72-AC63-3F2435405ABD}"/>
    <cellStyle name="Normal 7 7 4" xfId="1832" xr:uid="{00000000-0005-0000-0000-000028070000}"/>
    <cellStyle name="Normal 7 7 4 2" xfId="2416" xr:uid="{00000000-0005-0000-0000-000061050000}"/>
    <cellStyle name="Normal 7 7 4 2 2" xfId="6362" xr:uid="{00000000-0005-0000-0000-00008C160000}"/>
    <cellStyle name="Normal 7 7 4 2 2 2" xfId="28786" xr:uid="{13AA11CA-3933-4B84-B9FA-188344888E7F}"/>
    <cellStyle name="Normal 7 7 4 2 2 3" xfId="17398" xr:uid="{47667904-674A-4AC2-8ACC-CF5ED6B65459}"/>
    <cellStyle name="Normal 7 7 4 2 3" xfId="10053" xr:uid="{7BB43FDD-83EE-40C7-B49E-8D83D396A236}"/>
    <cellStyle name="Normal 7 7 4 2 3 2" xfId="20231" xr:uid="{133AF95D-3B04-4D7F-AA3F-FF06E8F122F7}"/>
    <cellStyle name="Normal 7 7 4 2 4" xfId="12740" xr:uid="{9BC7296B-2B6D-4F3C-ADBC-7AF15DE37FD8}"/>
    <cellStyle name="Normal 7 7 4 2 4 2" xfId="23064" xr:uid="{0CA7E9EA-D0B0-4C7F-9063-521B5138DAF3}"/>
    <cellStyle name="Normal 7 7 4 2 5" xfId="25964" xr:uid="{B3AEFED1-9F78-4E91-B37C-7F5CD3EFD1BD}"/>
    <cellStyle name="Normal 7 7 4 2 6" xfId="15371" xr:uid="{B72CE95F-CC38-4348-AA65-569D3915E177}"/>
    <cellStyle name="Normal 7 7 4 3" xfId="3755" xr:uid="{00000000-0005-0000-0000-00008D160000}"/>
    <cellStyle name="Normal 7 7 4 3 2" xfId="5592" xr:uid="{00000000-0005-0000-0000-00008E160000}"/>
    <cellStyle name="Normal 7 7 4 3 2 2" xfId="28941" xr:uid="{40B5053E-8BB2-41FF-B497-B8D06BAFDDFE}"/>
    <cellStyle name="Normal 7 7 4 3 2 3" xfId="16782" xr:uid="{FB923C8A-2DFC-4B04-A6B4-40C91F76CB51}"/>
    <cellStyle name="Normal 7 7 4 3 3" xfId="9439" xr:uid="{9D8AC514-0150-4B98-80FE-0EE31DC4DDB3}"/>
    <cellStyle name="Normal 7 7 4 3 3 2" xfId="19615" xr:uid="{06E21379-E4A2-4C6D-A739-D05AF2E750A5}"/>
    <cellStyle name="Normal 7 7 4 3 4" xfId="12124" xr:uid="{27AD5407-07CC-4BB1-8389-8F8505936CEB}"/>
    <cellStyle name="Normal 7 7 4 3 4 2" xfId="22448" xr:uid="{3ADEAEC7-A115-42C4-938E-E030F7C9821A}"/>
    <cellStyle name="Normal 7 7 4 3 5" xfId="25680" xr:uid="{430DCB72-3101-45B6-A774-5AC1C265D7BE}"/>
    <cellStyle name="Normal 7 7 4 3 6" xfId="14639" xr:uid="{E80304E5-1EAF-4801-9213-71280F6158DA}"/>
    <cellStyle name="Normal 7 7 4 4" xfId="4698" xr:uid="{00000000-0005-0000-0000-00008F160000}"/>
    <cellStyle name="Normal 7 7 4 4 2" xfId="10465" xr:uid="{FFE7B0FD-55B1-4A37-85CB-07A4E1783C14}"/>
    <cellStyle name="Normal 7 7 4 4 2 2" xfId="20647" xr:uid="{523C08A7-989E-4F19-948F-92D9152D0456}"/>
    <cellStyle name="Normal 7 7 4 4 3" xfId="13156" xr:uid="{D6DE19CC-3A10-435F-BD31-A3D34DCC7235}"/>
    <cellStyle name="Normal 7 7 4 4 3 2" xfId="23480" xr:uid="{C6BCAF29-D6D6-49C3-8DCD-49BD6676DC0E}"/>
    <cellStyle name="Normal 7 7 4 4 4" xfId="24082" xr:uid="{59D64723-6594-4666-A589-9F336012AC3E}"/>
    <cellStyle name="Normal 7 7 4 4 5" xfId="17814" xr:uid="{0A1093AD-6CCF-4808-829F-717A425AF8BF}"/>
    <cellStyle name="Normal 7 7 4 5" xfId="7992" xr:uid="{EBECD960-7F9F-43F8-A0A1-9BA74DC9DC6E}"/>
    <cellStyle name="Normal 7 7 4 5 2" xfId="16076" xr:uid="{220B50DB-AF3B-4EDA-8A95-10AE463A23FD}"/>
    <cellStyle name="Normal 7 7 4 6" xfId="8762" xr:uid="{7826FC92-23B6-4ECF-A3FF-059DD02D42F5}"/>
    <cellStyle name="Normal 7 7 4 6 2" xfId="18909" xr:uid="{16A7C52F-1348-4BF5-B057-DDCAA2DFF97B}"/>
    <cellStyle name="Normal 7 7 4 7" xfId="11419" xr:uid="{372B998C-EC35-44B6-BE98-FAE280FBA87A}"/>
    <cellStyle name="Normal 7 7 4 7 2" xfId="21742" xr:uid="{517FD833-409D-47BE-9F97-DBE48A7127C0}"/>
    <cellStyle name="Normal 7 7 4 8" xfId="25411" xr:uid="{850B06F0-E36F-42FB-B4AE-8CE49F11CDDF}"/>
    <cellStyle name="Normal 7 7 4 9" xfId="14128" xr:uid="{ADD9CE45-3654-4F54-B5DF-D54D90422113}"/>
    <cellStyle name="Normal 7 7 5" xfId="2283" xr:uid="{00000000-0005-0000-0000-00005D050000}"/>
    <cellStyle name="Normal 7 7 5 2" xfId="6363" xr:uid="{00000000-0005-0000-0000-000091160000}"/>
    <cellStyle name="Normal 7 7 5 2 2" xfId="10734" xr:uid="{30EA02B9-C532-464C-A94E-C5FBFBAE078E}"/>
    <cellStyle name="Normal 7 7 5 2 2 2" xfId="30316" xr:uid="{52B8967F-2982-4A57-A2C0-8DC85BEC9B03}"/>
    <cellStyle name="Normal 7 7 5 2 2 3" xfId="21029" xr:uid="{4F25E411-1378-4B98-AE3D-686E13B55E99}"/>
    <cellStyle name="Normal 7 7 5 2 3" xfId="13538" xr:uid="{7E0A092E-A8EF-44BD-9C69-EF1B571E1686}"/>
    <cellStyle name="Normal 7 7 5 2 3 2" xfId="23862" xr:uid="{48EC0B6F-4B81-493F-8E09-620D9FA061A1}"/>
    <cellStyle name="Normal 7 7 5 2 4" xfId="24624" xr:uid="{9C9F37AF-76F1-42FD-BE5E-D8326A7FB98C}"/>
    <cellStyle name="Normal 7 7 5 2 5" xfId="18196" xr:uid="{857C28A0-1F3E-4033-BB15-5DFF873401A1}"/>
    <cellStyle name="Normal 7 7 5 3" xfId="8298" xr:uid="{72F1EA88-45AA-4832-8783-2DC1F9E6413D}"/>
    <cellStyle name="Normal 7 7 5 3 2" xfId="28688" xr:uid="{0973EBB1-37CD-4D46-B201-7129FB2F768F}"/>
    <cellStyle name="Normal 7 7 5 3 3" xfId="17399" xr:uid="{D4B1B7DF-F52D-4ED1-94BD-FB2AF908553A}"/>
    <cellStyle name="Normal 7 7 5 4" xfId="10054" xr:uid="{C21B184E-3F88-45F4-988C-2CD1A8259B5B}"/>
    <cellStyle name="Normal 7 7 5 4 2" xfId="20232" xr:uid="{A6EF40AA-A400-474B-B399-CB44E59EABEC}"/>
    <cellStyle name="Normal 7 7 5 5" xfId="12741" xr:uid="{A9BA5E3A-3D84-4999-A619-F8202DC4909E}"/>
    <cellStyle name="Normal 7 7 5 5 2" xfId="23065" xr:uid="{D964BC9B-8A34-4820-B70D-2D6FA638BE4F}"/>
    <cellStyle name="Normal 7 7 5 6" xfId="25196" xr:uid="{A9F93F0E-A48E-4FA9-8AE7-EB5EF1DED77E}"/>
    <cellStyle name="Normal 7 7 5 7" xfId="15372" xr:uid="{4EE5DDF5-A3F6-402B-A00C-4339300CCDF9}"/>
    <cellStyle name="Normal 7 7 6" xfId="3871" xr:uid="{00000000-0005-0000-0000-000092160000}"/>
    <cellStyle name="Normal 7 7 6 2" xfId="5762" xr:uid="{00000000-0005-0000-0000-000093160000}"/>
    <cellStyle name="Normal 7 7 6 2 2" xfId="27645" xr:uid="{CB626FF4-E3DB-4496-9EE6-59A7C903B2F6}"/>
    <cellStyle name="Normal 7 7 6 2 3" xfId="16895" xr:uid="{53E255EA-5F7C-45AD-9549-EFFF285AFDE6}"/>
    <cellStyle name="Normal 7 7 6 3" xfId="9552" xr:uid="{24246E97-15C2-4E02-88FD-F873A23BCE24}"/>
    <cellStyle name="Normal 7 7 6 3 2" xfId="19728" xr:uid="{A94EC58C-007C-44F7-A1A4-EBCC66B6DA02}"/>
    <cellStyle name="Normal 7 7 6 4" xfId="12237" xr:uid="{02C9257D-2EC2-4776-AA5B-03BCE9E19D7C}"/>
    <cellStyle name="Normal 7 7 6 4 2" xfId="22561" xr:uid="{203CEC1E-BDB8-4365-9A58-3A18DC0604D6}"/>
    <cellStyle name="Normal 7 7 6 5" xfId="24229" xr:uid="{B1271540-DB95-4C8F-AF3A-C676212DF095}"/>
    <cellStyle name="Normal 7 7 6 6" xfId="14799" xr:uid="{1E7789FE-74A4-4513-B98F-61A140A17D8B}"/>
    <cellStyle name="Normal 7 7 7" xfId="3204" xr:uid="{00000000-0005-0000-0000-000094160000}"/>
    <cellStyle name="Normal 7 7 7 2" xfId="5137" xr:uid="{00000000-0005-0000-0000-000095160000}"/>
    <cellStyle name="Normal 7 7 7 2 2" xfId="29074" xr:uid="{C783C40A-6F32-490F-B084-8654AA85E2D3}"/>
    <cellStyle name="Normal 7 7 7 2 3" xfId="16426" xr:uid="{F49FD9CE-C506-42AF-B6BD-ED7E79C3700C}"/>
    <cellStyle name="Normal 7 7 7 3" xfId="9086" xr:uid="{CC8CD44A-672F-4570-9861-DD7172BEEC1A}"/>
    <cellStyle name="Normal 7 7 7 3 2" xfId="19259" xr:uid="{65C778A4-FBE2-428A-A960-D76F34CBA104}"/>
    <cellStyle name="Normal 7 7 7 4" xfId="11768" xr:uid="{B4CED91F-73BB-4131-AEC1-F68FC98804B2}"/>
    <cellStyle name="Normal 7 7 7 4 2" xfId="22092" xr:uid="{2576A48C-D9C6-4DC6-B76E-3A4ECC5B2889}"/>
    <cellStyle name="Normal 7 7 7 5" xfId="24537" xr:uid="{314FF7F3-5E98-41EE-8804-31D4435D4EDA}"/>
    <cellStyle name="Normal 7 7 7 6" xfId="14195" xr:uid="{59FC5826-FA97-4487-96E6-8008D5137178}"/>
    <cellStyle name="Normal 7 7 8" xfId="4540" xr:uid="{00000000-0005-0000-0000-000096160000}"/>
    <cellStyle name="Normal 7 7 8 2" xfId="8807" xr:uid="{61A887D7-D64B-42B7-94B1-117B74502008}"/>
    <cellStyle name="Normal 7 7 8 2 2" xfId="18955" xr:uid="{8C3E4970-D997-4E27-8CF4-6543F8726E57}"/>
    <cellStyle name="Normal 7 7 8 3" xfId="11464" xr:uid="{E9050B71-6025-4E69-85D8-C34BF5D7247A}"/>
    <cellStyle name="Normal 7 7 8 3 2" xfId="21788" xr:uid="{A11D25FE-7C5F-4016-881E-8D48DF02274A}"/>
    <cellStyle name="Normal 7 7 8 4" xfId="26135" xr:uid="{8EE05162-F3AC-4EFD-AA0F-705F291A19E2}"/>
    <cellStyle name="Normal 7 7 8 5" xfId="16122" xr:uid="{3B9A4831-43C2-4B99-8D01-710AE0D5BE66}"/>
    <cellStyle name="Normal 7 7 9" xfId="7495" xr:uid="{0732001C-D771-4913-9101-755836D3A182}"/>
    <cellStyle name="Normal 7 7 9 2" xfId="10328" xr:uid="{0BF3D443-D4B2-447D-A640-2B48AC004B5B}"/>
    <cellStyle name="Normal 7 7 9 2 2" xfId="20510" xr:uid="{E5F6F822-9337-4859-B1B3-62B65D4F5420}"/>
    <cellStyle name="Normal 7 7 9 3" xfId="13019" xr:uid="{8DC243BB-EA45-4BBB-9A1E-B2B819D6DEDD}"/>
    <cellStyle name="Normal 7 7 9 3 2" xfId="23343" xr:uid="{8EE682C1-E369-43DB-A96A-39F5EE0C5AE8}"/>
    <cellStyle name="Normal 7 7 9 4" xfId="17677" xr:uid="{1CF3C741-F2D9-4F17-A7A1-6141253D9F61}"/>
    <cellStyle name="Normal 7 8" xfId="1833" xr:uid="{00000000-0005-0000-0000-000029070000}"/>
    <cellStyle name="Normal 7 8 10" xfId="7993" xr:uid="{FD9FCA7B-607C-4DCC-ABBE-88B5AA9E8C71}"/>
    <cellStyle name="Normal 7 8 10 2" xfId="16077" xr:uid="{5A6B7D77-A467-4296-A368-56637C164E40}"/>
    <cellStyle name="Normal 7 8 11" xfId="8763" xr:uid="{5D9C033A-56EC-42D0-BDAD-5E85FC09B03E}"/>
    <cellStyle name="Normal 7 8 11 2" xfId="18910" xr:uid="{3837589D-AB38-46FB-9782-001DEF9E1385}"/>
    <cellStyle name="Normal 7 8 12" xfId="11420" xr:uid="{A445A639-ADE7-4B75-B4A6-007ABC197E59}"/>
    <cellStyle name="Normal 7 8 12 2" xfId="21743" xr:uid="{24BB095B-4647-48F9-A43A-BC5C453189D3}"/>
    <cellStyle name="Normal 7 8 13" xfId="24903" xr:uid="{EE2AFEE1-864A-423A-B6FF-EEA63C9A842A}"/>
    <cellStyle name="Normal 7 8 14" xfId="13770" xr:uid="{FC063C84-6F88-425A-A323-14AB31644101}"/>
    <cellStyle name="Normal 7 8 2" xfId="1834" xr:uid="{00000000-0005-0000-0000-00002A070000}"/>
    <cellStyle name="Normal 7 8 2 10" xfId="11421" xr:uid="{D0C83DE9-CF3A-4321-B2B3-088D9A135CF6}"/>
    <cellStyle name="Normal 7 8 2 10 2" xfId="21744" xr:uid="{A4E26C02-31D6-46D4-B68B-AB2700CBC27D}"/>
    <cellStyle name="Normal 7 8 2 11" xfId="24222" xr:uid="{FA6E75B2-B390-4063-BF9A-D5938EFBFE41}"/>
    <cellStyle name="Normal 7 8 2 12" xfId="13971" xr:uid="{80ADB7F4-E32E-4EF1-AB65-BA9F5C96029E}"/>
    <cellStyle name="Normal 7 8 2 2" xfId="1835" xr:uid="{00000000-0005-0000-0000-00002B070000}"/>
    <cellStyle name="Normal 7 8 2 2 2" xfId="2706" xr:uid="{00000000-0005-0000-0000-000064050000}"/>
    <cellStyle name="Normal 7 8 2 2 2 2" xfId="6365" xr:uid="{00000000-0005-0000-0000-00009B160000}"/>
    <cellStyle name="Normal 7 8 2 2 2 2 2" xfId="28788" xr:uid="{79FBD8BD-F31B-4546-B84A-007E96A269ED}"/>
    <cellStyle name="Normal 7 8 2 2 2 2 3" xfId="28951" xr:uid="{8CA4AC47-4DE4-4111-BEF0-96183C68E1D9}"/>
    <cellStyle name="Normal 7 8 2 2 2 2 4" xfId="17401" xr:uid="{B3F322E3-8CDC-4317-8A26-3E2273F05278}"/>
    <cellStyle name="Normal 7 8 2 2 2 3" xfId="10056" xr:uid="{A5E39AF8-1C67-44A3-BBB4-5A531E6BB04D}"/>
    <cellStyle name="Normal 7 8 2 2 2 3 2" xfId="29920" xr:uid="{C0C48FB9-DA7C-41DE-A569-4B38A55AAADA}"/>
    <cellStyle name="Normal 7 8 2 2 2 3 3" xfId="20234" xr:uid="{487BE5BA-7BF8-4D43-B212-B9F3820156F5}"/>
    <cellStyle name="Normal 7 8 2 2 2 4" xfId="12743" xr:uid="{22F3A01E-EB79-45B1-B6CC-FB3D4E0F5D93}"/>
    <cellStyle name="Normal 7 8 2 2 2 4 2" xfId="23067" xr:uid="{27A773DF-7FD5-4B77-87C9-BD70563598A0}"/>
    <cellStyle name="Normal 7 8 2 2 2 5" xfId="24253" xr:uid="{D9ED4D8F-E60A-433F-BE76-2053D70EA28B}"/>
    <cellStyle name="Normal 7 8 2 2 2 6" xfId="15374" xr:uid="{95EDF396-A951-4DBD-9C54-0501E8D98AF3}"/>
    <cellStyle name="Normal 7 8 2 2 3" xfId="3757" xr:uid="{00000000-0005-0000-0000-00009C160000}"/>
    <cellStyle name="Normal 7 8 2 2 3 2" xfId="5597" xr:uid="{00000000-0005-0000-0000-00009D160000}"/>
    <cellStyle name="Normal 7 8 2 2 3 2 2" xfId="30163" xr:uid="{F74B70C9-E88E-451E-8C2E-466257C307AD}"/>
    <cellStyle name="Normal 7 8 2 2 3 2 3" xfId="20799" xr:uid="{924F319E-DADE-4354-B9DA-B4D485140120}"/>
    <cellStyle name="Normal 7 8 2 2 3 3" xfId="13308" xr:uid="{1FBF1C5E-D86D-439C-AF7E-84A2AFBBAD87}"/>
    <cellStyle name="Normal 7 8 2 2 3 3 2" xfId="23632" xr:uid="{3A97BB6A-02A1-429A-96FF-DD5810E52040}"/>
    <cellStyle name="Normal 7 8 2 2 3 4" xfId="24311" xr:uid="{65DE9485-A391-4D74-A5DA-04481058DF01}"/>
    <cellStyle name="Normal 7 8 2 2 3 5" xfId="17966" xr:uid="{E42BCD20-589C-47EE-8D28-57BCBE7B81C6}"/>
    <cellStyle name="Normal 7 8 2 2 4" xfId="5058" xr:uid="{00000000-0005-0000-0000-00009E160000}"/>
    <cellStyle name="Normal 7 8 2 2 4 2" xfId="27209" xr:uid="{140CACED-3956-4598-8983-3B40EF356CC0}"/>
    <cellStyle name="Normal 7 8 2 2 4 3" xfId="16079" xr:uid="{F63A92E9-35C1-48CA-9438-D2B735A41593}"/>
    <cellStyle name="Normal 7 8 2 2 5" xfId="8765" xr:uid="{C5DAFB06-04DB-4739-B35D-73E74BE149CB}"/>
    <cellStyle name="Normal 7 8 2 2 5 2" xfId="18912" xr:uid="{0B7C5D4D-5954-4CB3-80FB-5F50B0F15A46}"/>
    <cellStyle name="Normal 7 8 2 2 6" xfId="11422" xr:uid="{4852265E-C4D9-4653-B064-E713B5D2FAF2}"/>
    <cellStyle name="Normal 7 8 2 2 6 2" xfId="21745" xr:uid="{686B6303-3AA9-4BD4-84CB-2C98428E639A}"/>
    <cellStyle name="Normal 7 8 2 2 7" xfId="24885" xr:uid="{B8F18BF5-A700-435E-BA4D-629F2D1CE3DC}"/>
    <cellStyle name="Normal 7 8 2 2 8" xfId="14644" xr:uid="{543E9C93-15E8-40C7-9CDD-9DB8E49F79A7}"/>
    <cellStyle name="Normal 7 8 2 3" xfId="2476" xr:uid="{00000000-0005-0000-0000-000063050000}"/>
    <cellStyle name="Normal 7 8 2 3 2" xfId="6366" xr:uid="{00000000-0005-0000-0000-0000A0160000}"/>
    <cellStyle name="Normal 7 8 2 3 2 2" xfId="10735" xr:uid="{453A7AA1-FD9C-408D-AF09-7DAE14362AD2}"/>
    <cellStyle name="Normal 7 8 2 3 2 2 2" xfId="30317" xr:uid="{BBB7FB6A-A0D4-4C7B-B580-25A4275A1E42}"/>
    <cellStyle name="Normal 7 8 2 3 2 2 3" xfId="21030" xr:uid="{A583E7F0-3DE1-41D1-BF21-53709B9160CB}"/>
    <cellStyle name="Normal 7 8 2 3 2 3" xfId="13539" xr:uid="{B7BF2EC7-9318-41A3-A5FA-31C3898EAF7D}"/>
    <cellStyle name="Normal 7 8 2 3 2 3 2" xfId="23863" xr:uid="{EF3E1ADA-0903-44A6-AF28-671C7F78D5C5}"/>
    <cellStyle name="Normal 7 8 2 3 2 4" xfId="26519" xr:uid="{67DEE98D-599B-488F-B82E-DAE05E4CDE76}"/>
    <cellStyle name="Normal 7 8 2 3 2 5" xfId="18197" xr:uid="{07A0950A-C39E-405C-90ED-676D8BC328C6}"/>
    <cellStyle name="Normal 7 8 2 3 3" xfId="8299" xr:uid="{AFFFC77D-FAED-4C3F-95C9-ADF18D7A27C4}"/>
    <cellStyle name="Normal 7 8 2 3 3 2" xfId="27977" xr:uid="{F284497D-36F6-4292-81D3-C67BF5D954AD}"/>
    <cellStyle name="Normal 7 8 2 3 3 3" xfId="17402" xr:uid="{5A7BF0FE-5C67-4F14-B9A9-0C7E1949DA09}"/>
    <cellStyle name="Normal 7 8 2 3 4" xfId="10057" xr:uid="{75A2BD67-757F-4086-8118-893C700E68B3}"/>
    <cellStyle name="Normal 7 8 2 3 4 2" xfId="20235" xr:uid="{6E50665A-1AAA-4C56-8CA7-2C4DFFA5A38C}"/>
    <cellStyle name="Normal 7 8 2 3 5" xfId="12744" xr:uid="{4B7042B8-2673-404B-87CE-5E93380578B1}"/>
    <cellStyle name="Normal 7 8 2 3 5 2" xfId="23068" xr:uid="{B5AF4DAF-6657-40CC-8A9D-757DFCFE0366}"/>
    <cellStyle name="Normal 7 8 2 3 6" xfId="24867" xr:uid="{8400BB1A-2CDE-48E9-8CAA-0FB3E9D77FF3}"/>
    <cellStyle name="Normal 7 8 2 3 7" xfId="15375" xr:uid="{0363D1C5-A846-4083-93E4-C7184EFCA94C}"/>
    <cellStyle name="Normal 7 8 2 4" xfId="4222" xr:uid="{00000000-0005-0000-0000-0000A1160000}"/>
    <cellStyle name="Normal 7 8 2 4 2" xfId="6364" xr:uid="{00000000-0005-0000-0000-0000A2160000}"/>
    <cellStyle name="Normal 7 8 2 4 2 2" xfId="28370" xr:uid="{713BFDF8-E52D-4DD9-8D7B-39245BFD2C79}"/>
    <cellStyle name="Normal 7 8 2 4 2 3" xfId="17400" xr:uid="{B184788F-A9A3-410F-81DE-47AD9F76261A}"/>
    <cellStyle name="Normal 7 8 2 4 3" xfId="10055" xr:uid="{A19F6EC1-0D6B-445F-9BB4-55FBCD3869E0}"/>
    <cellStyle name="Normal 7 8 2 4 3 2" xfId="20233" xr:uid="{1B5B915D-D912-409E-A18D-F6492260A582}"/>
    <cellStyle name="Normal 7 8 2 4 4" xfId="12742" xr:uid="{80A860F7-E6A8-4FB6-A8F3-25EA6900CBEC}"/>
    <cellStyle name="Normal 7 8 2 4 4 2" xfId="23066" xr:uid="{32C9353E-F363-4EB2-94E4-810610778FF1}"/>
    <cellStyle name="Normal 7 8 2 4 5" xfId="25422" xr:uid="{AEDA6285-0E95-4CEA-B949-5E625781F026}"/>
    <cellStyle name="Normal 7 8 2 4 6" xfId="15373" xr:uid="{FA76EC84-A6BA-4E48-956D-3A3823C0EFE8}"/>
    <cellStyle name="Normal 7 8 2 5" xfId="3240" xr:uid="{00000000-0005-0000-0000-0000A3160000}"/>
    <cellStyle name="Normal 7 8 2 5 2" xfId="5171" xr:uid="{00000000-0005-0000-0000-0000A4160000}"/>
    <cellStyle name="Normal 7 8 2 5 2 2" xfId="28350" xr:uid="{7B02FCC5-68E6-4AF7-8F8D-24AE82314114}"/>
    <cellStyle name="Normal 7 8 2 5 2 3" xfId="16460" xr:uid="{34AFBEBD-D3FB-4DC0-A0EA-05A38446746A}"/>
    <cellStyle name="Normal 7 8 2 5 3" xfId="9120" xr:uid="{BF190B1E-8F9D-4118-BF68-7FF1A69F7034}"/>
    <cellStyle name="Normal 7 8 2 5 3 2" xfId="19293" xr:uid="{8A178D23-C502-4FFE-A6AD-34C9CF816A06}"/>
    <cellStyle name="Normal 7 8 2 5 4" xfId="11802" xr:uid="{3309ECBD-2A8B-43EE-A407-22D424850B50}"/>
    <cellStyle name="Normal 7 8 2 5 4 2" xfId="22126" xr:uid="{6F43F095-D3C2-4663-BE1A-05CE7D4C000D}"/>
    <cellStyle name="Normal 7 8 2 5 5" xfId="24835" xr:uid="{00EA3789-B212-4926-8E01-C18AB68CE644}"/>
    <cellStyle name="Normal 7 8 2 5 6" xfId="14227" xr:uid="{A042D6E3-EBFB-44C4-8F4A-202D6ABF5486}"/>
    <cellStyle name="Normal 7 8 2 6" xfId="4772" xr:uid="{00000000-0005-0000-0000-0000A5160000}"/>
    <cellStyle name="Normal 7 8 2 6 2" xfId="9015" xr:uid="{BBCEAB9C-D65A-4517-B963-A84B4DBA92BE}"/>
    <cellStyle name="Normal 7 8 2 6 2 2" xfId="19188" xr:uid="{0F404DBF-8CE5-4D04-8FC9-19569948F13C}"/>
    <cellStyle name="Normal 7 8 2 6 3" xfId="11697" xr:uid="{396AAF1A-750A-467A-A7EF-47591921CBD0}"/>
    <cellStyle name="Normal 7 8 2 6 3 2" xfId="22021" xr:uid="{8D8BA0A2-9AE1-40A4-BD89-314FF475EA08}"/>
    <cellStyle name="Normal 7 8 2 6 4" xfId="24170" xr:uid="{E4156507-0C90-4CDA-80F2-1E15D0A9CDD9}"/>
    <cellStyle name="Normal 7 8 2 6 5" xfId="16355" xr:uid="{B876FB88-6955-4E69-B793-353BA6426EC4}"/>
    <cellStyle name="Normal 7 8 2 7" xfId="7516" xr:uid="{146118AC-5059-4297-B82F-C56D182335BC}"/>
    <cellStyle name="Normal 7 8 2 7 2" xfId="10344" xr:uid="{823974A1-9E64-4CB6-AFF2-B3DED81265B5}"/>
    <cellStyle name="Normal 7 8 2 7 2 2" xfId="20526" xr:uid="{0E000AFA-8E4F-48D1-ADDB-BA81B3F72096}"/>
    <cellStyle name="Normal 7 8 2 7 3" xfId="13035" xr:uid="{24272BAF-6150-4881-A234-C81DAABBA7B4}"/>
    <cellStyle name="Normal 7 8 2 7 3 2" xfId="23359" xr:uid="{B3BB8A74-77A4-400F-AEED-6F757549068E}"/>
    <cellStyle name="Normal 7 8 2 7 4" xfId="17693" xr:uid="{A387EC4D-ADFD-4947-9829-8DE51750373D}"/>
    <cellStyle name="Normal 7 8 2 8" xfId="7994" xr:uid="{FA2232D0-85D7-45DE-BCA3-56B3828F0E69}"/>
    <cellStyle name="Normal 7 8 2 8 2" xfId="16078" xr:uid="{BB380DB1-54B9-4B92-AEF4-D8F11954A7C2}"/>
    <cellStyle name="Normal 7 8 2 9" xfId="8764" xr:uid="{AA60190E-4861-44AE-A72B-A62737F1BD48}"/>
    <cellStyle name="Normal 7 8 2 9 2" xfId="18911" xr:uid="{D3DA2B84-9E3A-44DD-9713-474C0964090B}"/>
    <cellStyle name="Normal 7 8 3" xfId="1836" xr:uid="{00000000-0005-0000-0000-00002C070000}"/>
    <cellStyle name="Normal 7 8 3 10" xfId="25458" xr:uid="{25A12B4B-5844-4950-B0E5-7EBEC49D1C6A}"/>
    <cellStyle name="Normal 7 8 3 11" xfId="14129" xr:uid="{0CC6D4A7-F946-4423-A6DB-2BCE7B590059}"/>
    <cellStyle name="Normal 7 8 3 2" xfId="2613" xr:uid="{00000000-0005-0000-0000-000065050000}"/>
    <cellStyle name="Normal 7 8 3 2 2" xfId="4224" xr:uid="{00000000-0005-0000-0000-0000A8160000}"/>
    <cellStyle name="Normal 7 8 3 2 2 2" xfId="6368" xr:uid="{00000000-0005-0000-0000-0000A9160000}"/>
    <cellStyle name="Normal 7 8 3 2 2 2 2" xfId="28407" xr:uid="{5DB7D83F-5C97-4C7C-BCAE-252A59E67049}"/>
    <cellStyle name="Normal 7 8 3 2 2 2 3" xfId="17404" xr:uid="{C911725D-EDC2-4614-94CA-AAF0D904A622}"/>
    <cellStyle name="Normal 7 8 3 2 2 3" xfId="10059" xr:uid="{9EE7F6C7-2201-4E62-B136-AC5DFD55AE2D}"/>
    <cellStyle name="Normal 7 8 3 2 2 3 2" xfId="20237" xr:uid="{18D88DD5-621F-450E-88BE-3D9BF87316E3}"/>
    <cellStyle name="Normal 7 8 3 2 2 4" xfId="12746" xr:uid="{8269DE86-7C7D-447E-8DFB-3431F2BF6291}"/>
    <cellStyle name="Normal 7 8 3 2 2 4 2" xfId="23070" xr:uid="{EC5C2202-49A2-416C-9E86-59E5F84FFD36}"/>
    <cellStyle name="Normal 7 8 3 2 2 5" xfId="24871" xr:uid="{B13B2956-58F9-4E03-AE36-70570883A9D9}"/>
    <cellStyle name="Normal 7 8 3 2 2 6" xfId="15377" xr:uid="{652C25D9-6431-4539-9C2E-7EEAA42E59E4}"/>
    <cellStyle name="Normal 7 8 3 2 3" xfId="5598" xr:uid="{00000000-0005-0000-0000-0000AA160000}"/>
    <cellStyle name="Normal 7 8 3 2 3 2" xfId="10559" xr:uid="{ADAD872A-B397-4927-9A51-37E89832BB8D}"/>
    <cellStyle name="Normal 7 8 3 2 3 2 2" xfId="30164" xr:uid="{99EFD9D8-7419-40B8-844A-44953D4FB6E9}"/>
    <cellStyle name="Normal 7 8 3 2 3 2 3" xfId="20800" xr:uid="{0B3C05B4-F246-4D7F-A463-E64EE1CF8EDA}"/>
    <cellStyle name="Normal 7 8 3 2 3 3" xfId="13309" xr:uid="{1EC8C52D-3589-4B3B-BC5B-801BCB807A40}"/>
    <cellStyle name="Normal 7 8 3 2 3 3 2" xfId="23633" xr:uid="{42C2F4A5-3691-4110-8745-BF3334121D51}"/>
    <cellStyle name="Normal 7 8 3 2 3 4" xfId="26339" xr:uid="{702C3FAA-9BDC-470A-A3C4-EFA19F081D29}"/>
    <cellStyle name="Normal 7 8 3 2 3 5" xfId="17967" xr:uid="{A697C9F9-23FB-4923-82F9-256B7A3A1361}"/>
    <cellStyle name="Normal 7 8 3 2 4" xfId="8167" xr:uid="{E25FCA08-76C9-449A-AB0B-0EB3A1BA87D7}"/>
    <cellStyle name="Normal 7 8 3 2 4 2" xfId="27985" xr:uid="{11D26059-0986-4C52-9308-55BB47A622B5}"/>
    <cellStyle name="Normal 7 8 3 2 4 3" xfId="16786" xr:uid="{B41F6732-4F64-4AB7-88F8-A29CB7C4EC08}"/>
    <cellStyle name="Normal 7 8 3 2 5" xfId="9443" xr:uid="{C71D85BB-171C-4674-8AA9-6E0435645CC4}"/>
    <cellStyle name="Normal 7 8 3 2 5 2" xfId="19619" xr:uid="{BCC9B936-09C0-4810-966A-07663C7D6BEA}"/>
    <cellStyle name="Normal 7 8 3 2 6" xfId="12128" xr:uid="{B2E770B1-AF43-4842-8C8A-BBA072DC90D9}"/>
    <cellStyle name="Normal 7 8 3 2 6 2" xfId="22452" xr:uid="{3186D2B9-7B7B-4ACE-9D02-76F2C1093C8B}"/>
    <cellStyle name="Normal 7 8 3 2 7" xfId="25857" xr:uid="{C9D5D25E-0F83-4F2E-9980-EEFE344FEDF9}"/>
    <cellStyle name="Normal 7 8 3 2 8" xfId="14645" xr:uid="{63CCBC46-947C-4A0F-8344-53CFADE5A21A}"/>
    <cellStyle name="Normal 7 8 3 3" xfId="4225" xr:uid="{00000000-0005-0000-0000-0000AB160000}"/>
    <cellStyle name="Normal 7 8 3 3 2" xfId="6369" xr:uid="{00000000-0005-0000-0000-0000AC160000}"/>
    <cellStyle name="Normal 7 8 3 3 2 2" xfId="10736" xr:uid="{A10168D0-69EA-4426-9C9E-AF292B3AEA6D}"/>
    <cellStyle name="Normal 7 8 3 3 2 2 2" xfId="30318" xr:uid="{5FE552C0-BB95-45A3-8FFF-6CE17B1BB45C}"/>
    <cellStyle name="Normal 7 8 3 3 2 2 3" xfId="21031" xr:uid="{9E6AE2AA-25ED-4946-9310-2A7F686152CB}"/>
    <cellStyle name="Normal 7 8 3 3 2 3" xfId="13540" xr:uid="{3AFC1DF2-1C7E-4CBE-BB7D-E40EE7569C90}"/>
    <cellStyle name="Normal 7 8 3 3 2 3 2" xfId="23864" xr:uid="{BA5975E8-0AEB-4425-AA50-66C7EE17EA9F}"/>
    <cellStyle name="Normal 7 8 3 3 2 4" xfId="26817" xr:uid="{C9964F14-6CC1-47A2-80BC-72380E2E2DF2}"/>
    <cellStyle name="Normal 7 8 3 3 2 5" xfId="18198" xr:uid="{C4AE9D17-A430-4E72-B153-6D5F48754DD5}"/>
    <cellStyle name="Normal 7 8 3 3 3" xfId="8300" xr:uid="{6116BABE-7AB3-49A4-AA0D-E434246C9A9C}"/>
    <cellStyle name="Normal 7 8 3 3 3 2" xfId="29416" xr:uid="{356C552A-1A47-4B96-A238-FE7479EC5110}"/>
    <cellStyle name="Normal 7 8 3 3 3 3" xfId="17405" xr:uid="{5407EE16-279F-4243-8B4C-35E8EBF0D06F}"/>
    <cellStyle name="Normal 7 8 3 3 4" xfId="10060" xr:uid="{2E8A2F06-8C2B-406F-8744-E4F7314A452E}"/>
    <cellStyle name="Normal 7 8 3 3 4 2" xfId="20238" xr:uid="{39531570-DC9F-46E2-9889-B466E1EE3599}"/>
    <cellStyle name="Normal 7 8 3 3 5" xfId="12747" xr:uid="{42C57170-AF61-4D78-80E9-55BA142B7F59}"/>
    <cellStyle name="Normal 7 8 3 3 5 2" xfId="23071" xr:uid="{272679CF-D97C-477C-BE8D-9864C17F8CD1}"/>
    <cellStyle name="Normal 7 8 3 3 6" xfId="26516" xr:uid="{ABCAB736-A3B7-4442-B978-1C094865397C}"/>
    <cellStyle name="Normal 7 8 3 3 7" xfId="15378" xr:uid="{15D51CEC-D427-4C6C-9001-0D186596CE4D}"/>
    <cellStyle name="Normal 7 8 3 4" xfId="4223" xr:uid="{00000000-0005-0000-0000-0000AD160000}"/>
    <cellStyle name="Normal 7 8 3 4 2" xfId="6367" xr:uid="{00000000-0005-0000-0000-0000AE160000}"/>
    <cellStyle name="Normal 7 8 3 4 2 2" xfId="28815" xr:uid="{268B3AA2-ACE4-43DD-8148-E872B4B03882}"/>
    <cellStyle name="Normal 7 8 3 4 2 3" xfId="17403" xr:uid="{D5CC08B0-BCFB-4925-8323-C987EE57BF1B}"/>
    <cellStyle name="Normal 7 8 3 4 3" xfId="10058" xr:uid="{AF4C5CCA-032A-477E-81BB-DC78B5B908FA}"/>
    <cellStyle name="Normal 7 8 3 4 3 2" xfId="20236" xr:uid="{2AE5D517-1654-4D78-A81F-5BDE95255074}"/>
    <cellStyle name="Normal 7 8 3 4 4" xfId="12745" xr:uid="{635DCC13-5857-4A2F-97E8-AA0C8413B904}"/>
    <cellStyle name="Normal 7 8 3 4 4 2" xfId="23069" xr:uid="{460F0CC0-615D-4D54-BA4F-7F2E5CC90004}"/>
    <cellStyle name="Normal 7 8 3 4 5" xfId="24385" xr:uid="{524C372B-9B9D-4FDF-AFE0-3C7B29650665}"/>
    <cellStyle name="Normal 7 8 3 4 6" xfId="15376" xr:uid="{292CB5BE-F0E3-4340-8813-AF35C288F31E}"/>
    <cellStyle name="Normal 7 8 3 5" xfId="3363" xr:uid="{00000000-0005-0000-0000-0000AF160000}"/>
    <cellStyle name="Normal 7 8 3 5 2" xfId="5274" xr:uid="{00000000-0005-0000-0000-0000B0160000}"/>
    <cellStyle name="Normal 7 8 3 5 2 2" xfId="28193" xr:uid="{9898BC05-4376-4B03-941A-2E2944B942EA}"/>
    <cellStyle name="Normal 7 8 3 5 2 3" xfId="16563" xr:uid="{07F0D72B-389A-4651-A473-0764F4CABFA3}"/>
    <cellStyle name="Normal 7 8 3 5 3" xfId="9223" xr:uid="{192AB078-7410-43B6-8DB3-84CC00E90DA1}"/>
    <cellStyle name="Normal 7 8 3 5 3 2" xfId="19396" xr:uid="{3AB9FC38-76DF-49A3-8B15-C524EF346D41}"/>
    <cellStyle name="Normal 7 8 3 5 4" xfId="11905" xr:uid="{CA2F2ECC-1FEF-4CE9-A926-7BFAFD30FCDA}"/>
    <cellStyle name="Normal 7 8 3 5 4 2" xfId="22229" xr:uid="{FD8A69AD-538D-473F-B837-22BDFDF4C21F}"/>
    <cellStyle name="Normal 7 8 3 5 5" xfId="24937" xr:uid="{774F24A7-67AD-42FD-8ECC-344A43AA1288}"/>
    <cellStyle name="Normal 7 8 3 5 6" xfId="14327" xr:uid="{6589EB5F-BB53-4100-9C8E-C77199C71DF9}"/>
    <cellStyle name="Normal 7 8 3 6" xfId="4944" xr:uid="{00000000-0005-0000-0000-0000B1160000}"/>
    <cellStyle name="Normal 7 8 3 6 2" xfId="10466" xr:uid="{93F5541D-DBED-4B07-958A-DD2286040B6D}"/>
    <cellStyle name="Normal 7 8 3 6 2 2" xfId="20648" xr:uid="{58C288FF-F696-48D5-9B41-7268004F24BB}"/>
    <cellStyle name="Normal 7 8 3 6 3" xfId="13157" xr:uid="{91D8C022-A8FC-4D5A-BB20-44E4D560C5A4}"/>
    <cellStyle name="Normal 7 8 3 6 3 2" xfId="23481" xr:uid="{AD0C1F77-08C4-46D8-A635-6AE7D5FB1E95}"/>
    <cellStyle name="Normal 7 8 3 6 4" xfId="25341" xr:uid="{0EA88CC0-FC3D-4D29-90D8-A5FFC7E1FB8C}"/>
    <cellStyle name="Normal 7 8 3 6 5" xfId="17815" xr:uid="{EE6414B4-10EC-40FC-BC46-E2879FBC18B6}"/>
    <cellStyle name="Normal 7 8 3 7" xfId="7995" xr:uid="{E20BB976-500F-4F40-AE1B-8519BB03A611}"/>
    <cellStyle name="Normal 7 8 3 7 2" xfId="16080" xr:uid="{1425CD82-1F6D-4BD3-B888-F2A681658BA6}"/>
    <cellStyle name="Normal 7 8 3 8" xfId="8766" xr:uid="{FBFA8526-C526-4CCB-878E-9A6B9138AB8F}"/>
    <cellStyle name="Normal 7 8 3 8 2" xfId="18913" xr:uid="{358D570A-F3F8-41CD-9764-747BE0ACEC1A}"/>
    <cellStyle name="Normal 7 8 3 9" xfId="11423" xr:uid="{BC00A5FC-7D7F-4D68-8851-DB4B587F2E01}"/>
    <cellStyle name="Normal 7 8 3 9 2" xfId="21746" xr:uid="{839E51F9-6BE9-4425-A34D-A47B651B2E7D}"/>
    <cellStyle name="Normal 7 8 4" xfId="1837" xr:uid="{00000000-0005-0000-0000-00002D070000}"/>
    <cellStyle name="Normal 7 8 4 2" xfId="2417" xr:uid="{00000000-0005-0000-0000-000066050000}"/>
    <cellStyle name="Normal 7 8 4 2 2" xfId="6370" xr:uid="{00000000-0005-0000-0000-0000B4160000}"/>
    <cellStyle name="Normal 7 8 4 2 2 2" xfId="27361" xr:uid="{9C04AD95-8BDF-4535-A36B-57A1FD033086}"/>
    <cellStyle name="Normal 7 8 4 2 2 3" xfId="17406" xr:uid="{4AFD268A-3A9B-4AED-821F-FA63430E9E47}"/>
    <cellStyle name="Normal 7 8 4 2 3" xfId="10061" xr:uid="{0FFD174F-416D-4AD0-ABF7-9C2FEAF87304}"/>
    <cellStyle name="Normal 7 8 4 2 3 2" xfId="20239" xr:uid="{D5B5BF54-0B49-471C-9CF8-F0D688CBDCE1}"/>
    <cellStyle name="Normal 7 8 4 2 4" xfId="12748" xr:uid="{D7A27FAB-A6DE-4CC8-B812-AC83D39CF4E9}"/>
    <cellStyle name="Normal 7 8 4 2 4 2" xfId="23072" xr:uid="{8563D19F-3AA4-46B0-9911-E798FC69BD2F}"/>
    <cellStyle name="Normal 7 8 4 2 5" xfId="25055" xr:uid="{28D51CD7-577B-4149-9522-37F3C190ECE4}"/>
    <cellStyle name="Normal 7 8 4 2 6" xfId="15379" xr:uid="{88B4C2E5-B760-4991-9FF9-F1B5173DDDA3}"/>
    <cellStyle name="Normal 7 8 4 3" xfId="3756" xr:uid="{00000000-0005-0000-0000-0000B5160000}"/>
    <cellStyle name="Normal 7 8 4 3 2" xfId="5596" xr:uid="{00000000-0005-0000-0000-0000B6160000}"/>
    <cellStyle name="Normal 7 8 4 3 2 2" xfId="30162" xr:uid="{F3E210A9-038D-4661-B6EF-8E191BFA602D}"/>
    <cellStyle name="Normal 7 8 4 3 2 3" xfId="20798" xr:uid="{2CD5E387-5A7E-4187-ABF4-BE928830AF91}"/>
    <cellStyle name="Normal 7 8 4 3 3" xfId="13307" xr:uid="{146730B0-9A86-4581-84B7-CBFDD30003FD}"/>
    <cellStyle name="Normal 7 8 4 3 3 2" xfId="23631" xr:uid="{B2714F78-CBAA-487E-92EC-5C3C960397A1}"/>
    <cellStyle name="Normal 7 8 4 3 4" xfId="26112" xr:uid="{C6C514C7-1CE6-440E-A048-793DE8667557}"/>
    <cellStyle name="Normal 7 8 4 3 5" xfId="17965" xr:uid="{1155F016-3963-4AFC-985A-685661A0DDB2}"/>
    <cellStyle name="Normal 7 8 4 4" xfId="4699" xr:uid="{00000000-0005-0000-0000-0000B7160000}"/>
    <cellStyle name="Normal 7 8 4 4 2" xfId="28906" xr:uid="{8CDE4EEE-42B6-4A2B-8E00-C005F319C4AE}"/>
    <cellStyle name="Normal 7 8 4 4 3" xfId="16081" xr:uid="{99E105F3-30C1-4FC6-A2FF-2534D64855C6}"/>
    <cellStyle name="Normal 7 8 4 5" xfId="8767" xr:uid="{DB05C547-4122-44ED-8598-C325E0E6445A}"/>
    <cellStyle name="Normal 7 8 4 5 2" xfId="18914" xr:uid="{56709C74-1FF0-4111-BE8E-8C0EEC5AEF6F}"/>
    <cellStyle name="Normal 7 8 4 6" xfId="11424" xr:uid="{DC326B85-7A26-4B22-968F-1DD55A7DB0A3}"/>
    <cellStyle name="Normal 7 8 4 6 2" xfId="21747" xr:uid="{F091270F-AF3F-42D2-8E8C-2F0FD60B8CBD}"/>
    <cellStyle name="Normal 7 8 4 7" xfId="26034" xr:uid="{A018E72D-5855-4977-8F74-FCEDBE599CB1}"/>
    <cellStyle name="Normal 7 8 4 8" xfId="14643" xr:uid="{9CFD2DBF-4C4B-4A70-AEB8-DF3AB1358BB5}"/>
    <cellStyle name="Normal 7 8 5" xfId="2284" xr:uid="{00000000-0005-0000-0000-000062050000}"/>
    <cellStyle name="Normal 7 8 5 2" xfId="6371" xr:uid="{00000000-0005-0000-0000-0000B9160000}"/>
    <cellStyle name="Normal 7 8 5 2 2" xfId="10737" xr:uid="{B6414D41-8E45-409C-9FE8-7AA2484768A7}"/>
    <cellStyle name="Normal 7 8 5 2 2 2" xfId="30319" xr:uid="{278E659F-A20A-4A0A-93BE-CE57F7154966}"/>
    <cellStyle name="Normal 7 8 5 2 2 3" xfId="21032" xr:uid="{ADBAD25F-6DEF-45E9-9487-8CFC2747FF97}"/>
    <cellStyle name="Normal 7 8 5 2 3" xfId="13541" xr:uid="{A18EE821-EFAA-44A9-A1B1-37190785C5DB}"/>
    <cellStyle name="Normal 7 8 5 2 3 2" xfId="23865" xr:uid="{DDFA216F-9F51-4473-A05A-99E787EC7F61}"/>
    <cellStyle name="Normal 7 8 5 2 4" xfId="25771" xr:uid="{A038D49E-32BE-45EB-9818-1EA4DE5E01E6}"/>
    <cellStyle name="Normal 7 8 5 2 5" xfId="18199" xr:uid="{5DF45027-1382-44B2-A6A4-01CE616BBA84}"/>
    <cellStyle name="Normal 7 8 5 3" xfId="8301" xr:uid="{D46A420C-9638-47E2-AC49-45701BF59C47}"/>
    <cellStyle name="Normal 7 8 5 3 2" xfId="29478" xr:uid="{1722EED0-346A-4D45-A352-51DA621775E6}"/>
    <cellStyle name="Normal 7 8 5 3 3" xfId="17407" xr:uid="{62AD7318-59E0-448B-8181-561858F87314}"/>
    <cellStyle name="Normal 7 8 5 4" xfId="10062" xr:uid="{6E7B9F2E-24CC-44EE-859C-68448659927C}"/>
    <cellStyle name="Normal 7 8 5 4 2" xfId="20240" xr:uid="{3F1D26A2-138A-4366-97EA-57763F15E3D4}"/>
    <cellStyle name="Normal 7 8 5 5" xfId="12749" xr:uid="{B80AA9A0-5A8A-41D2-91FD-3486556F4FC7}"/>
    <cellStyle name="Normal 7 8 5 5 2" xfId="23073" xr:uid="{7A1C7E6E-030C-49EA-8FFA-ACBF32655F59}"/>
    <cellStyle name="Normal 7 8 5 6" xfId="25582" xr:uid="{8E0CA18F-A3DD-4BC5-8DE9-C6570FB889C5}"/>
    <cellStyle name="Normal 7 8 5 7" xfId="15380" xr:uid="{872B60F2-E716-4A46-B98B-AF5AE09F84AF}"/>
    <cellStyle name="Normal 7 8 6" xfId="3872" xr:uid="{00000000-0005-0000-0000-0000BA160000}"/>
    <cellStyle name="Normal 7 8 6 2" xfId="5763" xr:uid="{00000000-0005-0000-0000-0000BB160000}"/>
    <cellStyle name="Normal 7 8 6 2 2" xfId="29616" xr:uid="{502F22B6-BC4E-4411-B029-D569489775AD}"/>
    <cellStyle name="Normal 7 8 6 2 3" xfId="16896" xr:uid="{5924E815-B0BB-446B-AACF-CCDC045C7B8F}"/>
    <cellStyle name="Normal 7 8 6 3" xfId="9553" xr:uid="{2B7A4BE0-8106-4A58-9F2A-3121D736A5C6}"/>
    <cellStyle name="Normal 7 8 6 3 2" xfId="19729" xr:uid="{43DDECBB-B707-4808-BE93-F543A53169E7}"/>
    <cellStyle name="Normal 7 8 6 4" xfId="12238" xr:uid="{590B7D21-4D2E-4FFC-A32D-42E8098D4D3E}"/>
    <cellStyle name="Normal 7 8 6 4 2" xfId="22562" xr:uid="{82CFA0D3-68FB-4B48-9180-D6C51C6CC1E5}"/>
    <cellStyle name="Normal 7 8 6 5" xfId="25107" xr:uid="{4AAA5A12-96E8-40A6-A2D4-4678BB6218A5}"/>
    <cellStyle name="Normal 7 8 6 6" xfId="14800" xr:uid="{163BAAB2-5511-4AFB-8E04-02D4118637DC}"/>
    <cellStyle name="Normal 7 8 7" xfId="3171" xr:uid="{00000000-0005-0000-0000-0000BC160000}"/>
    <cellStyle name="Normal 7 8 7 2" xfId="5111" xr:uid="{00000000-0005-0000-0000-0000BD160000}"/>
    <cellStyle name="Normal 7 8 7 2 2" xfId="27774" xr:uid="{3D3EB69D-D133-4172-8DE0-FABDA4A00D93}"/>
    <cellStyle name="Normal 7 8 7 2 3" xfId="16400" xr:uid="{469A3AAE-9E43-4D9C-82F4-62576E5C1D92}"/>
    <cellStyle name="Normal 7 8 7 3" xfId="9060" xr:uid="{F3D9EDC8-7890-4A90-BAD6-DCB62472CC51}"/>
    <cellStyle name="Normal 7 8 7 3 2" xfId="19233" xr:uid="{3DE86D97-ABE6-46E2-B20A-05B3A18ED5C2}"/>
    <cellStyle name="Normal 7 8 7 4" xfId="11742" xr:uid="{B6280B01-CE7F-40DF-AE08-36145C649F8F}"/>
    <cellStyle name="Normal 7 8 7 4 2" xfId="22066" xr:uid="{F2D57E3E-1FCD-4760-8F7E-83B0B960206F}"/>
    <cellStyle name="Normal 7 8 7 5" xfId="24439" xr:uid="{02FA5FC7-2C59-47CE-BF44-6B97E22C35F5}"/>
    <cellStyle name="Normal 7 8 7 6" xfId="14169" xr:uid="{2A896F24-E5B3-42F5-A4BB-A131A8DE202B}"/>
    <cellStyle name="Normal 7 8 8" xfId="4541" xr:uid="{00000000-0005-0000-0000-0000BE160000}"/>
    <cellStyle name="Normal 7 8 8 2" xfId="8839" xr:uid="{E9D06506-D105-4AFE-97BD-281801140C9B}"/>
    <cellStyle name="Normal 7 8 8 2 2" xfId="18989" xr:uid="{B58DA048-EAC9-486B-BBD7-469F36A391D3}"/>
    <cellStyle name="Normal 7 8 8 3" xfId="11498" xr:uid="{9DB05343-D3A1-4DE4-AC1C-415565D62853}"/>
    <cellStyle name="Normal 7 8 8 3 2" xfId="21822" xr:uid="{DBCDEABE-438F-4044-B5EB-3B200B93815C}"/>
    <cellStyle name="Normal 7 8 8 4" xfId="25505" xr:uid="{0F09A51F-93B5-4E3F-81EF-AC4639B7C903}"/>
    <cellStyle name="Normal 7 8 8 5" xfId="16156" xr:uid="{366574FC-57D3-4879-B85D-21B9434597C4}"/>
    <cellStyle name="Normal 7 8 9" xfId="7496" xr:uid="{4FB12AD8-733F-4793-8ACF-1B67CCB0758C}"/>
    <cellStyle name="Normal 7 8 9 2" xfId="10329" xr:uid="{CF49DB9B-9570-45AC-9B50-7C45C07BCEF6}"/>
    <cellStyle name="Normal 7 8 9 2 2" xfId="20511" xr:uid="{6806100B-CDDC-4323-BAFD-ECE4815F5B58}"/>
    <cellStyle name="Normal 7 8 9 3" xfId="13020" xr:uid="{ED191E55-4852-473B-9386-15E6BFD237BA}"/>
    <cellStyle name="Normal 7 8 9 3 2" xfId="23344" xr:uid="{0C5EC0D9-2339-496A-8349-E57C605B6722}"/>
    <cellStyle name="Normal 7 8 9 4" xfId="17678" xr:uid="{EF68CFE2-C5F5-4EF9-BB27-D2E53CF8BFEF}"/>
    <cellStyle name="Normal 7 9" xfId="1838" xr:uid="{00000000-0005-0000-0000-00002E070000}"/>
    <cellStyle name="Normal 7 9 10" xfId="8768" xr:uid="{42DC7B28-5774-4171-8F44-F044EA29FFC2}"/>
    <cellStyle name="Normal 7 9 10 2" xfId="18915" xr:uid="{DA59D7FB-27FF-450D-8722-2E8F9D470345}"/>
    <cellStyle name="Normal 7 9 11" xfId="11425" xr:uid="{928F8CFA-BBCE-473D-AD14-87374349745B}"/>
    <cellStyle name="Normal 7 9 11 2" xfId="21748" xr:uid="{CC7CD9CA-0D52-4DB3-961B-218C26C0143C}"/>
    <cellStyle name="Normal 7 9 12" xfId="25366" xr:uid="{F066F569-6E8B-487E-BE75-36360C1C5C56}"/>
    <cellStyle name="Normal 7 9 13" xfId="13753" xr:uid="{C2D3052E-DE15-4EDF-84A6-40D7ED98B32B}"/>
    <cellStyle name="Normal 7 9 2" xfId="1839" xr:uid="{00000000-0005-0000-0000-00002F070000}"/>
    <cellStyle name="Normal 7 9 2 10" xfId="11426" xr:uid="{9467BD30-3CB6-416B-89FB-337E49946208}"/>
    <cellStyle name="Normal 7 9 2 10 2" xfId="21749" xr:uid="{18CD95B5-84E0-4692-BE4A-CD5930492196}"/>
    <cellStyle name="Normal 7 9 2 11" xfId="25203" xr:uid="{FFDDE7B5-FAC0-4A71-A146-BEF1EED99FF7}"/>
    <cellStyle name="Normal 7 9 2 12" xfId="13972" xr:uid="{62CC256F-4A56-49E4-9485-C8287929DDC3}"/>
    <cellStyle name="Normal 7 9 2 2" xfId="1840" xr:uid="{00000000-0005-0000-0000-000030070000}"/>
    <cellStyle name="Normal 7 9 2 2 2" xfId="2707" xr:uid="{00000000-0005-0000-0000-000069050000}"/>
    <cellStyle name="Normal 7 9 2 2 2 2" xfId="6373" xr:uid="{00000000-0005-0000-0000-0000C3160000}"/>
    <cellStyle name="Normal 7 9 2 2 2 2 2" xfId="28101" xr:uid="{2B82AE4C-6F64-48BD-8115-A9B730E65B24}"/>
    <cellStyle name="Normal 7 9 2 2 2 2 3" xfId="27811" xr:uid="{304253CA-1E88-4676-B10C-418ACFAD4FDC}"/>
    <cellStyle name="Normal 7 9 2 2 2 2 4" xfId="17409" xr:uid="{36BF3DD6-494A-4092-8063-A436A754365F}"/>
    <cellStyle name="Normal 7 9 2 2 2 3" xfId="10064" xr:uid="{DD0E4DAE-A892-47C8-AFB2-B858774A9AF3}"/>
    <cellStyle name="Normal 7 9 2 2 2 3 2" xfId="29921" xr:uid="{96328546-F899-492A-B2B5-B1CDE21CD8B9}"/>
    <cellStyle name="Normal 7 9 2 2 2 3 3" xfId="20242" xr:uid="{8725FD8F-308B-4CF6-937E-372881A4DFDE}"/>
    <cellStyle name="Normal 7 9 2 2 2 4" xfId="12751" xr:uid="{893D85CC-A91D-4FE0-99EF-06F886330F38}"/>
    <cellStyle name="Normal 7 9 2 2 2 4 2" xfId="23075" xr:uid="{9946D54A-2D3B-40C9-9F56-FF797BD7D046}"/>
    <cellStyle name="Normal 7 9 2 2 2 5" xfId="26376" xr:uid="{4F8B3B06-3067-4251-95A2-45E77F974D39}"/>
    <cellStyle name="Normal 7 9 2 2 2 6" xfId="15382" xr:uid="{80100EF8-D0B0-45DE-A705-3F169F8DACE2}"/>
    <cellStyle name="Normal 7 9 2 2 3" xfId="3759" xr:uid="{00000000-0005-0000-0000-0000C4160000}"/>
    <cellStyle name="Normal 7 9 2 2 3 2" xfId="5600" xr:uid="{00000000-0005-0000-0000-0000C5160000}"/>
    <cellStyle name="Normal 7 9 2 2 3 2 2" xfId="30165" xr:uid="{255E9950-75CA-453A-8895-E8E39F505D5A}"/>
    <cellStyle name="Normal 7 9 2 2 3 2 3" xfId="20801" xr:uid="{E575BB61-9196-485F-9409-A1671D491FFC}"/>
    <cellStyle name="Normal 7 9 2 2 3 3" xfId="13310" xr:uid="{C5B9B776-C06B-4450-AF2F-C8DFC262A24A}"/>
    <cellStyle name="Normal 7 9 2 2 3 3 2" xfId="23634" xr:uid="{918CAEFD-EBB5-4F3D-BB06-2CBC0E5CF6EF}"/>
    <cellStyle name="Normal 7 9 2 2 3 4" xfId="26400" xr:uid="{A3EBE98A-DF2A-42A9-A548-E54BB9F0FF44}"/>
    <cellStyle name="Normal 7 9 2 2 3 5" xfId="17968" xr:uid="{3C7205D6-2B23-4C49-A8F0-9752D71F4C5D}"/>
    <cellStyle name="Normal 7 9 2 2 4" xfId="5059" xr:uid="{00000000-0005-0000-0000-0000C6160000}"/>
    <cellStyle name="Normal 7 9 2 2 4 2" xfId="29143" xr:uid="{F19BEF21-6FE6-45E2-8BB8-6C4A6258E385}"/>
    <cellStyle name="Normal 7 9 2 2 4 3" xfId="16084" xr:uid="{48FB4145-51EA-4B12-B224-B399BC728E95}"/>
    <cellStyle name="Normal 7 9 2 2 5" xfId="8770" xr:uid="{C64ED3D1-1D62-4497-B36E-6E08A87876AA}"/>
    <cellStyle name="Normal 7 9 2 2 5 2" xfId="18917" xr:uid="{93D7CF85-E299-4F22-AACD-269562B9B087}"/>
    <cellStyle name="Normal 7 9 2 2 6" xfId="11427" xr:uid="{54B91852-C693-46F4-8AB0-A3BB25BF9F39}"/>
    <cellStyle name="Normal 7 9 2 2 6 2" xfId="21750" xr:uid="{526F2907-211E-4F6D-A147-BE3C853679C4}"/>
    <cellStyle name="Normal 7 9 2 2 7" xfId="26424" xr:uid="{B16B22DC-D549-4BD2-B40A-00785E87825B}"/>
    <cellStyle name="Normal 7 9 2 2 8" xfId="14647" xr:uid="{E633E61F-CAC4-458B-9050-89F872663763}"/>
    <cellStyle name="Normal 7 9 2 3" xfId="2462" xr:uid="{00000000-0005-0000-0000-000068050000}"/>
    <cellStyle name="Normal 7 9 2 3 2" xfId="6374" xr:uid="{00000000-0005-0000-0000-0000C8160000}"/>
    <cellStyle name="Normal 7 9 2 3 2 2" xfId="10738" xr:uid="{CADAA095-0774-48AA-8A48-0F91FF44941D}"/>
    <cellStyle name="Normal 7 9 2 3 2 2 2" xfId="30320" xr:uid="{BAE64A76-9753-417F-94BB-520E1F716C8E}"/>
    <cellStyle name="Normal 7 9 2 3 2 2 3" xfId="21033" xr:uid="{727479DE-3F8C-456C-BD6A-859E3AB6C82B}"/>
    <cellStyle name="Normal 7 9 2 3 2 3" xfId="13542" xr:uid="{ACB24658-FDA4-4F13-A50E-E137F9F9C791}"/>
    <cellStyle name="Normal 7 9 2 3 2 3 2" xfId="23866" xr:uid="{15BAD33B-1A13-4172-954B-E4C19EB0BB3A}"/>
    <cellStyle name="Normal 7 9 2 3 2 4" xfId="24051" xr:uid="{0EBD1B72-F5EC-4113-AC6C-1C56C0CD8267}"/>
    <cellStyle name="Normal 7 9 2 3 2 5" xfId="18200" xr:uid="{83533EFD-E24E-4285-9C7D-2BD110ABC337}"/>
    <cellStyle name="Normal 7 9 2 3 3" xfId="8302" xr:uid="{B67AEA65-97FA-4F4A-8F03-56EADEF15571}"/>
    <cellStyle name="Normal 7 9 2 3 3 2" xfId="27637" xr:uid="{E3640E88-3CE9-43C8-BCB8-E1DAF5093BFE}"/>
    <cellStyle name="Normal 7 9 2 3 3 3" xfId="17410" xr:uid="{A118AFDA-09BF-4E54-9A7C-BF8574938F05}"/>
    <cellStyle name="Normal 7 9 2 3 4" xfId="10065" xr:uid="{D6006715-11AC-4B48-AA37-A8AA10B1F8FD}"/>
    <cellStyle name="Normal 7 9 2 3 4 2" xfId="20243" xr:uid="{6D1848EE-EBB9-43BB-94F1-402ED1FD5AF6}"/>
    <cellStyle name="Normal 7 9 2 3 5" xfId="12752" xr:uid="{6A807BD5-A4AD-40C5-BEF1-08AF8DF8F35A}"/>
    <cellStyle name="Normal 7 9 2 3 5 2" xfId="23076" xr:uid="{6F023C9F-6FE0-4CFA-9336-BC9F65977158}"/>
    <cellStyle name="Normal 7 9 2 3 6" xfId="25096" xr:uid="{1C719E67-7110-479C-8AC8-0A0F9BFC9F76}"/>
    <cellStyle name="Normal 7 9 2 3 7" xfId="15383" xr:uid="{48AD80FD-C667-48C8-94A0-0A7DEDCC21BC}"/>
    <cellStyle name="Normal 7 9 2 4" xfId="4226" xr:uid="{00000000-0005-0000-0000-0000C9160000}"/>
    <cellStyle name="Normal 7 9 2 4 2" xfId="6372" xr:uid="{00000000-0005-0000-0000-0000CA160000}"/>
    <cellStyle name="Normal 7 9 2 4 2 2" xfId="28924" xr:uid="{4E762C76-7D99-4F22-BDAF-D74C10948580}"/>
    <cellStyle name="Normal 7 9 2 4 2 3" xfId="17408" xr:uid="{DB2A858E-D2D2-40C3-B94F-0E333218095C}"/>
    <cellStyle name="Normal 7 9 2 4 3" xfId="10063" xr:uid="{4A17038E-2439-4222-8FEF-06FD825D4759}"/>
    <cellStyle name="Normal 7 9 2 4 3 2" xfId="20241" xr:uid="{D08A7961-FB5E-450C-8CD5-A43939FD1DF1}"/>
    <cellStyle name="Normal 7 9 2 4 4" xfId="12750" xr:uid="{DFF44FC9-9B65-44EC-86ED-3B2A50BA6E04}"/>
    <cellStyle name="Normal 7 9 2 4 4 2" xfId="23074" xr:uid="{0076E474-69C4-4707-A633-746F1F558832}"/>
    <cellStyle name="Normal 7 9 2 4 5" xfId="25506" xr:uid="{EE113F3B-6F99-42C4-9DCB-5F30B250D0BC}"/>
    <cellStyle name="Normal 7 9 2 4 6" xfId="15381" xr:uid="{CF7C1B94-65E9-42CC-97B6-5DA463056D83}"/>
    <cellStyle name="Normal 7 9 2 5" xfId="3339" xr:uid="{00000000-0005-0000-0000-0000CB160000}"/>
    <cellStyle name="Normal 7 9 2 5 2" xfId="5257" xr:uid="{00000000-0005-0000-0000-0000CC160000}"/>
    <cellStyle name="Normal 7 9 2 5 2 2" xfId="28168" xr:uid="{A5B9B91B-F30B-4DDA-8379-34E7DBC65DA9}"/>
    <cellStyle name="Normal 7 9 2 5 2 3" xfId="16546" xr:uid="{4962B390-4597-4C99-885F-EF8178BF61E5}"/>
    <cellStyle name="Normal 7 9 2 5 3" xfId="9206" xr:uid="{83E65D57-6301-495C-820E-F270EBE4E0F4}"/>
    <cellStyle name="Normal 7 9 2 5 3 2" xfId="19379" xr:uid="{21F82B35-3C0A-4EB3-A96D-F720E246057C}"/>
    <cellStyle name="Normal 7 9 2 5 4" xfId="11888" xr:uid="{4650FFDD-40FF-4EAD-B9FE-09C46B1A8FB6}"/>
    <cellStyle name="Normal 7 9 2 5 4 2" xfId="22212" xr:uid="{FB045B87-AF2C-4C8E-B3D2-3697DAA94C3A}"/>
    <cellStyle name="Normal 7 9 2 5 5" xfId="26077" xr:uid="{B91AC38D-C797-452E-9ED2-AC8EDCC9DB6E}"/>
    <cellStyle name="Normal 7 9 2 5 6" xfId="14310" xr:uid="{DDF2399B-4AC7-4BEF-AC2D-CA5F9EED3679}"/>
    <cellStyle name="Normal 7 9 2 6" xfId="4755" xr:uid="{00000000-0005-0000-0000-0000CD160000}"/>
    <cellStyle name="Normal 7 9 2 6 2" xfId="9016" xr:uid="{B562F0F3-E0F7-4387-83FB-80B151E00681}"/>
    <cellStyle name="Normal 7 9 2 6 2 2" xfId="19189" xr:uid="{F9C8F589-1AF9-445E-9678-479C8F5544A1}"/>
    <cellStyle name="Normal 7 9 2 6 3" xfId="11698" xr:uid="{0EEEB36E-35C1-43D2-85E6-77ACDD6D51A7}"/>
    <cellStyle name="Normal 7 9 2 6 3 2" xfId="22022" xr:uid="{ACC0197A-6E2B-4D2A-B6E4-895047584010}"/>
    <cellStyle name="Normal 7 9 2 6 4" xfId="26070" xr:uid="{61D19846-9B46-41D8-9050-08B7A4348338}"/>
    <cellStyle name="Normal 7 9 2 6 5" xfId="16356" xr:uid="{D6AD11C1-02C1-47DF-905B-C3661B2B663E}"/>
    <cellStyle name="Normal 7 9 2 7" xfId="7517" xr:uid="{AE366BEB-5D27-475B-B9E4-911879D1C301}"/>
    <cellStyle name="Normal 7 9 2 7 2" xfId="10345" xr:uid="{B7733AEE-5455-42F7-BB62-154BDD7F229C}"/>
    <cellStyle name="Normal 7 9 2 7 2 2" xfId="20527" xr:uid="{B17E56E2-7686-41F3-8F9A-AEDDFCA7DD45}"/>
    <cellStyle name="Normal 7 9 2 7 3" xfId="13036" xr:uid="{FE7E477D-2253-4FD6-B093-B5DB5DFB1AE8}"/>
    <cellStyle name="Normal 7 9 2 7 3 2" xfId="23360" xr:uid="{44CB0AC9-7ADC-4DF2-871B-44B331766815}"/>
    <cellStyle name="Normal 7 9 2 7 4" xfId="17694" xr:uid="{37B2D57B-7030-4B54-B772-1A6F8EE5A5FF}"/>
    <cellStyle name="Normal 7 9 2 8" xfId="7997" xr:uid="{D3291C5F-8F69-4907-9BF2-0D8BDDBDDEAC}"/>
    <cellStyle name="Normal 7 9 2 8 2" xfId="16083" xr:uid="{02F73A9F-9749-4391-8923-01488F1D8A98}"/>
    <cellStyle name="Normal 7 9 2 9" xfId="8769" xr:uid="{484D6C55-6750-4C06-80B1-8986AF313B50}"/>
    <cellStyle name="Normal 7 9 2 9 2" xfId="18916" xr:uid="{622E727B-F892-4F48-90A2-F5AA6F981BF7}"/>
    <cellStyle name="Normal 7 9 3" xfId="1841" xr:uid="{00000000-0005-0000-0000-000031070000}"/>
    <cellStyle name="Normal 7 9 3 2" xfId="2614" xr:uid="{00000000-0005-0000-0000-00006A050000}"/>
    <cellStyle name="Normal 7 9 3 2 2" xfId="6375" xr:uid="{00000000-0005-0000-0000-0000D0160000}"/>
    <cellStyle name="Normal 7 9 3 2 2 2" xfId="26734" xr:uid="{987478D7-1E6D-4A1E-BA24-39CA04B3C8CC}"/>
    <cellStyle name="Normal 7 9 3 2 2 3" xfId="27433" xr:uid="{5187FB32-E18C-4FCE-8D20-0E57DDFEB478}"/>
    <cellStyle name="Normal 7 9 3 2 2 4" xfId="17411" xr:uid="{B896CF2A-6BA4-4CEE-9EF4-58FEDBB8BB9D}"/>
    <cellStyle name="Normal 7 9 3 2 3" xfId="10066" xr:uid="{C6858464-8B74-4E48-9FE5-297E8CA69275}"/>
    <cellStyle name="Normal 7 9 3 2 3 2" xfId="29922" xr:uid="{69B155B6-CCE3-4183-A1CF-41F2EB9E7B27}"/>
    <cellStyle name="Normal 7 9 3 2 3 3" xfId="20244" xr:uid="{D49C5ADC-CD5D-44C5-A967-561C1B525AF7}"/>
    <cellStyle name="Normal 7 9 3 2 4" xfId="12753" xr:uid="{3900D5A3-A62C-4DFC-AF61-63EAEDEE25C3}"/>
    <cellStyle name="Normal 7 9 3 2 4 2" xfId="23077" xr:uid="{88C41149-D116-42B9-9221-5AA7914CE618}"/>
    <cellStyle name="Normal 7 9 3 2 5" xfId="25209" xr:uid="{4A474BB5-2BD0-40F3-BB35-31D20F67B071}"/>
    <cellStyle name="Normal 7 9 3 2 6" xfId="15384" xr:uid="{D21E4CB1-BB8C-4274-AD8E-14BCD24AC6D4}"/>
    <cellStyle name="Normal 7 9 3 3" xfId="3758" xr:uid="{00000000-0005-0000-0000-0000D1160000}"/>
    <cellStyle name="Normal 7 9 3 3 2" xfId="5599" xr:uid="{00000000-0005-0000-0000-0000D2160000}"/>
    <cellStyle name="Normal 7 9 3 3 2 2" xfId="28096" xr:uid="{E8A887F2-7372-45DE-8607-23D7B98B6E18}"/>
    <cellStyle name="Normal 7 9 3 3 2 3" xfId="16787" xr:uid="{0048212D-EF3F-4404-AC77-8900DEB26D44}"/>
    <cellStyle name="Normal 7 9 3 3 3" xfId="9444" xr:uid="{BD196C25-FF2C-4797-B4DC-20DF3C22814D}"/>
    <cellStyle name="Normal 7 9 3 3 3 2" xfId="19620" xr:uid="{778AAFDD-330B-4F61-9548-BD5A38E57B5D}"/>
    <cellStyle name="Normal 7 9 3 3 4" xfId="12129" xr:uid="{B5ACD194-0043-4A59-9B98-BD5C36E50A5D}"/>
    <cellStyle name="Normal 7 9 3 3 4 2" xfId="22453" xr:uid="{9F7B3455-75D1-448A-84BB-7FBE7F6CFC97}"/>
    <cellStyle name="Normal 7 9 3 3 5" xfId="24216" xr:uid="{34B0C6D8-8DA4-44BE-B4D1-08DCC4FEC651}"/>
    <cellStyle name="Normal 7 9 3 3 6" xfId="14646" xr:uid="{1E5E6E3A-8301-4122-9B46-95D11241EA50}"/>
    <cellStyle name="Normal 7 9 3 4" xfId="4945" xr:uid="{00000000-0005-0000-0000-0000D3160000}"/>
    <cellStyle name="Normal 7 9 3 4 2" xfId="10467" xr:uid="{3FD9203F-3760-489F-8235-648C81A2C14B}"/>
    <cellStyle name="Normal 7 9 3 4 2 2" xfId="30043" xr:uid="{50830562-35A5-4605-AD76-9BE5BF3BB3B2}"/>
    <cellStyle name="Normal 7 9 3 4 2 3" xfId="20649" xr:uid="{616F289F-5AAB-4ED9-8B1A-3C38D00F2B2B}"/>
    <cellStyle name="Normal 7 9 3 4 3" xfId="13158" xr:uid="{BDABC6E5-2BF4-4F7D-A475-E125726F9DA3}"/>
    <cellStyle name="Normal 7 9 3 4 3 2" xfId="23482" xr:uid="{19971E54-AC12-4FB0-8420-81D097CE4B8A}"/>
    <cellStyle name="Normal 7 9 3 4 4" xfId="26385" xr:uid="{1A8DC2D7-B795-400E-A7D4-D2788FCA7DE9}"/>
    <cellStyle name="Normal 7 9 3 4 5" xfId="17816" xr:uid="{2BD9C7D6-4DD0-49A4-ABC9-38EBD2F9449F}"/>
    <cellStyle name="Normal 7 9 3 5" xfId="7998" xr:uid="{FC9CB0BB-BF8C-4F0D-BA38-1B749AA2E539}"/>
    <cellStyle name="Normal 7 9 3 5 2" xfId="27750" xr:uid="{56C229C5-C388-4840-8231-D64D7FE6BF9C}"/>
    <cellStyle name="Normal 7 9 3 5 3" xfId="16085" xr:uid="{C2A1C4FE-B12B-4AD3-A5B4-81C37DC954E6}"/>
    <cellStyle name="Normal 7 9 3 6" xfId="8771" xr:uid="{6AF83774-35DD-4143-BA42-215C875DBA3C}"/>
    <cellStyle name="Normal 7 9 3 6 2" xfId="18918" xr:uid="{7FAEC233-FF87-445F-AFDC-27C54940CBE1}"/>
    <cellStyle name="Normal 7 9 3 7" xfId="11428" xr:uid="{6CF825D3-30C0-4B76-8851-6FB82425CADE}"/>
    <cellStyle name="Normal 7 9 3 7 2" xfId="21751" xr:uid="{308D8258-2C7B-4E24-A2E0-F7C14C56E4E9}"/>
    <cellStyle name="Normal 7 9 3 8" xfId="26326" xr:uid="{096DAB03-92D3-4219-885C-BE283DFAF308}"/>
    <cellStyle name="Normal 7 9 3 9" xfId="14130" xr:uid="{CAAFD5E0-F530-423D-BB38-8A038FFB2A6F}"/>
    <cellStyle name="Normal 7 9 4" xfId="1842" xr:uid="{00000000-0005-0000-0000-000032070000}"/>
    <cellStyle name="Normal 7 9 4 2" xfId="2418" xr:uid="{00000000-0005-0000-0000-00006B050000}"/>
    <cellStyle name="Normal 7 9 4 2 2" xfId="6376" xr:uid="{00000000-0005-0000-0000-0000D6160000}"/>
    <cellStyle name="Normal 7 9 4 2 2 2" xfId="30321" xr:uid="{BCAF4DE8-49AB-4797-AE3A-ED563CAE3DCC}"/>
    <cellStyle name="Normal 7 9 4 2 2 3" xfId="21034" xr:uid="{D73DAA80-370D-4401-8DAB-DA9D935E2786}"/>
    <cellStyle name="Normal 7 9 4 2 3" xfId="13543" xr:uid="{EBBFA946-B614-46D8-8C0C-9722CD1C72E8}"/>
    <cellStyle name="Normal 7 9 4 2 3 2" xfId="23867" xr:uid="{19989A70-F28D-422C-9F38-A8B3D7ABA3A6}"/>
    <cellStyle name="Normal 7 9 4 2 4" xfId="24428" xr:uid="{82C146AA-BA0A-4822-9D24-A6CC13A53647}"/>
    <cellStyle name="Normal 7 9 4 2 5" xfId="18201" xr:uid="{9881B782-5EA9-4418-9918-C9E1AA9A4DB9}"/>
    <cellStyle name="Normal 7 9 4 3" xfId="4700" xr:uid="{00000000-0005-0000-0000-0000D7160000}"/>
    <cellStyle name="Normal 7 9 4 3 2" xfId="27863" xr:uid="{FB022042-7812-4B8A-8DC8-D1E9BA7A13FC}"/>
    <cellStyle name="Normal 7 9 4 3 3" xfId="16086" xr:uid="{0D57B03D-B60B-4FB3-B7C9-D98122F2740C}"/>
    <cellStyle name="Normal 7 9 4 4" xfId="8772" xr:uid="{A129E2F8-BB4F-479B-AA89-B29EC2CBF017}"/>
    <cellStyle name="Normal 7 9 4 4 2" xfId="18919" xr:uid="{E701D596-01B7-4947-A31C-C2049BF537DC}"/>
    <cellStyle name="Normal 7 9 4 5" xfId="11429" xr:uid="{987456CD-92F0-46BE-80D0-0F447062AA4D}"/>
    <cellStyle name="Normal 7 9 4 5 2" xfId="21752" xr:uid="{FBA8F872-C91C-4720-867F-A989B40B9C51}"/>
    <cellStyle name="Normal 7 9 4 6" xfId="24541" xr:uid="{96009431-3EAB-479A-BF4C-0D65D3992311}"/>
    <cellStyle name="Normal 7 9 4 7" xfId="15385" xr:uid="{CAF638FD-F940-4DEA-9AB2-683CB433155A}"/>
    <cellStyle name="Normal 7 9 5" xfId="2285" xr:uid="{00000000-0005-0000-0000-000067050000}"/>
    <cellStyle name="Normal 7 9 5 2" xfId="5764" xr:uid="{00000000-0005-0000-0000-0000D9160000}"/>
    <cellStyle name="Normal 7 9 5 2 2" xfId="24973" xr:uid="{E2C03B67-E4C3-4BB4-AEFA-53C020C35DBE}"/>
    <cellStyle name="Normal 7 9 5 2 3" xfId="27314" xr:uid="{F292C283-D606-4901-827B-D14E3C1A1E08}"/>
    <cellStyle name="Normal 7 9 5 2 4" xfId="16897" xr:uid="{743B3430-3EE5-4107-BC52-BC1974B7B2F5}"/>
    <cellStyle name="Normal 7 9 5 3" xfId="9554" xr:uid="{A019B135-DB81-40F9-BED2-518D4083E211}"/>
    <cellStyle name="Normal 7 9 5 3 2" xfId="29739" xr:uid="{31695123-D096-48CB-BAD2-D99EE70DCDF2}"/>
    <cellStyle name="Normal 7 9 5 3 3" xfId="19730" xr:uid="{B6DA460A-C59D-47D9-8911-3EA2D7A8FC30}"/>
    <cellStyle name="Normal 7 9 5 4" xfId="12239" xr:uid="{02F7DA56-1A7C-4254-9405-57ACBB87AA9E}"/>
    <cellStyle name="Normal 7 9 5 4 2" xfId="22563" xr:uid="{4637EBEC-D963-4D5F-8301-506649C8864C}"/>
    <cellStyle name="Normal 7 9 5 5" xfId="26321" xr:uid="{1A239B34-AB01-46E6-B37F-5EA568FBD7BB}"/>
    <cellStyle name="Normal 7 9 5 6" xfId="14801" xr:uid="{EAF00305-497A-46FA-8183-21B091B9E5D8}"/>
    <cellStyle name="Normal 7 9 6" xfId="3147" xr:uid="{00000000-0005-0000-0000-0000DA160000}"/>
    <cellStyle name="Normal 7 9 6 2" xfId="5094" xr:uid="{00000000-0005-0000-0000-0000DB160000}"/>
    <cellStyle name="Normal 7 9 6 2 2" xfId="28486" xr:uid="{B04685B8-6BD0-47C1-BFEB-87569EE75458}"/>
    <cellStyle name="Normal 7 9 6 2 3" xfId="16383" xr:uid="{CFED6FEA-C048-4C7A-93B8-9873241AED5B}"/>
    <cellStyle name="Normal 7 9 6 3" xfId="9043" xr:uid="{BDFBCE9A-3FC2-4889-8F91-50F9B6AE4574}"/>
    <cellStyle name="Normal 7 9 6 3 2" xfId="19216" xr:uid="{AA16E14A-6422-4612-8CBC-7C778BEFEB60}"/>
    <cellStyle name="Normal 7 9 6 4" xfId="11725" xr:uid="{33996A47-C70E-4BBA-A276-E7EDC25FB0F5}"/>
    <cellStyle name="Normal 7 9 6 4 2" xfId="22049" xr:uid="{7C90543D-D8EE-43A2-BAE8-AC4B2D220126}"/>
    <cellStyle name="Normal 7 9 6 5" xfId="26586" xr:uid="{A8DAD342-71DE-46CD-BDDA-FEB04F76B880}"/>
    <cellStyle name="Normal 7 9 6 6" xfId="14152" xr:uid="{AB9D9A5B-C945-4516-85B2-729A98E591BB}"/>
    <cellStyle name="Normal 7 9 7" xfId="4542" xr:uid="{00000000-0005-0000-0000-0000DC160000}"/>
    <cellStyle name="Normal 7 9 7 2" xfId="8822" xr:uid="{5E71597B-0443-4300-B082-AFD7C049219D}"/>
    <cellStyle name="Normal 7 9 7 2 2" xfId="18972" xr:uid="{875B8512-DC43-4E79-8B1C-07243A58EFE1}"/>
    <cellStyle name="Normal 7 9 7 3" xfId="11481" xr:uid="{EC0B1F54-0BAC-4D4E-9684-350E51F2B774}"/>
    <cellStyle name="Normal 7 9 7 3 2" xfId="21805" xr:uid="{6DEAAFFC-616F-4B3E-A191-8D32B6849094}"/>
    <cellStyle name="Normal 7 9 7 4" xfId="26256" xr:uid="{07F51145-BF21-4BF2-8A1A-4B9BC3EFBFF8}"/>
    <cellStyle name="Normal 7 9 7 5" xfId="16139" xr:uid="{FECF487C-9F8D-450B-9513-4044CEA269E9}"/>
    <cellStyle name="Normal 7 9 8" xfId="7497" xr:uid="{3E506F91-EEEB-44A9-B240-3D417EC84625}"/>
    <cellStyle name="Normal 7 9 8 2" xfId="10330" xr:uid="{FC37777B-5A73-4CD1-AC27-91E75E7226C1}"/>
    <cellStyle name="Normal 7 9 8 2 2" xfId="20512" xr:uid="{2D399ED8-6C15-463B-B865-327918B74A63}"/>
    <cellStyle name="Normal 7 9 8 3" xfId="13021" xr:uid="{DAA7A171-CD15-4E2F-95C4-DA28B6BDDCF7}"/>
    <cellStyle name="Normal 7 9 8 3 2" xfId="23345" xr:uid="{5038FAD5-5838-4C4D-ACC5-761C91FC2AFF}"/>
    <cellStyle name="Normal 7 9 8 4" xfId="17679" xr:uid="{A7C700F4-C819-44E7-9050-2F08530C2EDC}"/>
    <cellStyle name="Normal 7 9 9" xfId="7996" xr:uid="{BCB76E44-AC99-4DD3-88D4-576D650A2F85}"/>
    <cellStyle name="Normal 7 9 9 2" xfId="16082" xr:uid="{8B95897E-CC13-4812-A58F-FA6EAE979630}"/>
    <cellStyle name="Normal 8" xfId="1843" xr:uid="{00000000-0005-0000-0000-000033070000}"/>
    <cellStyle name="Normal 8 2" xfId="30532" xr:uid="{E68B7A82-6EA1-4A0F-AF26-E6DA1E180D17}"/>
    <cellStyle name="Normal 8 3" xfId="30531" xr:uid="{D94A23E1-9AD2-464A-91C3-CA54B012D8B0}"/>
    <cellStyle name="Normal 9" xfId="1844" xr:uid="{00000000-0005-0000-0000-000034070000}"/>
    <cellStyle name="Normal 9 2" xfId="1845" xr:uid="{00000000-0005-0000-0000-000035070000}"/>
    <cellStyle name="Normal 9 3" xfId="1846" xr:uid="{00000000-0005-0000-0000-000036070000}"/>
    <cellStyle name="Normal 9 3 10" xfId="7999" xr:uid="{11DC46F8-7593-4F3E-8BE4-C84824C43F79}"/>
    <cellStyle name="Normal 9 3 10 2" xfId="16087" xr:uid="{B742EBE1-43C2-4D83-9B03-FFB5F194A402}"/>
    <cellStyle name="Normal 9 3 11" xfId="8773" xr:uid="{D8FCB6E3-BA68-4042-BAEA-C4FBA9C5C9F2}"/>
    <cellStyle name="Normal 9 3 11 2" xfId="18920" xr:uid="{63845559-E936-4BA5-A06B-22D233DA9459}"/>
    <cellStyle name="Normal 9 3 12" xfId="11430" xr:uid="{FB5316F2-6DED-4F50-83CB-B80E1C605846}"/>
    <cellStyle name="Normal 9 3 12 2" xfId="21753" xr:uid="{99F8F93D-3962-4E5F-A40E-03D05F2313B5}"/>
    <cellStyle name="Normal 9 3 13" xfId="24939" xr:uid="{50B1890D-01D7-418E-B3C2-4507C04FD456}"/>
    <cellStyle name="Normal 9 3 14" xfId="13772" xr:uid="{BE8E8806-57F4-4063-A9C2-D419A7FDE0F6}"/>
    <cellStyle name="Normal 9 3 2" xfId="1847" xr:uid="{00000000-0005-0000-0000-000037070000}"/>
    <cellStyle name="Normal 9 3 2 10" xfId="11431" xr:uid="{268E584C-5EF2-4EBD-B7D9-638395C3EDB6}"/>
    <cellStyle name="Normal 9 3 2 10 2" xfId="21754" xr:uid="{8EB60737-F7BF-4440-A0CB-674A547A32A3}"/>
    <cellStyle name="Normal 9 3 2 11" xfId="25818" xr:uid="{203A2A38-6A8D-45B2-A038-A4252E93AE3A}"/>
    <cellStyle name="Normal 9 3 2 12" xfId="13973" xr:uid="{A8128264-3F86-46A8-BD26-1DB12386B32C}"/>
    <cellStyle name="Normal 9 3 2 2" xfId="1848" xr:uid="{00000000-0005-0000-0000-000038070000}"/>
    <cellStyle name="Normal 9 3 2 2 2" xfId="2708" xr:uid="{00000000-0005-0000-0000-000071050000}"/>
    <cellStyle name="Normal 9 3 2 2 2 2" xfId="6378" xr:uid="{00000000-0005-0000-0000-0000E4160000}"/>
    <cellStyle name="Normal 9 3 2 2 2 2 2" xfId="27606" xr:uid="{BBCA613E-0B95-4D1B-8EAD-5D216518E6C1}"/>
    <cellStyle name="Normal 9 3 2 2 2 2 3" xfId="27585" xr:uid="{136ADF67-4B87-43F7-9AB1-2A37B7969EF3}"/>
    <cellStyle name="Normal 9 3 2 2 2 2 4" xfId="17413" xr:uid="{766A28A3-E8A6-4ADB-A4CA-E2706161B47E}"/>
    <cellStyle name="Normal 9 3 2 2 2 3" xfId="10068" xr:uid="{737D0AB2-BCC4-454A-848A-FEA53E978077}"/>
    <cellStyle name="Normal 9 3 2 2 2 3 2" xfId="29923" xr:uid="{43F500E7-37EF-480C-A52A-7B79D059EAAB}"/>
    <cellStyle name="Normal 9 3 2 2 2 3 3" xfId="20246" xr:uid="{25249D8B-A048-46F9-B8F6-E6B8A6919A91}"/>
    <cellStyle name="Normal 9 3 2 2 2 4" xfId="12755" xr:uid="{17EF2910-6FA8-4FA3-9714-821A0A16E78A}"/>
    <cellStyle name="Normal 9 3 2 2 2 4 2" xfId="23079" xr:uid="{C2297B0C-0ADF-49EF-A164-2B92B9D5D124}"/>
    <cellStyle name="Normal 9 3 2 2 2 5" xfId="24020" xr:uid="{56807F14-E139-41DB-A015-6C8A6F32E5D7}"/>
    <cellStyle name="Normal 9 3 2 2 2 6" xfId="15387" xr:uid="{6DF057A3-1E95-47B3-8173-D73619EF7E9F}"/>
    <cellStyle name="Normal 9 3 2 2 3" xfId="3761" xr:uid="{00000000-0005-0000-0000-0000E5160000}"/>
    <cellStyle name="Normal 9 3 2 2 3 2" xfId="5602" xr:uid="{00000000-0005-0000-0000-0000E6160000}"/>
    <cellStyle name="Normal 9 3 2 2 3 2 2" xfId="30167" xr:uid="{2D523967-2559-4A36-A474-23C436B1E8D6}"/>
    <cellStyle name="Normal 9 3 2 2 3 2 3" xfId="20803" xr:uid="{D7CB6096-3082-4A17-8C7C-847A442E6073}"/>
    <cellStyle name="Normal 9 3 2 2 3 3" xfId="13312" xr:uid="{32AE07AE-193F-4391-9E45-B7EF6121956B}"/>
    <cellStyle name="Normal 9 3 2 2 3 3 2" xfId="23636" xr:uid="{E2F5AA69-4F99-4B07-B456-69A5D22BACBA}"/>
    <cellStyle name="Normal 9 3 2 2 3 4" xfId="26648" xr:uid="{F7C9881F-65A8-4BC3-BB78-328DB7BAFE51}"/>
    <cellStyle name="Normal 9 3 2 2 3 5" xfId="17970" xr:uid="{E04CFC56-C759-4BE0-8A5B-9B9E67906126}"/>
    <cellStyle name="Normal 9 3 2 2 4" xfId="5060" xr:uid="{00000000-0005-0000-0000-0000E7160000}"/>
    <cellStyle name="Normal 9 3 2 2 4 2" xfId="26940" xr:uid="{ED4166D2-522B-446E-B85D-865EAF0608F7}"/>
    <cellStyle name="Normal 9 3 2 2 4 3" xfId="16089" xr:uid="{DEDDCA64-D195-4C9E-8C98-DB64C025E77F}"/>
    <cellStyle name="Normal 9 3 2 2 5" xfId="8775" xr:uid="{FDD9C7A9-3981-4AE8-BD25-43CE0252928E}"/>
    <cellStyle name="Normal 9 3 2 2 5 2" xfId="18922" xr:uid="{A95F4F06-F5EF-4486-8F70-FB602C8BD75A}"/>
    <cellStyle name="Normal 9 3 2 2 6" xfId="11432" xr:uid="{2C37FCA9-5BDC-4EA4-99E6-3590F60891F2}"/>
    <cellStyle name="Normal 9 3 2 2 6 2" xfId="21755" xr:uid="{C56FAEBF-4D02-47AF-99CF-DEF543E4F613}"/>
    <cellStyle name="Normal 9 3 2 2 7" xfId="24645" xr:uid="{344299C0-5834-49D8-9396-D47D8BE9A71D}"/>
    <cellStyle name="Normal 9 3 2 2 8" xfId="14649" xr:uid="{EB4A0726-BD4E-4A7D-9C1E-4DEE2F7B4CE6}"/>
    <cellStyle name="Normal 9 3 2 3" xfId="2478" xr:uid="{00000000-0005-0000-0000-000070050000}"/>
    <cellStyle name="Normal 9 3 2 3 2" xfId="6379" xr:uid="{00000000-0005-0000-0000-0000E9160000}"/>
    <cellStyle name="Normal 9 3 2 3 2 2" xfId="10739" xr:uid="{4F442D48-4D30-4475-896D-3536FAAA5F5B}"/>
    <cellStyle name="Normal 9 3 2 3 2 2 2" xfId="30322" xr:uid="{DD1E828B-9CEF-48C1-B01E-BA1881369E61}"/>
    <cellStyle name="Normal 9 3 2 3 2 2 3" xfId="21035" xr:uid="{790CED53-5ECA-4208-82D9-027604DE75D4}"/>
    <cellStyle name="Normal 9 3 2 3 2 3" xfId="13544" xr:uid="{18F41846-D8A7-48CE-85B7-BA8A3961A974}"/>
    <cellStyle name="Normal 9 3 2 3 2 3 2" xfId="23868" xr:uid="{0170623B-18B5-4EAE-B5E8-A473649B2E8C}"/>
    <cellStyle name="Normal 9 3 2 3 2 4" xfId="26248" xr:uid="{B14F4172-4039-4272-90FE-12DC10678991}"/>
    <cellStyle name="Normal 9 3 2 3 2 5" xfId="18202" xr:uid="{30555E52-FD65-4C32-8276-AF230C521D23}"/>
    <cellStyle name="Normal 9 3 2 3 3" xfId="8304" xr:uid="{6BFAC215-D2FC-4D6D-9785-B42991894C97}"/>
    <cellStyle name="Normal 9 3 2 3 3 2" xfId="28111" xr:uid="{3E30DE05-4DD2-479E-BBE5-B2DE15F6C0EC}"/>
    <cellStyle name="Normal 9 3 2 3 3 3" xfId="17414" xr:uid="{21D29732-60CD-4910-8A86-05073231DABA}"/>
    <cellStyle name="Normal 9 3 2 3 4" xfId="10069" xr:uid="{E3549640-F584-4479-84EF-BCBFCC13BF30}"/>
    <cellStyle name="Normal 9 3 2 3 4 2" xfId="20247" xr:uid="{EDF89B8B-2BF3-4455-9D1F-2B0D9AD58210}"/>
    <cellStyle name="Normal 9 3 2 3 5" xfId="12756" xr:uid="{C1C77417-863D-44B2-8ABF-09B9CCF929E6}"/>
    <cellStyle name="Normal 9 3 2 3 5 2" xfId="23080" xr:uid="{5628F442-0943-4A3E-8644-CA69A5E1A70E}"/>
    <cellStyle name="Normal 9 3 2 3 6" xfId="26401" xr:uid="{457B36F6-4BDC-43FF-8FB4-5BB7D0C18D65}"/>
    <cellStyle name="Normal 9 3 2 3 7" xfId="15388" xr:uid="{BE7439ED-8652-44FF-BDC0-9F869766B404}"/>
    <cellStyle name="Normal 9 3 2 4" xfId="4227" xr:uid="{00000000-0005-0000-0000-0000EA160000}"/>
    <cellStyle name="Normal 9 3 2 4 2" xfId="6377" xr:uid="{00000000-0005-0000-0000-0000EB160000}"/>
    <cellStyle name="Normal 9 3 2 4 2 2" xfId="28303" xr:uid="{ED8107FE-54C8-4961-AF7D-5B6C1C533740}"/>
    <cellStyle name="Normal 9 3 2 4 2 3" xfId="17412" xr:uid="{19669BE2-26BF-4636-9BD6-48AF36339B12}"/>
    <cellStyle name="Normal 9 3 2 4 3" xfId="10067" xr:uid="{5831CE11-7BCE-4151-96A3-26EAB408A169}"/>
    <cellStyle name="Normal 9 3 2 4 3 2" xfId="20245" xr:uid="{1911DFD0-805A-47E6-8DE0-59145D51CEC4}"/>
    <cellStyle name="Normal 9 3 2 4 4" xfId="12754" xr:uid="{7728CB15-56D1-4F4E-ADE9-AC56200262DB}"/>
    <cellStyle name="Normal 9 3 2 4 4 2" xfId="23078" xr:uid="{2F2C3B84-ECED-4C15-BC28-B4E4D774D2E4}"/>
    <cellStyle name="Normal 9 3 2 4 5" xfId="25662" xr:uid="{CBA1D788-CA1C-456B-82D5-FA70821CB8C9}"/>
    <cellStyle name="Normal 9 3 2 4 6" xfId="15386" xr:uid="{507E0A52-957D-42AF-AD55-D0A4D5D41AFF}"/>
    <cellStyle name="Normal 9 3 2 5" xfId="3243" xr:uid="{00000000-0005-0000-0000-0000EC160000}"/>
    <cellStyle name="Normal 9 3 2 5 2" xfId="5173" xr:uid="{00000000-0005-0000-0000-0000ED160000}"/>
    <cellStyle name="Normal 9 3 2 5 2 2" xfId="27301" xr:uid="{8A16D8A9-04C0-42CB-A372-A6FFBCF5F94E}"/>
    <cellStyle name="Normal 9 3 2 5 2 3" xfId="16462" xr:uid="{8DA5880C-44F6-4A21-B907-4B6D4845FE1A}"/>
    <cellStyle name="Normal 9 3 2 5 3" xfId="9122" xr:uid="{ADB29F15-543D-45CB-8D42-A1EF15ECFEA7}"/>
    <cellStyle name="Normal 9 3 2 5 3 2" xfId="19295" xr:uid="{FB4EC5F9-EF6E-4688-BC70-C3BC30C4784C}"/>
    <cellStyle name="Normal 9 3 2 5 4" xfId="11804" xr:uid="{ECFDB075-14D4-432D-AFE8-D4B504F77D00}"/>
    <cellStyle name="Normal 9 3 2 5 4 2" xfId="22128" xr:uid="{E4C3D834-199A-4332-AF92-D5A4C8DC1B99}"/>
    <cellStyle name="Normal 9 3 2 5 5" xfId="25179" xr:uid="{4C680FF8-E926-459C-A4CF-6828CDBE5171}"/>
    <cellStyle name="Normal 9 3 2 5 6" xfId="14229" xr:uid="{72BF0FCA-0594-4547-BCF8-897C737823F2}"/>
    <cellStyle name="Normal 9 3 2 6" xfId="4774" xr:uid="{00000000-0005-0000-0000-0000EE160000}"/>
    <cellStyle name="Normal 9 3 2 6 2" xfId="9017" xr:uid="{12F862BD-3BA3-494D-B89F-DB809269E4E1}"/>
    <cellStyle name="Normal 9 3 2 6 2 2" xfId="19190" xr:uid="{BF929C45-AD0B-4FF5-9A7B-30A8DD60FBCE}"/>
    <cellStyle name="Normal 9 3 2 6 3" xfId="11699" xr:uid="{DA909685-A9EC-482B-9B60-D937088E9AB0}"/>
    <cellStyle name="Normal 9 3 2 6 3 2" xfId="22023" xr:uid="{3CC1A80D-16DE-40AD-970B-A19A3DDAF47C}"/>
    <cellStyle name="Normal 9 3 2 6 4" xfId="25237" xr:uid="{561669EB-505A-413D-A992-5AA39A8F1246}"/>
    <cellStyle name="Normal 9 3 2 6 5" xfId="16357" xr:uid="{AC4A3068-B5A7-4D12-B4A7-DAFCE8D1114C}"/>
    <cellStyle name="Normal 9 3 2 7" xfId="7518" xr:uid="{BFE1E6D0-9133-4B19-8DAF-8B01346358F1}"/>
    <cellStyle name="Normal 9 3 2 7 2" xfId="10346" xr:uid="{67163172-68A6-40DA-A443-68FB0F71B2AA}"/>
    <cellStyle name="Normal 9 3 2 7 2 2" xfId="20528" xr:uid="{0206AD75-B4CC-40B5-A985-F9B332D80382}"/>
    <cellStyle name="Normal 9 3 2 7 3" xfId="13037" xr:uid="{451A7101-B6F6-4E59-9330-E3D75CC05759}"/>
    <cellStyle name="Normal 9 3 2 7 3 2" xfId="23361" xr:uid="{2F940485-EEB0-417A-A61F-36D08FF60E6E}"/>
    <cellStyle name="Normal 9 3 2 7 4" xfId="17695" xr:uid="{F98AB565-9C32-43A3-A614-9EE32F3E563A}"/>
    <cellStyle name="Normal 9 3 2 8" xfId="8000" xr:uid="{2E6920DC-8504-41EE-AF61-EA9DCBFC66BA}"/>
    <cellStyle name="Normal 9 3 2 8 2" xfId="16088" xr:uid="{5FA534F4-5531-4DB2-B119-AF37F292834E}"/>
    <cellStyle name="Normal 9 3 2 9" xfId="8774" xr:uid="{7AA26BAE-12C0-43E4-B0D4-71081F19E52F}"/>
    <cellStyle name="Normal 9 3 2 9 2" xfId="18921" xr:uid="{B4352F69-D817-4480-829B-EBDD6B3E0575}"/>
    <cellStyle name="Normal 9 3 3" xfId="1849" xr:uid="{00000000-0005-0000-0000-000039070000}"/>
    <cellStyle name="Normal 9 3 3 10" xfId="24822" xr:uid="{12B83FF9-3545-4687-A171-B14C8923585F}"/>
    <cellStyle name="Normal 9 3 3 11" xfId="14131" xr:uid="{71437829-DD2D-418B-8EEC-3E77F1DB7383}"/>
    <cellStyle name="Normal 9 3 3 2" xfId="2615" xr:uid="{00000000-0005-0000-0000-000072050000}"/>
    <cellStyle name="Normal 9 3 3 2 2" xfId="4229" xr:uid="{00000000-0005-0000-0000-0000F1160000}"/>
    <cellStyle name="Normal 9 3 3 2 2 2" xfId="6381" xr:uid="{00000000-0005-0000-0000-0000F2160000}"/>
    <cellStyle name="Normal 9 3 3 2 2 2 2" xfId="29263" xr:uid="{81D335BE-CD84-4E66-B910-AC3DECCF1EA5}"/>
    <cellStyle name="Normal 9 3 3 2 2 2 3" xfId="17416" xr:uid="{9CC62019-8C5F-4F0F-BE5D-3AC41AA7737E}"/>
    <cellStyle name="Normal 9 3 3 2 2 3" xfId="10071" xr:uid="{D282E26A-FC28-44C3-AA61-0ADA661D0B19}"/>
    <cellStyle name="Normal 9 3 3 2 2 3 2" xfId="20249" xr:uid="{A93908B1-898B-4A4C-BEC0-C4CE5CB4D40B}"/>
    <cellStyle name="Normal 9 3 3 2 2 4" xfId="12758" xr:uid="{74C6D4EA-B9A6-477D-BF71-21CBE21822EE}"/>
    <cellStyle name="Normal 9 3 3 2 2 4 2" xfId="23082" xr:uid="{577E74D3-8D03-43C9-A247-FB1C8C4EE669}"/>
    <cellStyle name="Normal 9 3 3 2 2 5" xfId="25724" xr:uid="{42BC79A9-C5D8-402E-8B80-8A73B8940AC5}"/>
    <cellStyle name="Normal 9 3 3 2 2 6" xfId="15390" xr:uid="{08081902-8EBF-42EC-A1BB-298A59CE41F1}"/>
    <cellStyle name="Normal 9 3 3 2 3" xfId="5603" xr:uid="{00000000-0005-0000-0000-0000F3160000}"/>
    <cellStyle name="Normal 9 3 3 2 3 2" xfId="10561" xr:uid="{1893942D-EB52-4B8A-88E4-C521C1077775}"/>
    <cellStyle name="Normal 9 3 3 2 3 2 2" xfId="30168" xr:uid="{41A54498-C0D8-4C32-B886-202E9DA3992F}"/>
    <cellStyle name="Normal 9 3 3 2 3 2 3" xfId="20804" xr:uid="{F1BBF99A-6D97-460B-A878-1A3E79567C7F}"/>
    <cellStyle name="Normal 9 3 3 2 3 3" xfId="13313" xr:uid="{1524C512-D5DB-4A10-A827-234BDC605153}"/>
    <cellStyle name="Normal 9 3 3 2 3 3 2" xfId="23637" xr:uid="{CB289DEF-3D23-4E6E-B109-687B3D8F29E2}"/>
    <cellStyle name="Normal 9 3 3 2 3 4" xfId="26165" xr:uid="{4B0FB0DC-BF24-4977-80B5-692BAE98A24F}"/>
    <cellStyle name="Normal 9 3 3 2 3 5" xfId="17971" xr:uid="{CF55CB17-76B6-4E42-8BB5-D3361D701CFB}"/>
    <cellStyle name="Normal 9 3 3 2 4" xfId="8168" xr:uid="{85288686-CA94-4FC7-A4B9-8F17D202E8D6}"/>
    <cellStyle name="Normal 9 3 3 2 4 2" xfId="28285" xr:uid="{E8FEC8E4-2090-40BF-9BCE-B881D43BE0B3}"/>
    <cellStyle name="Normal 9 3 3 2 4 3" xfId="16788" xr:uid="{C81F4E98-9AA4-40A1-B888-721DFE099ACB}"/>
    <cellStyle name="Normal 9 3 3 2 5" xfId="9445" xr:uid="{C8CD81A2-AC55-47DD-8637-567220BCB539}"/>
    <cellStyle name="Normal 9 3 3 2 5 2" xfId="19621" xr:uid="{39642975-C572-47D3-BB64-C820CE7FFE9B}"/>
    <cellStyle name="Normal 9 3 3 2 6" xfId="12130" xr:uid="{AA4773D1-774C-479D-8A26-723529BECB56}"/>
    <cellStyle name="Normal 9 3 3 2 6 2" xfId="22454" xr:uid="{41C86F0A-0A58-4F5A-BDC5-1909CE02516A}"/>
    <cellStyle name="Normal 9 3 3 2 7" xfId="24659" xr:uid="{2578BADD-AB93-4421-99B4-7AC042CE0C80}"/>
    <cellStyle name="Normal 9 3 3 2 8" xfId="14650" xr:uid="{81B5C8CA-AAD9-4116-A0E2-7E721B4DFF87}"/>
    <cellStyle name="Normal 9 3 3 3" xfId="4230" xr:uid="{00000000-0005-0000-0000-0000F4160000}"/>
    <cellStyle name="Normal 9 3 3 3 2" xfId="6382" xr:uid="{00000000-0005-0000-0000-0000F5160000}"/>
    <cellStyle name="Normal 9 3 3 3 2 2" xfId="10740" xr:uid="{9B4F7FF0-3D67-47AD-B013-1FAB27CC142B}"/>
    <cellStyle name="Normal 9 3 3 3 2 2 2" xfId="30323" xr:uid="{D0284C08-006A-4FC1-B193-3CC71E2E544C}"/>
    <cellStyle name="Normal 9 3 3 3 2 2 3" xfId="21036" xr:uid="{C09BA20E-B879-45DA-B6AC-06638D8BBEAF}"/>
    <cellStyle name="Normal 9 3 3 3 2 3" xfId="13545" xr:uid="{A3228EEB-1570-455A-B08D-BA363A9AAC4B}"/>
    <cellStyle name="Normal 9 3 3 3 2 3 2" xfId="23869" xr:uid="{ADF095EC-D4E8-438C-AC34-58E6DCDCD3AC}"/>
    <cellStyle name="Normal 9 3 3 3 2 4" xfId="26772" xr:uid="{3E5F3273-FFB4-4D72-A667-9229DCBA9D44}"/>
    <cellStyle name="Normal 9 3 3 3 2 5" xfId="18203" xr:uid="{21A77CD1-564E-4D68-B8A4-7E6F827F16ED}"/>
    <cellStyle name="Normal 9 3 3 3 3" xfId="8305" xr:uid="{CEB4ABB9-E08C-4D57-BA23-7EFA82AD6B6B}"/>
    <cellStyle name="Normal 9 3 3 3 3 2" xfId="26859" xr:uid="{6A9DEF6C-127C-4549-B4BC-CA39E6E17238}"/>
    <cellStyle name="Normal 9 3 3 3 3 3" xfId="17417" xr:uid="{330E256C-B327-4323-A3BF-881E9513CFD0}"/>
    <cellStyle name="Normal 9 3 3 3 4" xfId="10072" xr:uid="{EAE9F880-3A34-48E5-912D-7F480BDE6A29}"/>
    <cellStyle name="Normal 9 3 3 3 4 2" xfId="20250" xr:uid="{DCC16C9C-6DD5-4DD3-932D-965451F99D6E}"/>
    <cellStyle name="Normal 9 3 3 3 5" xfId="12759" xr:uid="{0F240FDD-5365-4FAE-9CAC-C3596BF57A31}"/>
    <cellStyle name="Normal 9 3 3 3 5 2" xfId="23083" xr:uid="{F8E9949E-B89C-43A0-9713-A1B44BAC3345}"/>
    <cellStyle name="Normal 9 3 3 3 6" xfId="24792" xr:uid="{63DF92BF-2290-4E4A-9C72-4B53099B5E89}"/>
    <cellStyle name="Normal 9 3 3 3 7" xfId="15391" xr:uid="{222EC01D-083D-4113-9B34-2D7607C781F7}"/>
    <cellStyle name="Normal 9 3 3 4" xfId="4228" xr:uid="{00000000-0005-0000-0000-0000F6160000}"/>
    <cellStyle name="Normal 9 3 3 4 2" xfId="6380" xr:uid="{00000000-0005-0000-0000-0000F7160000}"/>
    <cellStyle name="Normal 9 3 3 4 2 2" xfId="29318" xr:uid="{AB74D14A-DF56-4883-9D00-F2229743BD21}"/>
    <cellStyle name="Normal 9 3 3 4 2 3" xfId="17415" xr:uid="{6D148945-7B6F-40D1-8E12-9A1051994E4D}"/>
    <cellStyle name="Normal 9 3 3 4 3" xfId="10070" xr:uid="{E9D91F0F-6E25-4BDE-AE7E-6329A2ACB1D6}"/>
    <cellStyle name="Normal 9 3 3 4 3 2" xfId="20248" xr:uid="{E33E858A-4BBA-43D8-BF23-BF72F4C14996}"/>
    <cellStyle name="Normal 9 3 3 4 4" xfId="12757" xr:uid="{4CEA2D6E-534B-46D0-AE32-1220F8F4822F}"/>
    <cellStyle name="Normal 9 3 3 4 4 2" xfId="23081" xr:uid="{D0C671E3-C316-4B9B-AA43-C2F9E7D8CB65}"/>
    <cellStyle name="Normal 9 3 3 4 5" xfId="26632" xr:uid="{E4FE0857-79FD-405F-8484-35C3E740C142}"/>
    <cellStyle name="Normal 9 3 3 4 6" xfId="15389" xr:uid="{0EC1B39A-6648-4388-B4E5-C7E0E988EE31}"/>
    <cellStyle name="Normal 9 3 3 5" xfId="3367" xr:uid="{00000000-0005-0000-0000-0000F8160000}"/>
    <cellStyle name="Normal 9 3 3 5 2" xfId="5276" xr:uid="{00000000-0005-0000-0000-0000F9160000}"/>
    <cellStyle name="Normal 9 3 3 5 2 2" xfId="27859" xr:uid="{3D831757-DCD9-482B-9617-E123A21A2029}"/>
    <cellStyle name="Normal 9 3 3 5 2 3" xfId="16565" xr:uid="{1E6694EA-51F2-4CFC-AD3E-D241D064F492}"/>
    <cellStyle name="Normal 9 3 3 5 3" xfId="9225" xr:uid="{66B3AF3F-A93F-4FA7-9A4B-EA7EF42FC844}"/>
    <cellStyle name="Normal 9 3 3 5 3 2" xfId="19398" xr:uid="{E0DE8866-9006-4A71-861F-5B514C1FB9AB}"/>
    <cellStyle name="Normal 9 3 3 5 4" xfId="11907" xr:uid="{39D33C11-E5C8-414E-9297-952135B06173}"/>
    <cellStyle name="Normal 9 3 3 5 4 2" xfId="22231" xr:uid="{4CA1A5F2-4EBD-4540-AF66-B0AA0EA2BFF8}"/>
    <cellStyle name="Normal 9 3 3 5 5" xfId="25143" xr:uid="{19A24B3F-B9FE-44BC-B613-BAA0B655F9F3}"/>
    <cellStyle name="Normal 9 3 3 5 6" xfId="14329" xr:uid="{BE0A9E91-7601-4C0B-BD02-CAE84D328201}"/>
    <cellStyle name="Normal 9 3 3 6" xfId="4946" xr:uid="{00000000-0005-0000-0000-0000FA160000}"/>
    <cellStyle name="Normal 9 3 3 6 2" xfId="10468" xr:uid="{8069EAE1-CDF9-47F5-BBAE-8DFEBBF58A57}"/>
    <cellStyle name="Normal 9 3 3 6 2 2" xfId="20650" xr:uid="{E9BC819E-B661-4368-8668-1B20622A7DF7}"/>
    <cellStyle name="Normal 9 3 3 6 3" xfId="13159" xr:uid="{0DEAB2B8-98B0-4258-A4E6-7A0444CF83DB}"/>
    <cellStyle name="Normal 9 3 3 6 3 2" xfId="23483" xr:uid="{BBB3C62C-9EFD-464F-9F91-26B01E1561CB}"/>
    <cellStyle name="Normal 9 3 3 6 4" xfId="24793" xr:uid="{1FDBFB7C-3186-423D-B5A5-CC5198BBD3D4}"/>
    <cellStyle name="Normal 9 3 3 6 5" xfId="17817" xr:uid="{56D14943-D6AA-467D-BF10-439F242A7FAC}"/>
    <cellStyle name="Normal 9 3 3 7" xfId="8001" xr:uid="{45EC2FF3-97C6-4A9F-B666-26F6FBF8988E}"/>
    <cellStyle name="Normal 9 3 3 7 2" xfId="16090" xr:uid="{0D83F0CB-452A-48D0-A67B-16E546FB7546}"/>
    <cellStyle name="Normal 9 3 3 8" xfId="8776" xr:uid="{1C5BB2C1-A116-4DBC-97D4-D3296A277B0C}"/>
    <cellStyle name="Normal 9 3 3 8 2" xfId="18923" xr:uid="{CBC72DDD-5706-427E-A692-5A6DDCA49042}"/>
    <cellStyle name="Normal 9 3 3 9" xfId="11433" xr:uid="{4050DDEC-FE67-4AEE-91E2-0A62682DBD28}"/>
    <cellStyle name="Normal 9 3 3 9 2" xfId="21756" xr:uid="{F7E4401D-92E6-46FE-A17B-ED14F0786523}"/>
    <cellStyle name="Normal 9 3 4" xfId="1850" xr:uid="{00000000-0005-0000-0000-00003A070000}"/>
    <cellStyle name="Normal 9 3 4 2" xfId="2419" xr:uid="{00000000-0005-0000-0000-000073050000}"/>
    <cellStyle name="Normal 9 3 4 2 2" xfId="6383" xr:uid="{00000000-0005-0000-0000-0000FD160000}"/>
    <cellStyle name="Normal 9 3 4 2 2 2" xfId="28399" xr:uid="{6B947ECE-C8BC-4FE8-B436-6A9E000765AD}"/>
    <cellStyle name="Normal 9 3 4 2 2 3" xfId="17418" xr:uid="{37403C92-E611-46E2-AAAB-749A02EFFA30}"/>
    <cellStyle name="Normal 9 3 4 2 3" xfId="10073" xr:uid="{EAFB6CAB-5005-4053-B4F0-1C65EB6B4BB9}"/>
    <cellStyle name="Normal 9 3 4 2 3 2" xfId="20251" xr:uid="{FD55C5DC-1001-46BF-BE08-0FBF18207968}"/>
    <cellStyle name="Normal 9 3 4 2 4" xfId="12760" xr:uid="{463DFBCD-B3A5-4921-A455-79D35209EB32}"/>
    <cellStyle name="Normal 9 3 4 2 4 2" xfId="23084" xr:uid="{10299C51-CAE6-4556-89DC-0EF523F9FD29}"/>
    <cellStyle name="Normal 9 3 4 2 5" xfId="26283" xr:uid="{FFFEF91F-DA7B-4973-8423-E08E30253C5F}"/>
    <cellStyle name="Normal 9 3 4 2 6" xfId="15392" xr:uid="{CD88408E-C0EA-4F2C-9EA3-0E297C715CDF}"/>
    <cellStyle name="Normal 9 3 4 3" xfId="3760" xr:uid="{00000000-0005-0000-0000-0000FE160000}"/>
    <cellStyle name="Normal 9 3 4 3 2" xfId="5601" xr:uid="{00000000-0005-0000-0000-0000FF160000}"/>
    <cellStyle name="Normal 9 3 4 3 2 2" xfId="30166" xr:uid="{578FEEB3-D95F-4E6B-BE75-BD37CFCEB895}"/>
    <cellStyle name="Normal 9 3 4 3 2 3" xfId="20802" xr:uid="{7D3E321C-0213-4153-AC6F-D17F23123EA0}"/>
    <cellStyle name="Normal 9 3 4 3 3" xfId="13311" xr:uid="{06ABCC39-29E2-46D5-840D-8D9FCC96F773}"/>
    <cellStyle name="Normal 9 3 4 3 3 2" xfId="23635" xr:uid="{D55DE274-5363-439D-9EF6-CD1CAF5FCAB1}"/>
    <cellStyle name="Normal 9 3 4 3 4" xfId="25480" xr:uid="{3C2A9D93-05B6-48BA-9303-3FD195AEA3A6}"/>
    <cellStyle name="Normal 9 3 4 3 5" xfId="17969" xr:uid="{059503E5-8D47-4DFB-9A83-7572CFF8EC4C}"/>
    <cellStyle name="Normal 9 3 4 4" xfId="4701" xr:uid="{00000000-0005-0000-0000-000000170000}"/>
    <cellStyle name="Normal 9 3 4 4 2" xfId="28420" xr:uid="{9241D24A-5E05-4AD9-9A4A-47F283A69DE3}"/>
    <cellStyle name="Normal 9 3 4 4 3" xfId="16091" xr:uid="{A9EF7E83-4831-4840-8EC0-3AF36310B12D}"/>
    <cellStyle name="Normal 9 3 4 5" xfId="8777" xr:uid="{050C0D7D-E0B8-482D-BEA6-9F3EA393C43D}"/>
    <cellStyle name="Normal 9 3 4 5 2" xfId="18924" xr:uid="{00E92B3C-D8C3-4443-9137-07412B52CBD7}"/>
    <cellStyle name="Normal 9 3 4 6" xfId="11434" xr:uid="{934BD1AF-5D07-4E8E-9F76-B1F8F7DDF25A}"/>
    <cellStyle name="Normal 9 3 4 6 2" xfId="21757" xr:uid="{5667CE59-E9CE-41EC-BB92-0D3FF26FD9E9}"/>
    <cellStyle name="Normal 9 3 4 7" xfId="26500" xr:uid="{1A7B30E5-CC22-4BD5-B57A-12971D99D598}"/>
    <cellStyle name="Normal 9 3 4 8" xfId="14648" xr:uid="{05BF526E-9DE8-47D0-A02C-4FB044D5DA0B}"/>
    <cellStyle name="Normal 9 3 5" xfId="2286" xr:uid="{00000000-0005-0000-0000-00006F050000}"/>
    <cellStyle name="Normal 9 3 5 2" xfId="6384" xr:uid="{00000000-0005-0000-0000-000002170000}"/>
    <cellStyle name="Normal 9 3 5 2 2" xfId="10741" xr:uid="{315BB7C3-72D6-4DB7-A7D5-E7E574CB0482}"/>
    <cellStyle name="Normal 9 3 5 2 2 2" xfId="30324" xr:uid="{554EFF5A-13CC-4CE3-9217-4636491CCF32}"/>
    <cellStyle name="Normal 9 3 5 2 2 3" xfId="21037" xr:uid="{1E9D7567-D578-4D78-89AD-1036A69F33E3}"/>
    <cellStyle name="Normal 9 3 5 2 3" xfId="13546" xr:uid="{15E54538-EE46-4345-84DF-E0B949312B59}"/>
    <cellStyle name="Normal 9 3 5 2 3 2" xfId="23870" xr:uid="{DB127846-CD8D-4E0D-83F2-450A182C661D}"/>
    <cellStyle name="Normal 9 3 5 2 4" xfId="25489" xr:uid="{6F0A7173-54FD-4E4A-A1FB-8828B2EF72A8}"/>
    <cellStyle name="Normal 9 3 5 2 5" xfId="18204" xr:uid="{521112C3-E764-4CF2-9445-CB102EB4D6F2}"/>
    <cellStyle name="Normal 9 3 5 3" xfId="8306" xr:uid="{576C2192-4AB9-4DC5-A990-F83C52E4457E}"/>
    <cellStyle name="Normal 9 3 5 3 2" xfId="27302" xr:uid="{A45B4A7B-BD24-4808-9BAF-37376BF8E6EE}"/>
    <cellStyle name="Normal 9 3 5 3 3" xfId="17419" xr:uid="{4412C1EE-CE47-4E05-8751-93A53E453973}"/>
    <cellStyle name="Normal 9 3 5 4" xfId="10074" xr:uid="{15E6A624-FE36-481A-964F-95F55A9A12B9}"/>
    <cellStyle name="Normal 9 3 5 4 2" xfId="20252" xr:uid="{9616481E-E92A-44BF-87D5-6F6BBAFEA762}"/>
    <cellStyle name="Normal 9 3 5 5" xfId="12761" xr:uid="{47CAAE70-45FB-4661-B889-B962E8E770DC}"/>
    <cellStyle name="Normal 9 3 5 5 2" xfId="23085" xr:uid="{B22DA7E7-C1B4-480F-A3E1-47A41DACBDF2}"/>
    <cellStyle name="Normal 9 3 5 6" xfId="25520" xr:uid="{BBE8DFB2-9356-43B8-9A62-23B06CBAB2DB}"/>
    <cellStyle name="Normal 9 3 5 7" xfId="15393" xr:uid="{DA4D7D4C-5A7B-4A7F-80C1-3E19D0ABD9AA}"/>
    <cellStyle name="Normal 9 3 6" xfId="3873" xr:uid="{00000000-0005-0000-0000-000003170000}"/>
    <cellStyle name="Normal 9 3 6 2" xfId="5765" xr:uid="{00000000-0005-0000-0000-000004170000}"/>
    <cellStyle name="Normal 9 3 6 2 2" xfId="29102" xr:uid="{0A74FE56-A1C8-43FC-8E74-A9AD9A1ED5D6}"/>
    <cellStyle name="Normal 9 3 6 2 3" xfId="16898" xr:uid="{C2441BF9-99ED-4141-912D-C678BAE443F4}"/>
    <cellStyle name="Normal 9 3 6 3" xfId="9555" xr:uid="{D2CA113C-7FAD-4185-BBF2-B79708FFCB10}"/>
    <cellStyle name="Normal 9 3 6 3 2" xfId="19731" xr:uid="{00C3D984-033C-4B0D-90F0-92C408C29378}"/>
    <cellStyle name="Normal 9 3 6 4" xfId="12240" xr:uid="{6816E098-EE26-49E9-B40A-12F527996D5C}"/>
    <cellStyle name="Normal 9 3 6 4 2" xfId="22564" xr:uid="{44E38428-A0B3-420C-93F2-B2A3FB8BD2F3}"/>
    <cellStyle name="Normal 9 3 6 5" xfId="24900" xr:uid="{C72AAFD4-5BD6-4EC0-A2AA-553F4ADB1515}"/>
    <cellStyle name="Normal 9 3 6 6" xfId="14802" xr:uid="{96DA8166-4B68-4944-83D3-BCED2CE888CA}"/>
    <cellStyle name="Normal 9 3 7" xfId="3173" xr:uid="{00000000-0005-0000-0000-000005170000}"/>
    <cellStyle name="Normal 9 3 7 2" xfId="5113" xr:uid="{00000000-0005-0000-0000-000006170000}"/>
    <cellStyle name="Normal 9 3 7 2 2" xfId="29159" xr:uid="{5271E634-6C43-4824-80FE-4FBDEA2C9340}"/>
    <cellStyle name="Normal 9 3 7 2 3" xfId="16402" xr:uid="{5FCF149E-468F-4A64-BE4D-DA841A52FBA6}"/>
    <cellStyle name="Normal 9 3 7 3" xfId="9062" xr:uid="{C400B339-848A-4F5B-85C2-5EA9CD004671}"/>
    <cellStyle name="Normal 9 3 7 3 2" xfId="19235" xr:uid="{0DE2D377-810A-40D3-8772-BA331FDA4FD4}"/>
    <cellStyle name="Normal 9 3 7 4" xfId="11744" xr:uid="{3FE0D5B8-1495-43DF-9384-8917DC20B9A5}"/>
    <cellStyle name="Normal 9 3 7 4 2" xfId="22068" xr:uid="{2E53ED5B-040F-438C-9CD4-ABF4A21311CD}"/>
    <cellStyle name="Normal 9 3 7 5" xfId="24551" xr:uid="{F332D39C-95A2-4657-840E-BD92B78C0173}"/>
    <cellStyle name="Normal 9 3 7 6" xfId="14171" xr:uid="{64F301ED-4965-43F4-90A9-0DF379506397}"/>
    <cellStyle name="Normal 9 3 8" xfId="4543" xr:uid="{00000000-0005-0000-0000-000007170000}"/>
    <cellStyle name="Normal 9 3 8 2" xfId="8841" xr:uid="{EAC14D2C-BF68-44E0-9C17-BD172B1D65F0}"/>
    <cellStyle name="Normal 9 3 8 2 2" xfId="18991" xr:uid="{86A13475-EA43-4C4C-963E-596DDFF7EFB7}"/>
    <cellStyle name="Normal 9 3 8 3" xfId="11500" xr:uid="{8BBA2FD0-597A-4DAE-B40D-D510172A2D9E}"/>
    <cellStyle name="Normal 9 3 8 3 2" xfId="21824" xr:uid="{190EF608-D6B6-40AF-BD75-26777DEA94FF}"/>
    <cellStyle name="Normal 9 3 8 4" xfId="25074" xr:uid="{0A16A280-C1EC-4EB1-9AEF-89185ABDE941}"/>
    <cellStyle name="Normal 9 3 8 5" xfId="16158" xr:uid="{930246A9-23DA-4886-9FDB-67B70A603762}"/>
    <cellStyle name="Normal 9 3 9" xfId="7499" xr:uid="{F2507441-AD63-493F-BAA0-AFB312F1FAE1}"/>
    <cellStyle name="Normal 9 3 9 2" xfId="10331" xr:uid="{C77E4CDF-94D3-4C00-8D8D-666F5009C4EF}"/>
    <cellStyle name="Normal 9 3 9 2 2" xfId="20513" xr:uid="{D33F3DBB-55E9-4D41-B0FE-81FF210BA357}"/>
    <cellStyle name="Normal 9 3 9 3" xfId="13022" xr:uid="{BE2C91B4-3A52-4361-89D4-80B185AA6462}"/>
    <cellStyle name="Normal 9 3 9 3 2" xfId="23346" xr:uid="{7E26FD02-43CA-42C8-8DB1-B30F5CF5DC75}"/>
    <cellStyle name="Normal 9 3 9 4" xfId="17680" xr:uid="{09CD5756-B353-480D-ACD8-DDB9E5F08491}"/>
    <cellStyle name="Normal 9 4" xfId="3293" xr:uid="{00000000-0005-0000-0000-000008170000}"/>
    <cellStyle name="Normal 9 4 10" xfId="6834" xr:uid="{1D8B539C-B5A6-4A3F-85AE-909511679C66}"/>
    <cellStyle name="Normal 9 4 2" xfId="3762" xr:uid="{00000000-0005-0000-0000-000009170000}"/>
    <cellStyle name="Normal 9 4 2 2" xfId="4232" xr:uid="{00000000-0005-0000-0000-00000A170000}"/>
    <cellStyle name="Normal 9 4 2 2 2" xfId="6386" xr:uid="{00000000-0005-0000-0000-00000B170000}"/>
    <cellStyle name="Normal 9 4 2 2 2 2" xfId="29518" xr:uid="{0CE57BC4-4510-4B6C-8F81-3613EAB6DB1A}"/>
    <cellStyle name="Normal 9 4 2 2 2 3" xfId="17421" xr:uid="{BF3A6BEF-2B0B-4416-A42F-1205EE46EC2A}"/>
    <cellStyle name="Normal 9 4 2 2 3" xfId="10076" xr:uid="{7067C5BF-797B-4C5D-BB82-7644C57E3D8F}"/>
    <cellStyle name="Normal 9 4 2 2 3 2" xfId="20254" xr:uid="{4E4F6AD0-9590-47CE-BD00-6B100FFA2DB6}"/>
    <cellStyle name="Normal 9 4 2 2 4" xfId="12763" xr:uid="{56D64383-11BC-45D8-9E92-4780ED9331D5}"/>
    <cellStyle name="Normal 9 4 2 2 4 2" xfId="23087" xr:uid="{F13D9131-C5F8-457F-9345-26826F96370E}"/>
    <cellStyle name="Normal 9 4 2 2 5" xfId="26275" xr:uid="{D4A04F9D-AAEA-4F6B-95D4-AAD1AC4BE2BF}"/>
    <cellStyle name="Normal 9 4 2 2 6" xfId="15395" xr:uid="{369A5442-9F82-4817-BD44-7E174ED7001B}"/>
    <cellStyle name="Normal 9 4 2 3" xfId="5604" xr:uid="{00000000-0005-0000-0000-00000C170000}"/>
    <cellStyle name="Normal 9 4 2 3 2" xfId="10562" xr:uid="{10321312-E929-48AB-8623-2329628C0E9B}"/>
    <cellStyle name="Normal 9 4 2 3 2 2" xfId="30169" xr:uid="{5787CC5C-3185-49F9-870F-71C48EAC8382}"/>
    <cellStyle name="Normal 9 4 2 3 2 3" xfId="20805" xr:uid="{3EB44D23-9AB6-49E6-B0A3-109762B7BD6E}"/>
    <cellStyle name="Normal 9 4 2 3 3" xfId="13314" xr:uid="{0D12E71D-03DA-4612-901A-590706A2C389}"/>
    <cellStyle name="Normal 9 4 2 3 3 2" xfId="23638" xr:uid="{9E7D6AB0-D5E6-4B73-A1CF-1D0C232D1959}"/>
    <cellStyle name="Normal 9 4 2 3 4" xfId="24614" xr:uid="{F03D015D-5680-4DEA-9C15-C864CE4FF6DE}"/>
    <cellStyle name="Normal 9 4 2 3 5" xfId="17972" xr:uid="{26F96A85-0931-4B7C-B796-E208F1A94773}"/>
    <cellStyle name="Normal 9 4 2 4" xfId="8169" xr:uid="{7375B0F2-8587-422A-8987-13786E544CEC}"/>
    <cellStyle name="Normal 9 4 2 4 2" xfId="27223" xr:uid="{14C9472B-4AB1-4081-AFBA-7B3D0EF5E1BC}"/>
    <cellStyle name="Normal 9 4 2 4 3" xfId="16789" xr:uid="{8F05E682-C402-4219-B37A-1B0E44A7CBEB}"/>
    <cellStyle name="Normal 9 4 2 5" xfId="9446" xr:uid="{616B0C31-CB57-4229-B9BA-D1BC7B7D74CA}"/>
    <cellStyle name="Normal 9 4 2 5 2" xfId="19622" xr:uid="{826F76C3-F451-4EAC-BE5A-574201EF0C85}"/>
    <cellStyle name="Normal 9 4 2 6" xfId="12131" xr:uid="{49398EB6-C94F-49E7-8259-7A8428B67D3C}"/>
    <cellStyle name="Normal 9 4 2 6 2" xfId="22455" xr:uid="{7185F2FA-102F-4A17-8C21-792F41B4FF03}"/>
    <cellStyle name="Normal 9 4 2 7" xfId="26411" xr:uid="{268D8A9E-1B7A-4CA1-B9A9-270BE67E1186}"/>
    <cellStyle name="Normal 9 4 2 8" xfId="14651" xr:uid="{96D67BF9-65BD-494B-85FA-BF818C7DBD59}"/>
    <cellStyle name="Normal 9 4 3" xfId="4233" xr:uid="{00000000-0005-0000-0000-00000D170000}"/>
    <cellStyle name="Normal 9 4 3 2" xfId="6387" xr:uid="{00000000-0005-0000-0000-00000E170000}"/>
    <cellStyle name="Normal 9 4 3 2 2" xfId="10742" xr:uid="{C00582E7-E57C-4590-A9C6-5BC25730FF1E}"/>
    <cellStyle name="Normal 9 4 3 2 2 2" xfId="30325" xr:uid="{2DFC894F-B1EF-4FB1-931E-D1446508CE27}"/>
    <cellStyle name="Normal 9 4 3 2 2 3" xfId="21038" xr:uid="{48510F07-E5F6-4613-90AA-530732D5B23E}"/>
    <cellStyle name="Normal 9 4 3 2 3" xfId="13547" xr:uid="{A9C634CB-2D5A-4B97-96EF-E1000B8AF79F}"/>
    <cellStyle name="Normal 9 4 3 2 3 2" xfId="23871" xr:uid="{0F599407-233C-4193-AD31-3BFC2580EDD5}"/>
    <cellStyle name="Normal 9 4 3 2 4" xfId="27279" xr:uid="{6E606390-4831-4038-8074-995593496D59}"/>
    <cellStyle name="Normal 9 4 3 2 5" xfId="18205" xr:uid="{1B0FDA3B-5DC2-407A-A957-36DFBAD4B9DC}"/>
    <cellStyle name="Normal 9 4 3 3" xfId="8307" xr:uid="{2E9BE8C0-C2A6-42E4-8532-E4A258CEF2F1}"/>
    <cellStyle name="Normal 9 4 3 3 2" xfId="29714" xr:uid="{BC3EEB58-98CB-473E-BB66-B9AF330B389D}"/>
    <cellStyle name="Normal 9 4 3 3 3" xfId="17422" xr:uid="{EA00B8CD-B29D-4CEF-9A9D-7620AAF62FFD}"/>
    <cellStyle name="Normal 9 4 3 4" xfId="10077" xr:uid="{8B76C3B5-3E13-462C-9F85-26D7134734FB}"/>
    <cellStyle name="Normal 9 4 3 4 2" xfId="20255" xr:uid="{1D799F4D-6A78-445B-87AC-7D0D54EC764A}"/>
    <cellStyle name="Normal 9 4 3 5" xfId="12764" xr:uid="{62DC3AB1-3EE6-494C-B839-E25029EE20F6}"/>
    <cellStyle name="Normal 9 4 3 5 2" xfId="23088" xr:uid="{67061FD1-4A8C-4251-B47F-1ACF4CFF24EE}"/>
    <cellStyle name="Normal 9 4 3 6" xfId="25944" xr:uid="{44544768-97C4-4E54-88F6-11ED6BC5C59E}"/>
    <cellStyle name="Normal 9 4 3 7" xfId="15396" xr:uid="{3BCE63F9-89F0-4D8F-8DEA-6E50DE5C4B84}"/>
    <cellStyle name="Normal 9 4 4" xfId="4231" xr:uid="{00000000-0005-0000-0000-00000F170000}"/>
    <cellStyle name="Normal 9 4 4 2" xfId="6385" xr:uid="{00000000-0005-0000-0000-000010170000}"/>
    <cellStyle name="Normal 9 4 4 2 2" xfId="27580" xr:uid="{858A35F4-7E34-4D70-B0DF-8D4DDE1125B7}"/>
    <cellStyle name="Normal 9 4 4 2 3" xfId="17420" xr:uid="{D082D335-4DCC-4E90-AAF2-9989BF60CAD2}"/>
    <cellStyle name="Normal 9 4 4 3" xfId="10075" xr:uid="{17667EE8-A4E4-4859-B654-A4667076A1FA}"/>
    <cellStyle name="Normal 9 4 4 3 2" xfId="20253" xr:uid="{324A34B8-808E-4E52-9A17-4474CDEF9391}"/>
    <cellStyle name="Normal 9 4 4 4" xfId="12762" xr:uid="{62C2C115-BA6A-447F-8485-DD03346370BB}"/>
    <cellStyle name="Normal 9 4 4 4 2" xfId="23086" xr:uid="{C4CBA1A6-DA25-4464-90A3-2575E00CA19C}"/>
    <cellStyle name="Normal 9 4 4 5" xfId="24898" xr:uid="{4702A2BF-C89E-42EE-88BF-C39617307224}"/>
    <cellStyle name="Normal 9 4 4 6" xfId="15394" xr:uid="{8DE79058-B0B9-4D4B-B4D3-DB90B5E29BCF}"/>
    <cellStyle name="Normal 9 4 5" xfId="5216" xr:uid="{00000000-0005-0000-0000-000011170000}"/>
    <cellStyle name="Normal 9 4 5 2" xfId="9165" xr:uid="{E4560EDA-C4CE-43AF-9216-523285E01EE8}"/>
    <cellStyle name="Normal 9 4 5 2 2" xfId="27244" xr:uid="{CF3E1B69-BA4C-42D6-82A3-7BA6D25B51D5}"/>
    <cellStyle name="Normal 9 4 5 2 3" xfId="19338" xr:uid="{FB1BE8A5-CE60-47DB-AA44-A2507951C67B}"/>
    <cellStyle name="Normal 9 4 5 3" xfId="11847" xr:uid="{5B029965-0978-404C-BF7D-BE46325BB777}"/>
    <cellStyle name="Normal 9 4 5 3 2" xfId="22171" xr:uid="{9AD95A84-E364-49DF-AC1D-191088B0AF96}"/>
    <cellStyle name="Normal 9 4 5 4" xfId="23980" xr:uid="{D994778A-1559-4541-804F-9BC17E3AD782}"/>
    <cellStyle name="Normal 9 4 5 5" xfId="16505" xr:uid="{6BF86B85-6B54-4355-BA1E-A3E11D26746B}"/>
    <cellStyle name="Normal 9 4 6" xfId="7498" xr:uid="{5DB37A17-143C-494B-92E4-8EDF0A54A877}"/>
    <cellStyle name="Normal 9 4 7" xfId="8002" xr:uid="{403A9E45-881B-4E17-A2F8-5C7D213216C2}"/>
    <cellStyle name="Normal 9 4 8" xfId="25990" xr:uid="{C8785A81-47FD-41B2-A648-42F28312F8A3}"/>
    <cellStyle name="Normal 9 4 9" xfId="14271" xr:uid="{F70E5C43-AE99-4B13-BE74-BB0AA8F7DE27}"/>
    <cellStyle name="Normal 9 5" xfId="6915" xr:uid="{8E6B2D27-E9D9-4973-932C-C277B3D8B1F3}"/>
    <cellStyle name="Normal 9 5 2" xfId="8783" xr:uid="{81FBC87A-A842-4926-8A07-1606C9EF1F7E}"/>
    <cellStyle name="Normal 9 5 2 2" xfId="18931" xr:uid="{958AE8EC-44B2-4C56-B61C-8D50FE433B7B}"/>
    <cellStyle name="Normal 9 5 3" xfId="11440" xr:uid="{B490065D-3A0A-451E-8E6D-A556A9117D29}"/>
    <cellStyle name="Normal 9 5 3 2" xfId="21764" xr:uid="{A51F7B51-85E3-4469-9212-5FADE9F6E9F2}"/>
    <cellStyle name="Normal 9 5 4" xfId="23916" xr:uid="{9FE1A1CC-D808-4CFF-9D3E-CB509EF72059}"/>
    <cellStyle name="Normal 9 5 5" xfId="16098" xr:uid="{18638632-85B4-408D-9D21-18F153CB20D0}"/>
    <cellStyle name="Normal 9 6" xfId="7270" xr:uid="{C17FB181-8FB1-4515-8F1E-9FFCF7C07451}"/>
    <cellStyle name="Normal 9 6 2" xfId="10088" xr:uid="{92FBB4C7-DD33-4395-A0E4-E47F48D39D94}"/>
    <cellStyle name="Normal 9 6 2 2" xfId="20268" xr:uid="{6794DE59-88C3-4F48-AF48-00907132C4BE}"/>
    <cellStyle name="Normal 9 6 3" xfId="12777" xr:uid="{41AB6495-B2E5-42E1-A979-04A962750D4E}"/>
    <cellStyle name="Normal 9 6 3 2" xfId="23101" xr:uid="{F0EE7547-62F6-4245-81B6-1361D0026CD8}"/>
    <cellStyle name="Normal 9 6 4" xfId="17435" xr:uid="{BA6F40A1-7245-4C7B-8475-71DC08F2447B}"/>
    <cellStyle name="Normal 9 7" xfId="26425" xr:uid="{8EB40F48-839D-4281-A084-2100E4F8CB21}"/>
    <cellStyle name="Normal 9 8" xfId="13712" xr:uid="{592C43FD-1953-48F6-B77B-D3A666A0D90E}"/>
    <cellStyle name="Normal_98AFRCOU" xfId="1851" xr:uid="{00000000-0005-0000-0000-00003B070000}"/>
    <cellStyle name="Note" xfId="6798" builtinId="10" customBuiltin="1"/>
    <cellStyle name="Note 2" xfId="1852" xr:uid="{00000000-0005-0000-0000-00003C070000}"/>
    <cellStyle name="Note 3" xfId="1853" xr:uid="{00000000-0005-0000-0000-00003D070000}"/>
    <cellStyle name="Note 4" xfId="1854" xr:uid="{00000000-0005-0000-0000-00003E070000}"/>
    <cellStyle name="Note 4 2" xfId="1855" xr:uid="{00000000-0005-0000-0000-00003F070000}"/>
    <cellStyle name="Note 4 2 2" xfId="4235" xr:uid="{00000000-0005-0000-0000-000017170000}"/>
    <cellStyle name="Note 4 2 3" xfId="4234" xr:uid="{00000000-0005-0000-0000-000018170000}"/>
    <cellStyle name="Note 4 2 4" xfId="7256" xr:uid="{0A2C9E26-7283-494F-9B04-BF2309BF2591}"/>
    <cellStyle name="Note 4 2 4 2" xfId="7668" xr:uid="{3211B569-71EE-4E83-B557-D77DBC4671D4}"/>
    <cellStyle name="Note 4 2 4 3" xfId="7149" xr:uid="{8FEEBAC7-2099-466D-8B0F-B6F5F9AEC0EB}"/>
    <cellStyle name="Note 4 3" xfId="3380" xr:uid="{00000000-0005-0000-0000-000019170000}"/>
    <cellStyle name="Note 4 4" xfId="6854" xr:uid="{2433E542-645D-46C4-9397-C56FC5766992}"/>
    <cellStyle name="Note 4 4 2" xfId="7660" xr:uid="{01E3F5AB-0416-46BF-AF5B-7C5CB3C90298}"/>
    <cellStyle name="Note 4 4 3" xfId="30731" xr:uid="{17F8929D-3BA3-42C3-8797-0F91C0201E09}"/>
    <cellStyle name="Note 4 5" xfId="30533" xr:uid="{FCAD50C6-79C1-4D34-9220-F6F34299D714}"/>
    <cellStyle name="Note 5" xfId="13574" xr:uid="{61AF9B70-B513-4B8F-A522-DEFF015F9961}"/>
    <cellStyle name="Note 5 2" xfId="23897" xr:uid="{D044EA83-B84A-43FD-B65B-B4CE59D0AD58}"/>
    <cellStyle name="Output" xfId="6793" builtinId="21" customBuiltin="1"/>
    <cellStyle name="Output 2" xfId="1856" xr:uid="{00000000-0005-0000-0000-000040070000}"/>
    <cellStyle name="Output 3" xfId="1857" xr:uid="{00000000-0005-0000-0000-000041070000}"/>
    <cellStyle name="Output 4" xfId="30534" xr:uid="{5B0B5D3D-A4C5-416C-BFF4-4474B3E14095}"/>
    <cellStyle name="Percent 2" xfId="1858" xr:uid="{00000000-0005-0000-0000-000042070000}"/>
    <cellStyle name="Percent 2 2" xfId="1859" xr:uid="{00000000-0005-0000-0000-000043070000}"/>
    <cellStyle name="Percent 2 3" xfId="30535" xr:uid="{B15E0329-4FF5-49E6-8298-953F99F0C7D4}"/>
    <cellStyle name="Percent 3" xfId="1860" xr:uid="{00000000-0005-0000-0000-000044070000}"/>
    <cellStyle name="Percent 3 2" xfId="1861" xr:uid="{00000000-0005-0000-0000-000045070000}"/>
    <cellStyle name="Percent 3 2 2" xfId="3386" xr:uid="{00000000-0005-0000-0000-00001F170000}"/>
    <cellStyle name="Percent 3 2 3" xfId="2046" xr:uid="{00000000-0005-0000-0000-0000FD060000}"/>
    <cellStyle name="Percent 3 2 3 2" xfId="6485" xr:uid="{AFD98D09-8CB6-43B4-A46C-F6640DC8CF36}"/>
    <cellStyle name="Percent 3 2 4" xfId="6501" xr:uid="{0DA1DBC4-E6C4-4AFE-8C7D-009D4C5A1238}"/>
    <cellStyle name="Percent 3 3" xfId="1862" xr:uid="{00000000-0005-0000-0000-000046070000}"/>
    <cellStyle name="Percent 3 4" xfId="3385" xr:uid="{00000000-0005-0000-0000-000021170000}"/>
    <cellStyle name="Percent 3 5" xfId="1881" xr:uid="{00000000-0005-0000-0000-0000FC060000}"/>
    <cellStyle name="Percent 4" xfId="1863" xr:uid="{00000000-0005-0000-0000-000047070000}"/>
    <cellStyle name="Percent 4 2" xfId="1864" xr:uid="{00000000-0005-0000-0000-000048070000}"/>
    <cellStyle name="Percent 4 2 2" xfId="3388" xr:uid="{00000000-0005-0000-0000-000023170000}"/>
    <cellStyle name="Percent 4 2 3" xfId="2151" xr:uid="{00000000-0005-0000-0000-000000070000}"/>
    <cellStyle name="Percent 4 2 3 2" xfId="6525" xr:uid="{41E6B431-3DC4-416F-AE8A-AE4C1FE709EC}"/>
    <cellStyle name="Percent 4 2 4" xfId="6737" xr:uid="{CFD90B29-91B2-49C2-A479-1A0C80C48285}"/>
    <cellStyle name="Percent 4 3" xfId="1865" xr:uid="{00000000-0005-0000-0000-000049070000}"/>
    <cellStyle name="Percent 4 4" xfId="3387" xr:uid="{00000000-0005-0000-0000-000025170000}"/>
    <cellStyle name="Percent 4 5" xfId="2736" xr:uid="{00000000-0005-0000-0000-000026170000}"/>
    <cellStyle name="Percent 4 5 2" xfId="26920" xr:uid="{3A04722C-A5D6-4A3E-8C1A-5AA5E429D82D}"/>
    <cellStyle name="Percent 4 5 3" xfId="26913" xr:uid="{238CD5E9-52DA-4CA3-9FCC-C2E9F5143A77}"/>
    <cellStyle name="Percent 4 5 4" xfId="18925" xr:uid="{A9C7426D-FB79-48AE-88DB-DBC3A21F97EA}"/>
    <cellStyle name="Percent 4 6" xfId="5070" xr:uid="{00000000-0005-0000-0000-000027170000}"/>
    <cellStyle name="Percent 4 6 2" xfId="21758" xr:uid="{E7924544-6AE0-45AC-ACD3-F6566591B3DC}"/>
    <cellStyle name="Percent 4 7" xfId="1992" xr:uid="{00000000-0005-0000-0000-0000FF060000}"/>
    <cellStyle name="Percent 4 8" xfId="16092" xr:uid="{DCD2804A-527B-4377-9A9B-DA18A6B50DC4}"/>
    <cellStyle name="Percent 5" xfId="29273" xr:uid="{1CA100E8-0DF7-4783-A084-E5B26E378271}"/>
    <cellStyle name="Percent 5 2" xfId="27976" xr:uid="{35B8656A-492E-4AD2-B306-A34F73841333}"/>
    <cellStyle name="Percent 5 3" xfId="29115" xr:uid="{455D2B3C-D74E-4F53-B3F8-754F03547CAC}"/>
    <cellStyle name="Percent 6" xfId="27008" xr:uid="{8CE82E1D-0F48-4671-A354-1FA168FB07B0}"/>
    <cellStyle name="Percent 7" xfId="30792" xr:uid="{9D6619E4-E00D-474D-8E8D-B58F4F916342}"/>
    <cellStyle name="ReportHeaderRowCol.*" xfId="13666" xr:uid="{F4459279-3CE7-4347-8521-45D283321227}"/>
    <cellStyle name="ReportHeaderRowCol.1" xfId="13667" xr:uid="{B879A644-57A8-470C-8626-5727A4270914}"/>
    <cellStyle name="ReportHeaderRowCol.2" xfId="13668" xr:uid="{9E704EE3-C962-4360-A285-477CE0D6B942}"/>
    <cellStyle name="ReportHeaderRowCol.Date" xfId="13669" xr:uid="{30827D76-228E-4922-97A4-8D2DBBFD331B}"/>
    <cellStyle name="Sheet Title" xfId="1866" xr:uid="{00000000-0005-0000-0000-00004A070000}"/>
    <cellStyle name="Style 1" xfId="1867" xr:uid="{00000000-0005-0000-0000-00004B070000}"/>
    <cellStyle name="Style 1 2" xfId="1868" xr:uid="{00000000-0005-0000-0000-00004C070000}"/>
    <cellStyle name="Style 1 2 2" xfId="1869" xr:uid="{00000000-0005-0000-0000-00004D070000}"/>
    <cellStyle name="Style 1 2 2 2" xfId="3392" xr:uid="{00000000-0005-0000-0000-00002B170000}"/>
    <cellStyle name="Style 1 2 2 3" xfId="2047" xr:uid="{00000000-0005-0000-0000-000005070000}"/>
    <cellStyle name="Style 1 2 2 3 2" xfId="6496" xr:uid="{703D65E7-6E23-4C63-A1CD-BB81C75CDD99}"/>
    <cellStyle name="Style 1 2 2 4" xfId="6537" xr:uid="{A672E930-D7E4-4256-BC1F-A6962D3468C6}"/>
    <cellStyle name="Style 1 2 3" xfId="1870" xr:uid="{00000000-0005-0000-0000-00004E070000}"/>
    <cellStyle name="Style 1 2 4" xfId="3391" xr:uid="{00000000-0005-0000-0000-00002D170000}"/>
    <cellStyle name="Style 1 2 5" xfId="1888" xr:uid="{00000000-0005-0000-0000-000004070000}"/>
    <cellStyle name="Style 1 3" xfId="1871" xr:uid="{00000000-0005-0000-0000-00004F070000}"/>
    <cellStyle name="Style 1 4" xfId="1872" xr:uid="{00000000-0005-0000-0000-000050070000}"/>
    <cellStyle name="Style 1 4 2" xfId="3394" xr:uid="{00000000-0005-0000-0000-00002F170000}"/>
    <cellStyle name="Style 1 4 3" xfId="2048" xr:uid="{00000000-0005-0000-0000-000008070000}"/>
    <cellStyle name="Style 1 4 3 2" xfId="6486" xr:uid="{EDD15185-F85C-4586-AEBC-241B85C036F2}"/>
    <cellStyle name="Style 1 4 4" xfId="6626" xr:uid="{421021CD-BB91-4F31-93E6-C8137B5D6780}"/>
    <cellStyle name="Style 1 5" xfId="1882" xr:uid="{00000000-0005-0000-0000-000003070000}"/>
    <cellStyle name="SubgroupSectionHeaderRowBalanceCol" xfId="13670" xr:uid="{B3D2E5B2-21B4-4A60-A1BB-20FE32087DE9}"/>
    <cellStyle name="SubgroupSectionHeaderRowDescCol" xfId="13671" xr:uid="{423DD8D2-509C-4813-9830-103A26B2D5D7}"/>
    <cellStyle name="SubgroupSectionHeaderRowNameCol" xfId="13672" xr:uid="{2529D4C2-EDF7-448C-9D5D-8FACDEBBC924}"/>
    <cellStyle name="SubGroupSelectionHeaderRowJERefCol" xfId="13673" xr:uid="{DF709B82-1FB9-4D4F-88ED-0A549E90129F}"/>
    <cellStyle name="SubgroupSubtotalRowBalanceCol" xfId="13674" xr:uid="{197D8E7F-BE52-43BA-975B-047962020F5F}"/>
    <cellStyle name="SubgroupSubtotalRowDescCol" xfId="13675" xr:uid="{6FB9BD41-A968-4721-A7F1-B33A0DDF6C2F}"/>
    <cellStyle name="SubgroupSubtotalRowJERefCol" xfId="13676" xr:uid="{1881BD47-25AA-4BE9-BC59-F3936A2CC91B}"/>
    <cellStyle name="SubgroupSubtotalRowNameCol" xfId="13677" xr:uid="{1FBB808E-E210-4138-AF8C-526F322C5F48}"/>
    <cellStyle name="SubgroupSubtotalRowVarPectCol" xfId="13678" xr:uid="{F1CDF9E4-284F-4BEB-B364-6DE990E17BDC}"/>
    <cellStyle name="SubgroupSubtotalRowWPRefCol" xfId="13679" xr:uid="{FDF36F22-47FB-4137-83C1-A72EC9883C7A}"/>
    <cellStyle name="SumAccountGroupsRowBalanceCol" xfId="13680" xr:uid="{E27D8186-A53C-43B3-9D91-47AB2F117011}"/>
    <cellStyle name="SumAccountGroupsRowDescCol" xfId="13681" xr:uid="{127D3506-6376-4048-82F5-5151A059F93E}"/>
    <cellStyle name="SumAccountGroupsRowJERefCol" xfId="13682" xr:uid="{D3642BFA-7BEE-4B6D-B69C-BAD1BFB81A21}"/>
    <cellStyle name="SumAccountGroupsRowNameCol" xfId="13683" xr:uid="{91515498-C30A-4FF6-8F70-BDC55BBDC117}"/>
    <cellStyle name="SumAccountGroupsRowVarPectCol" xfId="13684" xr:uid="{AB81CBFE-A2EE-4691-AA4D-9695CC0A11A9}"/>
    <cellStyle name="SumAccountGroupsRowWPRefCol" xfId="13685" xr:uid="{5D5DD130-4712-456B-9AFB-787D61467368}"/>
    <cellStyle name="Title 2" xfId="30536" xr:uid="{960B3DD1-95BA-4B78-B341-589B1403D4EE}"/>
    <cellStyle name="Total" xfId="6800" builtinId="25" customBuiltin="1"/>
    <cellStyle name="Total 2" xfId="1873" xr:uid="{00000000-0005-0000-0000-000051070000}"/>
    <cellStyle name="Total 2 2" xfId="29379" xr:uid="{A884EA2E-8A39-4B1A-80C4-8602DDF558FB}"/>
    <cellStyle name="Total 3" xfId="1874" xr:uid="{00000000-0005-0000-0000-000052070000}"/>
    <cellStyle name="Total 3 2" xfId="29483" xr:uid="{F8D7D695-8B28-48B2-BAF0-211642C37AF8}"/>
    <cellStyle name="Total 4" xfId="30537" xr:uid="{B762863C-542C-411E-8D13-884ED583DDCF}"/>
    <cellStyle name="TotalRow" xfId="13686" xr:uid="{FF613A8B-B201-45EB-936E-2739B2946ED3}"/>
    <cellStyle name="TotalRowCreditCol" xfId="13687" xr:uid="{38BCBFE9-B754-419D-B76A-5213919B96E5}"/>
    <cellStyle name="TotalRowDebitCol" xfId="13688" xr:uid="{8B97C944-C470-447D-A777-818A618D70DF}"/>
    <cellStyle name="TransactionRowAcctDescCol" xfId="13689" xr:uid="{92333FE0-0FF9-4929-A963-997EA06431F6}"/>
    <cellStyle name="TransactionRowAcctNumCol" xfId="13690" xr:uid="{7DBEE988-157C-4942-9571-1458C0DF8F05}"/>
    <cellStyle name="TransactionRowCreditCol" xfId="13691" xr:uid="{A475C820-EAD7-4491-B04C-C252F2AE5A81}"/>
    <cellStyle name="TransactionRowDateCol" xfId="13692" xr:uid="{0540B103-BB66-4669-8408-65C29D752673}"/>
    <cellStyle name="TransactionRowDebitCol" xfId="13693" xr:uid="{164B63E9-67AC-446D-8A92-4818D5586AF5}"/>
    <cellStyle name="TransactionRowRefCol" xfId="13694" xr:uid="{09424FC6-39B3-472E-82F5-DBA95E9B4379}"/>
    <cellStyle name="TransactionRowTransactionCol" xfId="13695" xr:uid="{A5E4723B-8781-499B-946F-D892A7ECC248}"/>
    <cellStyle name="UnclassifiedTotalRowBalanceCol" xfId="13696" xr:uid="{267842C6-93B4-4F60-A6DE-A21646F9D601}"/>
    <cellStyle name="UnclassifiedTotalRowDescCol" xfId="13697" xr:uid="{4CA13EB4-4D1A-4DA7-A38F-E1A48107CC1A}"/>
    <cellStyle name="UnclassifiedTotalRowJERefCol" xfId="13698" xr:uid="{771FC04D-D627-4BEE-8AB5-D889ED5EFC08}"/>
    <cellStyle name="UnclassifiedTotalRowNameCol" xfId="13699" xr:uid="{E633812F-F833-41E2-9AC5-1496D4EEC4F7}"/>
    <cellStyle name="UnclassifiedTotalRowVarPectCol" xfId="13700" xr:uid="{D2D068AC-5AD3-444C-9DDC-82B61B8D0E97}"/>
    <cellStyle name="UnclassifiedTotalRowWPRefCol" xfId="13701" xr:uid="{1771F62E-2B5A-477E-BC4E-531A0BBA3696}"/>
    <cellStyle name="Warning Text" xfId="6797" builtinId="11" customBuiltin="1"/>
    <cellStyle name="Warning Text 2" xfId="1875" xr:uid="{00000000-0005-0000-0000-000053070000}"/>
    <cellStyle name="Warning Text 2 2" xfId="29151" xr:uid="{2A49C432-E943-49FF-9E13-76267E79F9E0}"/>
    <cellStyle name="Warning Text 3" xfId="1876" xr:uid="{00000000-0005-0000-0000-000054070000}"/>
    <cellStyle name="Warning Text 3 2" xfId="27341" xr:uid="{244643D8-8948-4318-8C5D-ED5E90D80CD5}"/>
    <cellStyle name="Warning Text 4" xfId="30538" xr:uid="{AE7C3EB1-68A7-413A-B6C0-930C3E7734C9}"/>
  </cellStyles>
  <dxfs count="11">
    <dxf>
      <fill>
        <patternFill>
          <bgColor rgb="FF00FFFF"/>
        </patternFill>
      </fill>
    </dxf>
    <dxf>
      <font>
        <color auto="1"/>
      </font>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9" defaultPivotStyle="PivotStyleLight16">
    <tableStyle name="Table Style 1" pivot="0" count="0" xr9:uid="{00000000-0011-0000-FFFF-FFFF00000000}"/>
    <tableStyle name="Table Style 2" pivot="0" count="0" xr9:uid="{00000000-0011-0000-FFFF-FFFF01000000}"/>
    <tableStyle name="TableStyleQueryResult" pivot="0" count="3" xr9:uid="{CF8A0B8A-7600-4997-8528-62E63C7AD107}">
      <tableStyleElement type="wholeTable" dxfId="10"/>
      <tableStyleElement type="headerRow" dxfId="9"/>
      <tableStyleElement type="firstRowStripe" dxfId="8"/>
    </tableStyle>
  </tableStyles>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EE298-7289-4A9D-ACD0-65A9CEA2B1B9}">
  <dimension ref="A1:D38"/>
  <sheetViews>
    <sheetView tabSelected="1" workbookViewId="0">
      <selection activeCell="B2" sqref="B2"/>
    </sheetView>
  </sheetViews>
  <sheetFormatPr defaultRowHeight="15" x14ac:dyDescent="0.25"/>
  <cols>
    <col min="1" max="1" width="1.7109375" style="266" customWidth="1"/>
    <col min="2" max="2" width="155" style="266" customWidth="1"/>
    <col min="3" max="4" width="9.140625" style="266" hidden="1" customWidth="1"/>
    <col min="5" max="5" width="2.28515625" style="266" customWidth="1"/>
    <col min="6" max="7" width="8.140625" style="266" customWidth="1"/>
    <col min="8" max="16384" width="9.140625" style="266"/>
  </cols>
  <sheetData>
    <row r="1" spans="2:2" ht="15.75" customHeight="1" thickBot="1" x14ac:dyDescent="0.3">
      <c r="B1" s="433"/>
    </row>
    <row r="2" spans="2:2" ht="31.5" customHeight="1" thickBot="1" x14ac:dyDescent="0.3">
      <c r="B2" s="434" t="s">
        <v>475</v>
      </c>
    </row>
    <row r="3" spans="2:2" ht="79.5" customHeight="1" x14ac:dyDescent="0.25">
      <c r="B3" s="435" t="s">
        <v>476</v>
      </c>
    </row>
    <row r="4" spans="2:2" ht="32.25" customHeight="1" x14ac:dyDescent="0.25">
      <c r="B4" s="436" t="s">
        <v>477</v>
      </c>
    </row>
    <row r="5" spans="2:2" ht="15.75" customHeight="1" x14ac:dyDescent="0.25">
      <c r="B5" s="433"/>
    </row>
    <row r="6" spans="2:2" ht="31.5" x14ac:dyDescent="0.25">
      <c r="B6" s="437" t="s">
        <v>478</v>
      </c>
    </row>
    <row r="7" spans="2:2" ht="15.75" customHeight="1" x14ac:dyDescent="0.25">
      <c r="B7" s="433"/>
    </row>
    <row r="8" spans="2:2" ht="31.5" x14ac:dyDescent="0.25">
      <c r="B8" s="437" t="s">
        <v>479</v>
      </c>
    </row>
    <row r="9" spans="2:2" x14ac:dyDescent="0.25">
      <c r="B9" s="433"/>
    </row>
    <row r="10" spans="2:2" ht="32.450000000000003" customHeight="1" x14ac:dyDescent="0.25">
      <c r="B10" s="436" t="s">
        <v>480</v>
      </c>
    </row>
    <row r="11" spans="2:2" x14ac:dyDescent="0.25">
      <c r="B11" s="433"/>
    </row>
    <row r="12" spans="2:2" ht="31.5" x14ac:dyDescent="0.25">
      <c r="B12" s="439" t="s">
        <v>494</v>
      </c>
    </row>
    <row r="13" spans="2:2" ht="15.75" x14ac:dyDescent="0.25">
      <c r="B13" s="438"/>
    </row>
    <row r="14" spans="2:2" ht="31.5" x14ac:dyDescent="0.25">
      <c r="B14" s="439" t="s">
        <v>495</v>
      </c>
    </row>
    <row r="15" spans="2:2" x14ac:dyDescent="0.25">
      <c r="B15" s="433"/>
    </row>
    <row r="16" spans="2:2" ht="70.5" customHeight="1" x14ac:dyDescent="0.25">
      <c r="B16" s="439" t="s">
        <v>492</v>
      </c>
    </row>
    <row r="17" spans="1:4" ht="15" customHeight="1" x14ac:dyDescent="0.25">
      <c r="B17" s="481" t="s">
        <v>493</v>
      </c>
    </row>
    <row r="18" spans="1:4" x14ac:dyDescent="0.25">
      <c r="B18" s="433"/>
    </row>
    <row r="19" spans="1:4" ht="32.450000000000003" customHeight="1" x14ac:dyDescent="0.25">
      <c r="B19" s="440" t="s">
        <v>481</v>
      </c>
    </row>
    <row r="20" spans="1:4" ht="63" x14ac:dyDescent="0.25">
      <c r="B20" s="437" t="s">
        <v>482</v>
      </c>
    </row>
    <row r="21" spans="1:4" ht="15.75" customHeight="1" x14ac:dyDescent="0.25">
      <c r="B21" s="433"/>
    </row>
    <row r="22" spans="1:4" ht="66" customHeight="1" x14ac:dyDescent="0.25">
      <c r="B22" s="437" t="s">
        <v>483</v>
      </c>
    </row>
    <row r="23" spans="1:4" ht="15.75" customHeight="1" x14ac:dyDescent="0.25">
      <c r="B23" s="433"/>
    </row>
    <row r="24" spans="1:4" ht="67.5" customHeight="1" x14ac:dyDescent="0.25">
      <c r="B24" s="437" t="s">
        <v>484</v>
      </c>
    </row>
    <row r="25" spans="1:4" ht="15.75" customHeight="1" x14ac:dyDescent="0.25">
      <c r="B25" s="437"/>
    </row>
    <row r="26" spans="1:4" ht="32.450000000000003" customHeight="1" x14ac:dyDescent="0.25">
      <c r="B26" s="441" t="s">
        <v>485</v>
      </c>
    </row>
    <row r="27" spans="1:4" ht="15.75" customHeight="1" x14ac:dyDescent="0.25">
      <c r="A27" s="433"/>
      <c r="B27" s="433"/>
      <c r="C27" s="433"/>
      <c r="D27" s="433"/>
    </row>
    <row r="28" spans="1:4" x14ac:dyDescent="0.25">
      <c r="B28" s="442" t="s">
        <v>6</v>
      </c>
    </row>
    <row r="29" spans="1:4" x14ac:dyDescent="0.25">
      <c r="B29" s="443" t="s">
        <v>448</v>
      </c>
    </row>
    <row r="30" spans="1:4" ht="15.75" customHeight="1" x14ac:dyDescent="0.25">
      <c r="B30" s="433"/>
    </row>
    <row r="31" spans="1:4" x14ac:dyDescent="0.25">
      <c r="B31" s="442" t="s">
        <v>7</v>
      </c>
    </row>
    <row r="32" spans="1:4" x14ac:dyDescent="0.25">
      <c r="B32" s="444" t="s">
        <v>197</v>
      </c>
    </row>
    <row r="33" spans="2:2" ht="15.75" customHeight="1" x14ac:dyDescent="0.25">
      <c r="B33" s="433"/>
    </row>
    <row r="34" spans="2:2" ht="21.75" customHeight="1" x14ac:dyDescent="0.25">
      <c r="B34" s="445" t="s">
        <v>486</v>
      </c>
    </row>
    <row r="36" spans="2:2" ht="15.75" x14ac:dyDescent="0.25">
      <c r="B36" s="359"/>
    </row>
    <row r="37" spans="2:2" ht="15.75" x14ac:dyDescent="0.25">
      <c r="B37" s="359"/>
    </row>
    <row r="38" spans="2:2" ht="15.75" x14ac:dyDescent="0.25">
      <c r="B38" s="359"/>
    </row>
  </sheetData>
  <sheetProtection algorithmName="SHA-512" hashValue="bBreQiAIV0M9JWybyqLNGySfAEusXYsjS2C5nzBIsEj+oWbmfUs3qDOkxF5qiGHAW00mFNg/Jm9mD3EXUl8RxQ==" saltValue="NlyE7o/b5w19WPVwwYvTRg==" spinCount="100000" sheet="1" formatCells="0" formatColumns="0" formatRows="0"/>
  <hyperlinks>
    <hyperlink ref="B29" r:id="rId1" xr:uid="{20068FF3-4D37-4B99-A978-9D0383FAD7BE}"/>
    <hyperlink ref="B32" r:id="rId2" xr:uid="{75B548A6-FB80-4149-851C-F1CC3D843535}"/>
    <hyperlink ref="B17" r:id="rId3" xr:uid="{A5823F1C-CC4D-48A8-92DA-AADE4A0F314A}"/>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O222"/>
  <sheetViews>
    <sheetView zoomScaleNormal="100" workbookViewId="0">
      <pane ySplit="5" topLeftCell="A6" activePane="bottomLeft" state="frozen"/>
      <selection activeCell="EL22" sqref="EL22"/>
      <selection pane="bottomLeft" activeCell="D2" sqref="D2"/>
    </sheetView>
  </sheetViews>
  <sheetFormatPr defaultRowHeight="15" x14ac:dyDescent="0.25"/>
  <cols>
    <col min="1" max="1" width="5.85546875" style="19" customWidth="1"/>
    <col min="2" max="3" width="16.140625" style="17" customWidth="1"/>
    <col min="4" max="4" width="62.7109375" style="1" customWidth="1"/>
    <col min="5" max="5" width="16.5703125" style="3" customWidth="1"/>
    <col min="6" max="6" width="16.5703125" style="358" customWidth="1"/>
    <col min="7" max="7" width="26.7109375" style="7" customWidth="1"/>
    <col min="8" max="8" width="17.140625" style="2" customWidth="1"/>
    <col min="9" max="9" width="25" style="1" customWidth="1"/>
    <col min="10" max="10" width="25" style="153" customWidth="1"/>
    <col min="11" max="11" width="25.7109375" style="3" hidden="1" customWidth="1"/>
    <col min="12" max="12" width="17.28515625" style="1" hidden="1" customWidth="1"/>
    <col min="13" max="13" width="9.140625" style="1" hidden="1" customWidth="1"/>
    <col min="14" max="14" width="13.28515625" style="1" customWidth="1"/>
    <col min="15" max="16384" width="9.140625" style="1"/>
  </cols>
  <sheetData>
    <row r="1" spans="1:145" ht="29.25" thickBot="1" x14ac:dyDescent="0.5">
      <c r="B1" s="25" t="s">
        <v>162</v>
      </c>
      <c r="C1" s="25"/>
      <c r="E1" s="114" t="s">
        <v>5</v>
      </c>
      <c r="F1" s="14">
        <v>2020</v>
      </c>
      <c r="G1" s="315" t="s">
        <v>23</v>
      </c>
      <c r="H1" s="316"/>
      <c r="J1" s="1" t="s">
        <v>501</v>
      </c>
      <c r="L1" s="1" t="s">
        <v>17</v>
      </c>
      <c r="M1" s="1">
        <v>547</v>
      </c>
      <c r="EL1" s="1" t="s">
        <v>249</v>
      </c>
      <c r="EM1" s="1" t="s">
        <v>252</v>
      </c>
      <c r="EN1" s="1" t="s">
        <v>253</v>
      </c>
      <c r="EO1" s="1" t="s">
        <v>250</v>
      </c>
    </row>
    <row r="2" spans="1:145" ht="44.25" customHeight="1" thickBot="1" x14ac:dyDescent="0.3">
      <c r="B2" s="496" t="s">
        <v>48</v>
      </c>
      <c r="C2" s="497"/>
      <c r="D2" s="478"/>
      <c r="E2" s="494" t="s">
        <v>51</v>
      </c>
      <c r="F2" s="494"/>
      <c r="G2" s="495"/>
      <c r="H2" s="11"/>
      <c r="L2" s="1" t="s">
        <v>18</v>
      </c>
      <c r="M2" s="1">
        <v>1</v>
      </c>
    </row>
    <row r="3" spans="1:145" ht="19.5" thickBot="1" x14ac:dyDescent="0.35">
      <c r="B3" s="18" t="s">
        <v>0</v>
      </c>
      <c r="C3" s="41"/>
      <c r="D3" s="59" t="e">
        <f>VLOOKUP(D2,'Unit Names 2020'!$H$1:$I$189,2,FALSE)</f>
        <v>#N/A</v>
      </c>
      <c r="E3" s="112"/>
      <c r="F3" s="350"/>
      <c r="G3" s="8"/>
      <c r="H3" s="11"/>
      <c r="L3" s="313" t="s">
        <v>437</v>
      </c>
      <c r="M3" s="1">
        <v>2</v>
      </c>
    </row>
    <row r="4" spans="1:145" ht="19.5" thickBot="1" x14ac:dyDescent="0.35">
      <c r="B4" s="24" t="s">
        <v>13</v>
      </c>
      <c r="C4" s="42"/>
      <c r="D4" s="23"/>
      <c r="E4" s="23"/>
      <c r="F4" s="351"/>
      <c r="G4" s="9"/>
      <c r="H4" s="11"/>
      <c r="I4" s="13"/>
      <c r="J4" s="13"/>
      <c r="K4" s="139"/>
      <c r="L4" s="313" t="s">
        <v>438</v>
      </c>
      <c r="M4" s="76">
        <v>3</v>
      </c>
    </row>
    <row r="5" spans="1:145" ht="37.5" customHeight="1" x14ac:dyDescent="0.35">
      <c r="A5" s="20" t="s">
        <v>24</v>
      </c>
      <c r="B5" s="16" t="s">
        <v>22</v>
      </c>
      <c r="C5" s="16" t="s">
        <v>26</v>
      </c>
      <c r="D5" s="4" t="s">
        <v>1</v>
      </c>
      <c r="E5" s="111">
        <v>2019</v>
      </c>
      <c r="F5" s="40">
        <v>2020</v>
      </c>
      <c r="G5" s="10" t="s">
        <v>2</v>
      </c>
      <c r="H5" s="88" t="s">
        <v>52</v>
      </c>
      <c r="I5" s="89" t="s">
        <v>3</v>
      </c>
      <c r="J5" s="89"/>
      <c r="K5" s="89"/>
      <c r="L5" s="317" t="s">
        <v>439</v>
      </c>
      <c r="M5" s="76">
        <v>4</v>
      </c>
    </row>
    <row r="6" spans="1:145" x14ac:dyDescent="0.25">
      <c r="A6" s="21"/>
      <c r="B6" s="46" t="s">
        <v>25</v>
      </c>
      <c r="C6" s="43"/>
      <c r="D6" s="44"/>
      <c r="E6" s="110"/>
      <c r="F6" s="352"/>
      <c r="G6" s="45"/>
      <c r="H6" s="12"/>
      <c r="K6" s="115"/>
    </row>
    <row r="7" spans="1:145" ht="40.5" x14ac:dyDescent="0.25">
      <c r="A7" s="181">
        <v>252</v>
      </c>
      <c r="B7"/>
      <c r="C7" s="161" t="s">
        <v>27</v>
      </c>
      <c r="D7" s="180" t="s">
        <v>28</v>
      </c>
      <c r="E7" s="113" t="e">
        <f>HLOOKUP($D$2,'2019 Data'!$D$1:$FU$255,6,FALSE)</f>
        <v>#N/A</v>
      </c>
      <c r="F7" s="373"/>
      <c r="G7" s="6">
        <f>IF(F7&lt;0,"Note: Number is normally positive.",)</f>
        <v>0</v>
      </c>
      <c r="H7" s="12"/>
      <c r="I7" s="254"/>
      <c r="K7" s="115"/>
      <c r="L7" s="138"/>
    </row>
    <row r="8" spans="1:145" ht="40.5" x14ac:dyDescent="0.25">
      <c r="A8" s="181">
        <v>253</v>
      </c>
      <c r="B8"/>
      <c r="C8" s="161" t="s">
        <v>27</v>
      </c>
      <c r="D8" s="58" t="s">
        <v>29</v>
      </c>
      <c r="E8" s="113" t="e">
        <f>HLOOKUP($D$2,'2019 Data'!$D$1:$FU$255,7,FALSE)</f>
        <v>#N/A</v>
      </c>
      <c r="F8" s="373"/>
      <c r="G8" s="6">
        <f>IF(F8&lt;0,"Note: Number is normally positive.",)</f>
        <v>0</v>
      </c>
      <c r="H8" s="12"/>
      <c r="I8" s="254"/>
      <c r="K8" s="338" t="s">
        <v>92</v>
      </c>
      <c r="L8" s="138"/>
    </row>
    <row r="9" spans="1:145" ht="47.25" customHeight="1" x14ac:dyDescent="0.25">
      <c r="A9" s="181">
        <v>254</v>
      </c>
      <c r="B9"/>
      <c r="C9" s="161" t="s">
        <v>27</v>
      </c>
      <c r="D9" s="58" t="s">
        <v>30</v>
      </c>
      <c r="E9" s="113" t="e">
        <f>HLOOKUP($D$2,'2019 Data'!$D$1:$FU$255,8,FALSE)</f>
        <v>#N/A</v>
      </c>
      <c r="F9" s="373"/>
      <c r="G9" s="6"/>
      <c r="H9" s="63"/>
      <c r="I9" s="254"/>
      <c r="K9" s="338" t="s">
        <v>207</v>
      </c>
      <c r="L9" s="138"/>
      <c r="N9" s="159"/>
    </row>
    <row r="10" spans="1:145" s="165" customFormat="1" ht="24" customHeight="1" x14ac:dyDescent="0.25">
      <c r="A10" s="167"/>
      <c r="B10" s="57" t="s">
        <v>267</v>
      </c>
      <c r="C10" s="56"/>
      <c r="D10" s="169"/>
      <c r="E10" s="53"/>
      <c r="F10" s="374"/>
      <c r="G10" s="45"/>
      <c r="H10" s="168"/>
      <c r="I10" s="27"/>
      <c r="K10" s="338" t="s">
        <v>93</v>
      </c>
      <c r="L10" s="138"/>
    </row>
    <row r="11" spans="1:145" s="171" customFormat="1" ht="61.5" customHeight="1" x14ac:dyDescent="0.25">
      <c r="A11" s="198">
        <v>339</v>
      </c>
      <c r="B11" s="121"/>
      <c r="C11" s="161" t="s">
        <v>265</v>
      </c>
      <c r="D11" s="58" t="s">
        <v>277</v>
      </c>
      <c r="E11" s="113" t="e">
        <f>HLOOKUP($D$2,'2019 Data'!$D$1:$FU$255,28,FALSE)</f>
        <v>#N/A</v>
      </c>
      <c r="F11" s="373"/>
      <c r="G11" s="117"/>
      <c r="H11" s="174"/>
      <c r="I11" s="255"/>
      <c r="K11" s="338" t="s">
        <v>94</v>
      </c>
      <c r="L11" s="138"/>
    </row>
    <row r="12" spans="1:145" s="171" customFormat="1" ht="51.75" customHeight="1" x14ac:dyDescent="0.25">
      <c r="A12" s="198">
        <v>504</v>
      </c>
      <c r="B12" s="121"/>
      <c r="C12" s="161" t="s">
        <v>265</v>
      </c>
      <c r="D12" s="58" t="s">
        <v>278</v>
      </c>
      <c r="E12" s="113" t="e">
        <f>HLOOKUP($D$2,'2019 Data'!$D$1:$FU$255,29,FALSE)</f>
        <v>#N/A</v>
      </c>
      <c r="F12" s="373"/>
      <c r="G12" s="117"/>
      <c r="H12" s="174"/>
      <c r="I12" s="256"/>
      <c r="K12" s="338" t="s">
        <v>95</v>
      </c>
      <c r="L12" s="138"/>
    </row>
    <row r="13" spans="1:145" s="171" customFormat="1" ht="39.75" customHeight="1" x14ac:dyDescent="0.25">
      <c r="A13" s="198">
        <v>505</v>
      </c>
      <c r="B13" s="121"/>
      <c r="C13" s="161" t="s">
        <v>265</v>
      </c>
      <c r="D13" s="200" t="s">
        <v>279</v>
      </c>
      <c r="E13" s="113" t="e">
        <f>HLOOKUP($D$2,'2019 Data'!$D$1:$FU$255,30,FALSE)</f>
        <v>#N/A</v>
      </c>
      <c r="F13" s="373"/>
      <c r="G13" s="117"/>
      <c r="H13" s="174"/>
      <c r="I13" s="255"/>
      <c r="K13" s="338" t="s">
        <v>355</v>
      </c>
      <c r="L13" s="138"/>
    </row>
    <row r="14" spans="1:145" s="171" customFormat="1" ht="75" customHeight="1" x14ac:dyDescent="0.25">
      <c r="A14" s="198">
        <v>341</v>
      </c>
      <c r="B14" s="121"/>
      <c r="C14" s="161" t="s">
        <v>265</v>
      </c>
      <c r="D14" s="192" t="s">
        <v>280</v>
      </c>
      <c r="E14" s="113" t="e">
        <f>HLOOKUP($D$2,'2019 Data'!$D$1:$FU$255,31,FALSE)</f>
        <v>#N/A</v>
      </c>
      <c r="F14" s="373"/>
      <c r="G14" s="117"/>
      <c r="H14" s="174"/>
      <c r="I14" s="255"/>
      <c r="K14" s="338" t="s">
        <v>208</v>
      </c>
      <c r="L14" s="138"/>
    </row>
    <row r="15" spans="1:145" s="171" customFormat="1" ht="49.5" customHeight="1" x14ac:dyDescent="0.25">
      <c r="A15" s="198">
        <v>386</v>
      </c>
      <c r="B15" s="121"/>
      <c r="C15" s="161" t="s">
        <v>265</v>
      </c>
      <c r="D15" s="58" t="s">
        <v>281</v>
      </c>
      <c r="E15" s="113" t="e">
        <f>HLOOKUP($D$2,'2019 Data'!$D$1:$FU$255,32,FALSE)</f>
        <v>#N/A</v>
      </c>
      <c r="F15" s="373"/>
      <c r="G15" s="117"/>
      <c r="H15" s="174"/>
      <c r="I15" s="255"/>
      <c r="K15" s="338" t="s">
        <v>215</v>
      </c>
      <c r="L15" s="138"/>
    </row>
    <row r="16" spans="1:145" s="153" customFormat="1" ht="65.25" customHeight="1" x14ac:dyDescent="0.25">
      <c r="A16" s="198">
        <v>255</v>
      </c>
      <c r="B16" s="121"/>
      <c r="C16" s="161" t="s">
        <v>265</v>
      </c>
      <c r="D16" s="195" t="s">
        <v>266</v>
      </c>
      <c r="E16" s="113" t="e">
        <f>HLOOKUP($D$2,'2019 Data'!$D$1:$FU$255,24,FALSE)</f>
        <v>#N/A</v>
      </c>
      <c r="F16" s="373"/>
      <c r="G16" s="6"/>
      <c r="H16" s="63"/>
      <c r="I16" s="27"/>
      <c r="K16" s="338" t="s">
        <v>96</v>
      </c>
      <c r="L16" s="138"/>
    </row>
    <row r="17" spans="1:12" s="153" customFormat="1" ht="78.75" customHeight="1" x14ac:dyDescent="0.25">
      <c r="A17" s="164">
        <v>376</v>
      </c>
      <c r="B17" s="37"/>
      <c r="C17" s="55" t="s">
        <v>265</v>
      </c>
      <c r="D17" s="166" t="s">
        <v>264</v>
      </c>
      <c r="E17" s="113" t="e">
        <f>HLOOKUP($D$2,'2019 Data'!$D$1:$FU$255,25,FALSE)</f>
        <v>#N/A</v>
      </c>
      <c r="F17" s="373"/>
      <c r="G17" s="6" t="e">
        <f>IF(F7+F8+F9-F16-F17-(E7+E8+E9)=0,,"Error: Beginning Balance does not agree with our records.  Cells F7+F8+F9-F16-F17-(E7+E8+E9)=0  The amount the formula is off is located in the cell to the right")</f>
        <v>#N/A</v>
      </c>
      <c r="H17" s="174" t="e">
        <f>F7+F8+F9-F16-F17-E7-E8-E9</f>
        <v>#N/A</v>
      </c>
      <c r="I17" s="257"/>
      <c r="K17" s="338" t="s">
        <v>97</v>
      </c>
      <c r="L17" s="138"/>
    </row>
    <row r="18" spans="1:12" s="170" customFormat="1" ht="30.75" customHeight="1" x14ac:dyDescent="0.25">
      <c r="A18" s="173"/>
      <c r="B18" s="57" t="s">
        <v>268</v>
      </c>
      <c r="C18" s="56"/>
      <c r="D18" s="169"/>
      <c r="E18" s="53"/>
      <c r="F18" s="374"/>
      <c r="G18" s="45"/>
      <c r="H18" s="175"/>
      <c r="I18" s="27"/>
      <c r="K18" s="338" t="s">
        <v>98</v>
      </c>
      <c r="L18" s="138"/>
    </row>
    <row r="19" spans="1:12" s="170" customFormat="1" ht="78.75" customHeight="1" x14ac:dyDescent="0.25">
      <c r="A19" s="198">
        <v>591</v>
      </c>
      <c r="B19" s="199" t="s">
        <v>269</v>
      </c>
      <c r="C19" s="161" t="s">
        <v>270</v>
      </c>
      <c r="D19" s="58" t="s">
        <v>271</v>
      </c>
      <c r="E19" s="113" t="e">
        <f>HLOOKUP($D$2,'2019 Data'!$D$1:$FU$255,26,FALSE)</f>
        <v>#N/A</v>
      </c>
      <c r="F19" s="373"/>
      <c r="G19" s="6"/>
      <c r="H19" s="175"/>
      <c r="I19" s="27"/>
      <c r="K19" s="338" t="s">
        <v>99</v>
      </c>
      <c r="L19" s="138"/>
    </row>
    <row r="20" spans="1:12" s="170" customFormat="1" ht="78.75" customHeight="1" x14ac:dyDescent="0.25">
      <c r="A20" s="198">
        <v>592</v>
      </c>
      <c r="B20" s="199" t="s">
        <v>269</v>
      </c>
      <c r="C20" s="161" t="s">
        <v>270</v>
      </c>
      <c r="D20" s="58" t="s">
        <v>272</v>
      </c>
      <c r="E20" s="113" t="e">
        <f>HLOOKUP($D$2,'2019 Data'!$D$1:$FU$255,27,FALSE)</f>
        <v>#N/A</v>
      </c>
      <c r="F20" s="373"/>
      <c r="G20" s="6"/>
      <c r="H20" s="175"/>
      <c r="I20" s="27"/>
      <c r="K20" s="338" t="s">
        <v>100</v>
      </c>
      <c r="L20" s="138"/>
    </row>
    <row r="21" spans="1:12" ht="30" x14ac:dyDescent="0.25">
      <c r="A21" s="62"/>
      <c r="B21" s="57" t="s">
        <v>31</v>
      </c>
      <c r="C21" s="56"/>
      <c r="D21" s="47"/>
      <c r="E21" s="53"/>
      <c r="F21" s="374"/>
      <c r="G21" s="48"/>
      <c r="H21" s="12"/>
      <c r="I21" s="27"/>
      <c r="K21" s="338" t="s">
        <v>101</v>
      </c>
      <c r="L21" s="138"/>
    </row>
    <row r="22" spans="1:12" s="3" customFormat="1" ht="51.75" customHeight="1" x14ac:dyDescent="0.25">
      <c r="A22" s="61">
        <v>506</v>
      </c>
      <c r="B22" s="38"/>
      <c r="C22" s="49" t="s">
        <v>33</v>
      </c>
      <c r="D22" s="58" t="s">
        <v>49</v>
      </c>
      <c r="E22" s="113" t="e">
        <f>HLOOKUP($D$2,'2019 Data'!$D$1:$FU$255,9,FALSE)</f>
        <v>#N/A</v>
      </c>
      <c r="F22" s="349"/>
      <c r="G22" s="6">
        <f>IF(F22&lt;0,"Note: Number is normally positive.",)</f>
        <v>0</v>
      </c>
      <c r="H22" s="15"/>
      <c r="I22" s="27"/>
      <c r="J22" s="153"/>
      <c r="K22" s="338" t="s">
        <v>102</v>
      </c>
      <c r="L22" s="138"/>
    </row>
    <row r="23" spans="1:12" s="3" customFormat="1" ht="39" customHeight="1" x14ac:dyDescent="0.25">
      <c r="A23" s="61">
        <v>536</v>
      </c>
      <c r="B23" s="38"/>
      <c r="C23" s="49" t="s">
        <v>33</v>
      </c>
      <c r="D23" s="58" t="s">
        <v>32</v>
      </c>
      <c r="E23" s="113" t="e">
        <f>HLOOKUP($D$2,'2019 Data'!$D$1:$FU$255,11,FALSE)</f>
        <v>#N/A</v>
      </c>
      <c r="F23" s="349"/>
      <c r="G23" s="6">
        <f>IF(F23&lt;0,"Note: Number is normally positive.",)</f>
        <v>0</v>
      </c>
      <c r="H23" s="15"/>
      <c r="I23" s="255"/>
      <c r="K23" s="338" t="s">
        <v>103</v>
      </c>
      <c r="L23" s="138"/>
    </row>
    <row r="24" spans="1:12" ht="49.5" customHeight="1" x14ac:dyDescent="0.25">
      <c r="A24" s="198">
        <v>9</v>
      </c>
      <c r="B24" s="38"/>
      <c r="C24" s="49" t="s">
        <v>33</v>
      </c>
      <c r="D24" s="195" t="s">
        <v>50</v>
      </c>
      <c r="E24" s="113" t="e">
        <f>HLOOKUP($D$2,'2019 Data'!$D$1:$FU$255,3,FALSE)</f>
        <v>#N/A</v>
      </c>
      <c r="F24" s="349"/>
      <c r="G24" s="6"/>
      <c r="H24" s="63"/>
      <c r="I24" s="254"/>
      <c r="K24" s="338" t="s">
        <v>104</v>
      </c>
      <c r="L24" s="138"/>
    </row>
    <row r="25" spans="1:12" x14ac:dyDescent="0.25">
      <c r="A25" s="62"/>
      <c r="B25" s="51" t="s">
        <v>36</v>
      </c>
      <c r="C25" s="52"/>
      <c r="D25" s="54"/>
      <c r="E25" s="53"/>
      <c r="F25" s="375"/>
      <c r="G25" s="45"/>
      <c r="H25" s="12"/>
      <c r="I25" s="27"/>
      <c r="K25" s="338" t="s">
        <v>488</v>
      </c>
      <c r="L25" s="138"/>
    </row>
    <row r="26" spans="1:12" ht="44.45" customHeight="1" x14ac:dyDescent="0.25">
      <c r="A26" s="61">
        <v>16</v>
      </c>
      <c r="B26" s="37"/>
      <c r="C26" s="55" t="s">
        <v>37</v>
      </c>
      <c r="D26" s="58" t="s">
        <v>34</v>
      </c>
      <c r="E26" s="113" t="e">
        <f>HLOOKUP($D$2,'2019 Data'!$D$1:$FU$255,4,FALSE)</f>
        <v>#N/A</v>
      </c>
      <c r="F26" s="349"/>
      <c r="G26" s="6"/>
      <c r="H26" s="12"/>
      <c r="I26" s="27"/>
      <c r="K26" s="338" t="s">
        <v>340</v>
      </c>
      <c r="L26" s="138"/>
    </row>
    <row r="27" spans="1:12" ht="59.25" customHeight="1" x14ac:dyDescent="0.25">
      <c r="A27" s="61">
        <v>532</v>
      </c>
      <c r="B27" s="37"/>
      <c r="C27" s="55" t="s">
        <v>37</v>
      </c>
      <c r="D27" s="50" t="s">
        <v>38</v>
      </c>
      <c r="E27" s="113" t="e">
        <f>HLOOKUP($D$2,'2019 Data'!$D$1:$FU$255,10,FALSE)</f>
        <v>#N/A</v>
      </c>
      <c r="F27" s="349"/>
      <c r="G27" s="6">
        <f>IF(F27&lt;0,"Error: Enter as positive.",)</f>
        <v>0</v>
      </c>
      <c r="H27" s="12"/>
      <c r="I27" s="27"/>
      <c r="K27" s="338" t="s">
        <v>248</v>
      </c>
      <c r="L27" s="138"/>
    </row>
    <row r="28" spans="1:12" ht="71.25" customHeight="1" x14ac:dyDescent="0.25">
      <c r="A28" s="198">
        <v>23</v>
      </c>
      <c r="B28" s="194" t="s">
        <v>299</v>
      </c>
      <c r="C28" s="161" t="s">
        <v>37</v>
      </c>
      <c r="D28" s="195" t="s">
        <v>35</v>
      </c>
      <c r="E28" s="113" t="e">
        <f>HLOOKUP($D$2,'2019 Data'!$D$1:$FU$255,5,FALSE)</f>
        <v>#N/A</v>
      </c>
      <c r="F28" s="349"/>
      <c r="G28" s="6"/>
      <c r="H28" s="63"/>
      <c r="I28" s="254"/>
      <c r="K28" s="338" t="s">
        <v>200</v>
      </c>
      <c r="L28" s="138"/>
    </row>
    <row r="29" spans="1:12" s="187" customFormat="1" ht="86.25" customHeight="1" x14ac:dyDescent="0.25">
      <c r="A29" s="198">
        <v>507</v>
      </c>
      <c r="B29" s="194" t="s">
        <v>299</v>
      </c>
      <c r="C29" s="196" t="s">
        <v>37</v>
      </c>
      <c r="D29" s="195" t="s">
        <v>300</v>
      </c>
      <c r="E29" s="113" t="e">
        <f>HLOOKUP($D$2,'2019 Data'!$D$1:$FU$255,33,FALSE)</f>
        <v>#N/A</v>
      </c>
      <c r="F29" s="353"/>
      <c r="G29" s="6" t="e">
        <f>IF(F24-F28-F29=E24,,"Error: Beginning Balance does not agree with our records.  CellF24-F28-F29=E24  The amount of the formula is in the cell to the right")</f>
        <v>#N/A</v>
      </c>
      <c r="H29" s="190" t="e">
        <f>+F24-F28-F29-E24</f>
        <v>#N/A</v>
      </c>
      <c r="I29" s="254"/>
      <c r="K29" s="338" t="s">
        <v>201</v>
      </c>
      <c r="L29" s="138"/>
    </row>
    <row r="30" spans="1:12" s="130" customFormat="1" ht="39.75" customHeight="1" x14ac:dyDescent="0.25">
      <c r="A30" s="123"/>
      <c r="B30" s="51" t="s">
        <v>163</v>
      </c>
      <c r="C30" s="52"/>
      <c r="D30" s="54"/>
      <c r="E30" s="53"/>
      <c r="F30" s="374"/>
      <c r="G30" s="45"/>
      <c r="H30" s="63"/>
      <c r="I30" s="27"/>
      <c r="J30" s="153"/>
      <c r="K30" s="338" t="s">
        <v>202</v>
      </c>
      <c r="L30" s="142"/>
    </row>
    <row r="31" spans="1:12" s="179" customFormat="1" ht="90" customHeight="1" x14ac:dyDescent="0.25">
      <c r="A31" s="241">
        <v>622</v>
      </c>
      <c r="B31" s="343" t="s">
        <v>269</v>
      </c>
      <c r="C31" s="241" t="s">
        <v>380</v>
      </c>
      <c r="D31" s="241" t="s">
        <v>381</v>
      </c>
      <c r="E31" s="113" t="e">
        <f>HLOOKUP($D$2,'2019 Data'!$D$1:$FU$255,50,FALSE)</f>
        <v>#N/A</v>
      </c>
      <c r="F31" s="149"/>
      <c r="G31" s="117"/>
      <c r="H31" s="190"/>
      <c r="I31" s="255"/>
      <c r="K31" s="338" t="s">
        <v>105</v>
      </c>
      <c r="L31" s="142"/>
    </row>
    <row r="32" spans="1:12" s="179" customFormat="1" ht="184.5" customHeight="1" x14ac:dyDescent="0.25">
      <c r="A32" s="123">
        <v>577</v>
      </c>
      <c r="B32" s="121"/>
      <c r="C32" s="121" t="s">
        <v>168</v>
      </c>
      <c r="D32" s="147" t="s">
        <v>198</v>
      </c>
      <c r="E32" s="136"/>
      <c r="F32" s="149"/>
      <c r="G32" s="144" t="str">
        <f>IF(F32="Yes","In this cell - Please briefly describe the benefit and population group 
that received the benefit"," ")</f>
        <v xml:space="preserve"> </v>
      </c>
      <c r="H32" s="190"/>
      <c r="I32" s="255"/>
      <c r="K32" s="338" t="s">
        <v>450</v>
      </c>
      <c r="L32" s="142"/>
    </row>
    <row r="33" spans="1:12" customFormat="1" ht="72" customHeight="1" x14ac:dyDescent="0.25">
      <c r="A33" s="344">
        <v>621</v>
      </c>
      <c r="B33" s="344" t="s">
        <v>269</v>
      </c>
      <c r="C33" s="241" t="s">
        <v>382</v>
      </c>
      <c r="D33" s="241" t="s">
        <v>473</v>
      </c>
      <c r="E33" s="113" t="e">
        <f>HLOOKUP($D$2,'2019 Data'!$D$1:$FU$255,49,FALSE)</f>
        <v>#N/A</v>
      </c>
      <c r="F33" s="349"/>
      <c r="I33" s="27"/>
      <c r="K33" s="338" t="s">
        <v>106</v>
      </c>
    </row>
    <row r="34" spans="1:12" customFormat="1" ht="147.75" customHeight="1" x14ac:dyDescent="0.25">
      <c r="A34" s="123">
        <v>547</v>
      </c>
      <c r="B34" s="135"/>
      <c r="C34" s="121" t="s">
        <v>164</v>
      </c>
      <c r="D34" s="86" t="s">
        <v>165</v>
      </c>
      <c r="E34" s="113" t="e">
        <f>HLOOKUP($D$2,'2019 Data'!$D$1:$FU$255,12,FALSE)</f>
        <v>#N/A</v>
      </c>
      <c r="F34" s="149"/>
      <c r="I34" s="254"/>
      <c r="J34" s="150"/>
      <c r="K34" s="338" t="s">
        <v>204</v>
      </c>
    </row>
    <row r="35" spans="1:12" s="119" customFormat="1" ht="64.5" customHeight="1" x14ac:dyDescent="0.25">
      <c r="A35" s="394">
        <v>659</v>
      </c>
      <c r="B35" s="395" t="s">
        <v>440</v>
      </c>
      <c r="C35" s="395" t="s">
        <v>217</v>
      </c>
      <c r="D35" s="396" t="s">
        <v>441</v>
      </c>
      <c r="E35" s="393" t="s">
        <v>442</v>
      </c>
      <c r="F35" s="149"/>
      <c r="G35" s="201" t="str">
        <f>IF(ISBLANK(F35),"Please do not leave blank","")</f>
        <v>Please do not leave blank</v>
      </c>
      <c r="H35" s="117">
        <f>IF(F35&lt;0,"Error: Enter as positive.",)</f>
        <v>0</v>
      </c>
      <c r="I35" s="27"/>
      <c r="J35" s="153"/>
      <c r="K35" s="338" t="s">
        <v>341</v>
      </c>
      <c r="L35" s="143"/>
    </row>
    <row r="36" spans="1:12" s="119" customFormat="1" ht="64.5" customHeight="1" x14ac:dyDescent="0.25">
      <c r="A36" s="394">
        <v>660</v>
      </c>
      <c r="B36" s="395" t="s">
        <v>440</v>
      </c>
      <c r="C36" s="395" t="s">
        <v>217</v>
      </c>
      <c r="D36" s="396" t="s">
        <v>443</v>
      </c>
      <c r="E36" s="393" t="s">
        <v>442</v>
      </c>
      <c r="F36" s="149"/>
      <c r="G36" s="201" t="str">
        <f>IF(ISBLANK(F36),"Please do not leave blank","")</f>
        <v>Please do not leave blank</v>
      </c>
      <c r="H36" s="6">
        <f>IF(F36&lt;0,"Note: Number is normally positive.",)</f>
        <v>0</v>
      </c>
      <c r="I36" s="27"/>
      <c r="J36" s="153"/>
      <c r="K36" s="338" t="s">
        <v>342</v>
      </c>
      <c r="L36" s="143"/>
    </row>
    <row r="37" spans="1:12" s="119" customFormat="1" ht="94.5" customHeight="1" x14ac:dyDescent="0.25">
      <c r="A37" s="394">
        <v>661</v>
      </c>
      <c r="B37" s="395" t="s">
        <v>440</v>
      </c>
      <c r="C37" s="395" t="s">
        <v>220</v>
      </c>
      <c r="D37" s="397" t="s">
        <v>444</v>
      </c>
      <c r="E37" s="393" t="s">
        <v>442</v>
      </c>
      <c r="F37" s="155"/>
      <c r="G37" s="201" t="str">
        <f>IF(ISBLANK(F37),"Please do not leave blank ",IF(F37=H37,"","Please review percentage"))</f>
        <v xml:space="preserve">Please do not leave blank </v>
      </c>
      <c r="H37" s="160">
        <f>ROUND(IFERROR((F36/F35)*100,0),1)</f>
        <v>0</v>
      </c>
      <c r="I37" s="27"/>
      <c r="J37" s="153"/>
      <c r="K37" s="338" t="s">
        <v>332</v>
      </c>
      <c r="L37" s="143"/>
    </row>
    <row r="38" spans="1:12" s="116" customFormat="1" ht="70.5" customHeight="1" x14ac:dyDescent="0.25">
      <c r="A38" s="124"/>
      <c r="B38" s="121"/>
      <c r="C38" s="121"/>
      <c r="D38" s="122" t="s">
        <v>166</v>
      </c>
      <c r="E38" s="244"/>
      <c r="F38" s="354"/>
      <c r="G38" s="117"/>
      <c r="H38" s="118"/>
      <c r="I38" s="27"/>
      <c r="J38" s="153"/>
      <c r="K38" s="338" t="s">
        <v>107</v>
      </c>
      <c r="L38" s="143"/>
    </row>
    <row r="39" spans="1:12" s="306" customFormat="1" ht="81" customHeight="1" x14ac:dyDescent="0.25">
      <c r="A39" s="314"/>
      <c r="B39" s="504" t="s">
        <v>496</v>
      </c>
      <c r="C39" s="504"/>
      <c r="D39" s="504"/>
      <c r="E39" s="504"/>
      <c r="F39" s="504"/>
      <c r="G39" s="504"/>
      <c r="H39" s="307"/>
      <c r="I39" s="308"/>
      <c r="K39" s="338" t="s">
        <v>108</v>
      </c>
      <c r="L39" s="143"/>
    </row>
    <row r="40" spans="1:12" s="189" customFormat="1" ht="51.75" customHeight="1" x14ac:dyDescent="0.25">
      <c r="A40" s="394">
        <v>947</v>
      </c>
      <c r="B40" s="395"/>
      <c r="C40" s="398"/>
      <c r="D40" s="399" t="s">
        <v>423</v>
      </c>
      <c r="E40" s="400" t="s">
        <v>424</v>
      </c>
      <c r="F40" s="482" t="s">
        <v>497</v>
      </c>
      <c r="G40" s="117" t="str">
        <f>IF(ISBLANK(F40),"Please do not leave blank","")</f>
        <v/>
      </c>
      <c r="H40" s="118"/>
      <c r="I40" s="307" t="s">
        <v>504</v>
      </c>
      <c r="K40" s="338" t="s">
        <v>343</v>
      </c>
      <c r="L40" s="143"/>
    </row>
    <row r="41" spans="1:12" s="189" customFormat="1" ht="51.75" customHeight="1" x14ac:dyDescent="0.25">
      <c r="A41" s="394">
        <v>948</v>
      </c>
      <c r="B41" s="395"/>
      <c r="C41" s="398"/>
      <c r="D41" s="397" t="s">
        <v>425</v>
      </c>
      <c r="E41" s="400" t="s">
        <v>424</v>
      </c>
      <c r="F41" s="482" t="s">
        <v>497</v>
      </c>
      <c r="G41" s="117" t="str">
        <f t="shared" ref="G41:G47" si="0">IF(ISBLANK(F41),"Please do not leave blank","")</f>
        <v/>
      </c>
      <c r="H41" s="118"/>
      <c r="I41" s="307" t="s">
        <v>504</v>
      </c>
      <c r="K41" s="338" t="s">
        <v>356</v>
      </c>
      <c r="L41" s="143"/>
    </row>
    <row r="42" spans="1:12" s="189" customFormat="1" ht="51.75" customHeight="1" x14ac:dyDescent="0.25">
      <c r="A42" s="394">
        <v>949</v>
      </c>
      <c r="B42" s="395"/>
      <c r="C42" s="398"/>
      <c r="D42" s="397" t="s">
        <v>426</v>
      </c>
      <c r="E42" s="400" t="s">
        <v>424</v>
      </c>
      <c r="F42" s="482" t="s">
        <v>497</v>
      </c>
      <c r="G42" s="117" t="str">
        <f t="shared" si="0"/>
        <v/>
      </c>
      <c r="H42" s="118"/>
      <c r="I42" s="307" t="s">
        <v>504</v>
      </c>
      <c r="K42" s="338" t="s">
        <v>110</v>
      </c>
      <c r="L42" s="143"/>
    </row>
    <row r="43" spans="1:12" s="189" customFormat="1" ht="51.75" customHeight="1" x14ac:dyDescent="0.25">
      <c r="A43" s="394">
        <v>950</v>
      </c>
      <c r="B43" s="395"/>
      <c r="C43" s="398"/>
      <c r="D43" s="397" t="s">
        <v>427</v>
      </c>
      <c r="E43" s="400" t="s">
        <v>424</v>
      </c>
      <c r="F43" s="482" t="s">
        <v>497</v>
      </c>
      <c r="G43" s="117" t="str">
        <f t="shared" si="0"/>
        <v/>
      </c>
      <c r="H43" s="118"/>
      <c r="I43" s="307" t="s">
        <v>504</v>
      </c>
      <c r="K43" s="338" t="s">
        <v>111</v>
      </c>
      <c r="L43" s="143"/>
    </row>
    <row r="44" spans="1:12" s="189" customFormat="1" ht="75.75" customHeight="1" x14ac:dyDescent="0.25">
      <c r="A44" s="394">
        <v>952</v>
      </c>
      <c r="B44" s="395"/>
      <c r="C44" s="398"/>
      <c r="D44" s="401" t="s">
        <v>469</v>
      </c>
      <c r="E44" s="400" t="s">
        <v>424</v>
      </c>
      <c r="F44" s="483">
        <v>1</v>
      </c>
      <c r="G44" s="117" t="str">
        <f t="shared" si="0"/>
        <v/>
      </c>
      <c r="H44" s="118"/>
      <c r="I44" s="307" t="s">
        <v>504</v>
      </c>
      <c r="K44" s="338" t="s">
        <v>112</v>
      </c>
      <c r="L44" s="143"/>
    </row>
    <row r="45" spans="1:12" s="189" customFormat="1" ht="68.25" customHeight="1" x14ac:dyDescent="0.25">
      <c r="A45" s="394">
        <v>954</v>
      </c>
      <c r="B45" s="395"/>
      <c r="C45" s="398"/>
      <c r="D45" s="401" t="s">
        <v>428</v>
      </c>
      <c r="E45" s="400" t="s">
        <v>424</v>
      </c>
      <c r="F45" s="482" t="s">
        <v>497</v>
      </c>
      <c r="G45" s="117" t="str">
        <f t="shared" si="0"/>
        <v/>
      </c>
      <c r="H45" s="118"/>
      <c r="I45" s="307" t="s">
        <v>504</v>
      </c>
      <c r="K45" s="338" t="s">
        <v>211</v>
      </c>
      <c r="L45" s="143"/>
    </row>
    <row r="46" spans="1:12" s="189" customFormat="1" ht="83.25" customHeight="1" x14ac:dyDescent="0.25">
      <c r="A46" s="394">
        <v>956</v>
      </c>
      <c r="B46" s="395"/>
      <c r="C46" s="398"/>
      <c r="D46" s="401" t="s">
        <v>429</v>
      </c>
      <c r="E46" s="400" t="s">
        <v>424</v>
      </c>
      <c r="F46" s="482" t="s">
        <v>497</v>
      </c>
      <c r="G46" s="117" t="str">
        <f t="shared" si="0"/>
        <v/>
      </c>
      <c r="H46" s="118"/>
      <c r="I46" s="307" t="s">
        <v>504</v>
      </c>
      <c r="K46" s="338" t="s">
        <v>185</v>
      </c>
      <c r="L46" s="143"/>
    </row>
    <row r="47" spans="1:12" s="189" customFormat="1" ht="153" customHeight="1" x14ac:dyDescent="0.25">
      <c r="A47" s="394">
        <v>958</v>
      </c>
      <c r="B47" s="395"/>
      <c r="C47" s="398"/>
      <c r="D47" s="401" t="s">
        <v>491</v>
      </c>
      <c r="E47" s="400" t="s">
        <v>424</v>
      </c>
      <c r="F47" s="482" t="s">
        <v>497</v>
      </c>
      <c r="G47" s="117" t="str">
        <f t="shared" si="0"/>
        <v/>
      </c>
      <c r="H47" s="118"/>
      <c r="I47" s="307" t="s">
        <v>504</v>
      </c>
      <c r="K47" s="338" t="s">
        <v>212</v>
      </c>
      <c r="L47" s="143"/>
    </row>
    <row r="48" spans="1:12" s="189" customFormat="1" ht="30.75" thickBot="1" x14ac:dyDescent="0.3">
      <c r="A48" s="301"/>
      <c r="B48" s="305"/>
      <c r="C48" s="302"/>
      <c r="D48" s="304" t="s">
        <v>430</v>
      </c>
      <c r="E48" s="303"/>
      <c r="F48" s="484"/>
      <c r="G48" s="117"/>
      <c r="H48" s="118"/>
      <c r="I48" s="27"/>
      <c r="K48" s="338" t="s">
        <v>113</v>
      </c>
      <c r="L48" s="143"/>
    </row>
    <row r="49" spans="1:12" s="189" customFormat="1" ht="48" customHeight="1" thickBot="1" x14ac:dyDescent="0.3">
      <c r="A49" s="295"/>
      <c r="B49" s="508" t="s">
        <v>503</v>
      </c>
      <c r="C49" s="509"/>
      <c r="D49" s="509"/>
      <c r="E49" s="510"/>
      <c r="F49" s="485"/>
      <c r="G49" s="117"/>
      <c r="H49" s="296"/>
      <c r="I49" s="27"/>
      <c r="K49" s="338" t="s">
        <v>114</v>
      </c>
      <c r="L49" s="143"/>
    </row>
    <row r="50" spans="1:12" s="189" customFormat="1" ht="70.5" customHeight="1" x14ac:dyDescent="0.25">
      <c r="A50" s="295"/>
      <c r="B50" s="511" t="s">
        <v>498</v>
      </c>
      <c r="C50" s="512"/>
      <c r="D50" s="512"/>
      <c r="E50" s="512"/>
      <c r="F50" s="485"/>
      <c r="G50" s="117"/>
      <c r="H50" s="296"/>
      <c r="I50" s="27"/>
      <c r="K50" s="338" t="s">
        <v>115</v>
      </c>
      <c r="L50" s="143"/>
    </row>
    <row r="51" spans="1:12" s="189" customFormat="1" ht="12" customHeight="1" thickBot="1" x14ac:dyDescent="0.3">
      <c r="A51" s="299"/>
      <c r="B51" s="347"/>
      <c r="C51" s="347"/>
      <c r="D51" s="348"/>
      <c r="E51" s="345"/>
      <c r="F51" s="355"/>
      <c r="G51" s="117"/>
      <c r="H51" s="296"/>
      <c r="I51" s="27"/>
      <c r="K51" s="338" t="s">
        <v>490</v>
      </c>
      <c r="L51" s="143"/>
    </row>
    <row r="52" spans="1:12" ht="30.75" thickBot="1" x14ac:dyDescent="0.3">
      <c r="A52" s="295"/>
      <c r="B52" s="486" t="s">
        <v>431</v>
      </c>
      <c r="C52" s="487" t="s">
        <v>432</v>
      </c>
      <c r="D52" s="488"/>
      <c r="E52" s="489"/>
      <c r="F52" s="376"/>
      <c r="G52" s="293"/>
      <c r="H52" s="294"/>
      <c r="I52" s="27"/>
      <c r="K52" s="338" t="s">
        <v>413</v>
      </c>
      <c r="L52" s="143"/>
    </row>
    <row r="53" spans="1:12" ht="30.75" thickBot="1" x14ac:dyDescent="0.3">
      <c r="A53" s="295"/>
      <c r="B53" s="490" t="s">
        <v>499</v>
      </c>
      <c r="C53" s="491"/>
      <c r="D53" s="491"/>
      <c r="E53" s="492"/>
      <c r="F53" s="493"/>
      <c r="G53" s="5"/>
      <c r="H53" s="12"/>
      <c r="I53" s="27"/>
      <c r="K53" s="338" t="s">
        <v>357</v>
      </c>
      <c r="L53" s="143"/>
    </row>
    <row r="54" spans="1:12" s="334" customFormat="1" ht="35.25" customHeight="1" thickBot="1" x14ac:dyDescent="0.3">
      <c r="A54" s="266"/>
      <c r="B54" s="346"/>
      <c r="C54" s="402"/>
      <c r="D54" s="502" t="s">
        <v>474</v>
      </c>
      <c r="E54" s="503"/>
      <c r="F54" s="403"/>
      <c r="G54" s="403"/>
      <c r="H54" s="307"/>
      <c r="I54" s="308"/>
      <c r="K54" s="338" t="s">
        <v>116</v>
      </c>
      <c r="L54" s="143"/>
    </row>
    <row r="55" spans="1:12" ht="30.75" customHeight="1" thickBot="1" x14ac:dyDescent="0.3">
      <c r="A55" s="404">
        <v>960</v>
      </c>
      <c r="B55" s="498" t="s">
        <v>500</v>
      </c>
      <c r="C55" s="499"/>
      <c r="D55" s="500"/>
      <c r="E55" s="501"/>
      <c r="F55" s="405" t="str">
        <f>IF(ISBLANK($D55),"&lt;&lt;&lt;&lt;&lt;&lt;&lt;&lt;&lt;&lt;&lt;&lt;&lt;&lt;&lt;","")</f>
        <v>&lt;&lt;&lt;&lt;&lt;&lt;&lt;&lt;&lt;&lt;&lt;&lt;&lt;&lt;&lt;</v>
      </c>
      <c r="G55" s="405" t="str">
        <f>IF(ISBLANK($D55),"Cell D55 must be completed.","")</f>
        <v>Cell D55 must be completed.</v>
      </c>
      <c r="H55" s="12"/>
      <c r="I55" s="27"/>
      <c r="K55" s="338" t="s">
        <v>117</v>
      </c>
      <c r="L55" s="143"/>
    </row>
    <row r="56" spans="1:12" ht="30.75" customHeight="1" thickBot="1" x14ac:dyDescent="0.3">
      <c r="A56" s="404">
        <v>962</v>
      </c>
      <c r="B56" s="498" t="s">
        <v>502</v>
      </c>
      <c r="C56" s="499"/>
      <c r="D56" s="500"/>
      <c r="E56" s="501"/>
      <c r="F56" s="405" t="str">
        <f>IF(ISBLANK($D56),"&lt;&lt;&lt;&lt;&lt;&lt;&lt;&lt;&lt;&lt;&lt;&lt;&lt;&lt;&lt;","")</f>
        <v>&lt;&lt;&lt;&lt;&lt;&lt;&lt;&lt;&lt;&lt;&lt;&lt;&lt;&lt;&lt;</v>
      </c>
      <c r="G56" s="405" t="str">
        <f>IF(ISBLANK($D56),"Cell D56 must be completed.","")</f>
        <v>Cell D56 must be completed.</v>
      </c>
      <c r="H56" s="12"/>
      <c r="I56" s="27"/>
      <c r="K56" s="338"/>
      <c r="L56" s="143"/>
    </row>
    <row r="57" spans="1:12" ht="30.75" customHeight="1" thickBot="1" x14ac:dyDescent="0.3">
      <c r="A57" s="404">
        <v>964</v>
      </c>
      <c r="B57" s="498" t="s">
        <v>434</v>
      </c>
      <c r="C57" s="499"/>
      <c r="D57" s="500"/>
      <c r="E57" s="501"/>
      <c r="F57" s="405" t="str">
        <f>IF(ISBLANK($D57),"&lt;&lt;&lt;&lt;&lt;&lt;&lt;&lt;&lt;&lt;&lt;&lt;&lt;&lt;&lt;","")</f>
        <v>&lt;&lt;&lt;&lt;&lt;&lt;&lt;&lt;&lt;&lt;&lt;&lt;&lt;&lt;&lt;</v>
      </c>
      <c r="G57" s="405" t="str">
        <f>IF(ISBLANK($D57),"Cell D57 must be completed.","")</f>
        <v>Cell D57 must be completed.</v>
      </c>
      <c r="H57" s="12"/>
      <c r="I57" s="27"/>
      <c r="K57" s="338" t="s">
        <v>451</v>
      </c>
      <c r="L57" s="143"/>
    </row>
    <row r="58" spans="1:12" ht="30.75" customHeight="1" thickBot="1" x14ac:dyDescent="0.3">
      <c r="A58" s="404">
        <v>966</v>
      </c>
      <c r="B58" s="498" t="s">
        <v>435</v>
      </c>
      <c r="C58" s="499"/>
      <c r="D58" s="500"/>
      <c r="E58" s="501"/>
      <c r="F58" s="405" t="str">
        <f>IF(ISBLANK($D58),"&lt;&lt;&lt;&lt;&lt;&lt;&lt;&lt;&lt;&lt;&lt;&lt;&lt;&lt;&lt;","")</f>
        <v>&lt;&lt;&lt;&lt;&lt;&lt;&lt;&lt;&lt;&lt;&lt;&lt;&lt;&lt;&lt;</v>
      </c>
      <c r="G58" s="405" t="str">
        <f>IF(ISBLANK($D58),"Cell D58 must be completed.","")</f>
        <v>Cell D58 must be completed.</v>
      </c>
      <c r="H58" s="12"/>
      <c r="I58" s="27"/>
      <c r="K58" s="338" t="s">
        <v>306</v>
      </c>
      <c r="L58" s="143"/>
    </row>
    <row r="59" spans="1:12" ht="30.75" customHeight="1" thickBot="1" x14ac:dyDescent="0.3">
      <c r="A59" s="404">
        <v>968</v>
      </c>
      <c r="B59" s="505" t="s">
        <v>436</v>
      </c>
      <c r="C59" s="506"/>
      <c r="D59" s="507"/>
      <c r="E59" s="501"/>
      <c r="F59" s="405" t="str">
        <f>IF(ISBLANK($D59),"&lt;&lt;&lt;&lt;&lt;&lt;&lt;&lt;&lt;&lt;&lt;&lt;&lt;&lt;&lt;","")</f>
        <v>&lt;&lt;&lt;&lt;&lt;&lt;&lt;&lt;&lt;&lt;&lt;&lt;&lt;&lt;&lt;</v>
      </c>
      <c r="G59" s="405" t="str">
        <f>IF(ISBLANK($D59),"Cell D59 must be completed.","")</f>
        <v>Cell D59 must be completed.</v>
      </c>
      <c r="H59" s="12"/>
      <c r="I59" s="27"/>
      <c r="K59" s="338" t="s">
        <v>188</v>
      </c>
      <c r="L59" s="143"/>
    </row>
    <row r="60" spans="1:12" s="334" customFormat="1" ht="59.25" x14ac:dyDescent="0.25">
      <c r="A60" s="19"/>
      <c r="B60" s="309" t="s">
        <v>8</v>
      </c>
      <c r="C60" s="309"/>
      <c r="D60" s="311" t="s">
        <v>14</v>
      </c>
      <c r="E60" s="310"/>
      <c r="F60" s="357"/>
      <c r="G60" s="310"/>
      <c r="H60" s="312"/>
      <c r="I60" s="308"/>
      <c r="K60" s="338" t="s">
        <v>118</v>
      </c>
      <c r="L60" s="143"/>
    </row>
    <row r="61" spans="1:12" ht="42" customHeight="1" x14ac:dyDescent="0.25">
      <c r="D61" s="363" t="s">
        <v>466</v>
      </c>
      <c r="E61" s="266"/>
      <c r="F61" s="356"/>
      <c r="H61" s="12"/>
      <c r="I61" s="27"/>
      <c r="K61" s="338" t="s">
        <v>119</v>
      </c>
      <c r="L61" s="143"/>
    </row>
    <row r="62" spans="1:12" ht="20.25" customHeight="1" x14ac:dyDescent="0.25">
      <c r="D62" s="33"/>
      <c r="E62" s="368"/>
      <c r="F62" s="356"/>
      <c r="H62" s="12"/>
      <c r="I62" s="27"/>
      <c r="K62" s="338" t="s">
        <v>335</v>
      </c>
      <c r="L62" s="143"/>
    </row>
    <row r="63" spans="1:12" ht="20.25" customHeight="1" x14ac:dyDescent="0.25">
      <c r="D63" s="33"/>
      <c r="E63" s="32"/>
      <c r="F63" s="356"/>
      <c r="I63" s="27"/>
      <c r="K63" s="338" t="s">
        <v>452</v>
      </c>
      <c r="L63" s="143"/>
    </row>
    <row r="64" spans="1:12" ht="20.25" customHeight="1" x14ac:dyDescent="0.25">
      <c r="E64" s="369"/>
      <c r="I64" s="27"/>
      <c r="K64" s="338" t="s">
        <v>453</v>
      </c>
      <c r="L64" s="142"/>
    </row>
    <row r="65" spans="1:12" ht="20.25" customHeight="1" x14ac:dyDescent="0.25">
      <c r="E65" s="370"/>
      <c r="I65" s="27"/>
      <c r="K65" s="338" t="s">
        <v>454</v>
      </c>
      <c r="L65" s="143"/>
    </row>
    <row r="66" spans="1:12" ht="20.25" customHeight="1" x14ac:dyDescent="0.25">
      <c r="I66" s="27"/>
      <c r="K66" s="338" t="s">
        <v>455</v>
      </c>
      <c r="L66" s="143"/>
    </row>
    <row r="67" spans="1:12" ht="30" x14ac:dyDescent="0.25">
      <c r="I67" s="27"/>
      <c r="K67" s="338" t="s">
        <v>189</v>
      </c>
      <c r="L67" s="143"/>
    </row>
    <row r="68" spans="1:12" ht="75" x14ac:dyDescent="0.25">
      <c r="I68" s="27"/>
      <c r="K68" s="338" t="s">
        <v>456</v>
      </c>
      <c r="L68" s="143"/>
    </row>
    <row r="69" spans="1:12" ht="75" x14ac:dyDescent="0.25">
      <c r="I69" s="27"/>
      <c r="K69" s="338" t="s">
        <v>457</v>
      </c>
      <c r="L69" s="143"/>
    </row>
    <row r="70" spans="1:12" ht="30" x14ac:dyDescent="0.25">
      <c r="I70" s="27"/>
      <c r="K70" s="338" t="s">
        <v>169</v>
      </c>
      <c r="L70" s="143"/>
    </row>
    <row r="71" spans="1:12" ht="30" x14ac:dyDescent="0.25">
      <c r="I71" s="27"/>
      <c r="K71" s="338" t="s">
        <v>120</v>
      </c>
      <c r="L71" s="143"/>
    </row>
    <row r="72" spans="1:12" s="130" customFormat="1" ht="45" x14ac:dyDescent="0.25">
      <c r="A72" s="19"/>
      <c r="B72" s="17"/>
      <c r="C72" s="17"/>
      <c r="E72" s="3"/>
      <c r="F72" s="358"/>
      <c r="G72" s="7"/>
      <c r="H72" s="2"/>
      <c r="I72" s="27"/>
      <c r="J72" s="153"/>
      <c r="K72" s="338" t="s">
        <v>203</v>
      </c>
      <c r="L72" s="143"/>
    </row>
    <row r="73" spans="1:12" ht="30" x14ac:dyDescent="0.25">
      <c r="I73" s="27"/>
      <c r="K73" s="338" t="s">
        <v>121</v>
      </c>
      <c r="L73" s="143"/>
    </row>
    <row r="74" spans="1:12" x14ac:dyDescent="0.25">
      <c r="I74" s="27"/>
      <c r="K74" s="162"/>
      <c r="L74" s="143"/>
    </row>
    <row r="75" spans="1:12" x14ac:dyDescent="0.25">
      <c r="I75" s="27"/>
      <c r="K75" s="162"/>
      <c r="L75" s="143"/>
    </row>
    <row r="76" spans="1:12" x14ac:dyDescent="0.25">
      <c r="I76" s="27"/>
      <c r="K76" s="179"/>
      <c r="L76" s="143"/>
    </row>
    <row r="77" spans="1:12" x14ac:dyDescent="0.25">
      <c r="I77" s="27"/>
      <c r="K77" s="179"/>
      <c r="L77" s="142"/>
    </row>
    <row r="78" spans="1:12" x14ac:dyDescent="0.25">
      <c r="I78" s="27"/>
      <c r="K78" s="162"/>
      <c r="L78" s="142"/>
    </row>
    <row r="79" spans="1:12" x14ac:dyDescent="0.25">
      <c r="I79" s="27"/>
      <c r="K79" s="162"/>
      <c r="L79" s="142"/>
    </row>
    <row r="80" spans="1:12" x14ac:dyDescent="0.25">
      <c r="I80" s="27"/>
      <c r="K80" s="223"/>
      <c r="L80" s="142"/>
    </row>
    <row r="81" spans="9:12" x14ac:dyDescent="0.25">
      <c r="I81" s="27"/>
      <c r="K81" s="179"/>
      <c r="L81" s="143"/>
    </row>
    <row r="82" spans="9:12" x14ac:dyDescent="0.25">
      <c r="I82" s="27"/>
      <c r="K82" s="179"/>
      <c r="L82" s="142"/>
    </row>
    <row r="83" spans="9:12" x14ac:dyDescent="0.25">
      <c r="I83" s="27"/>
      <c r="K83" s="162"/>
      <c r="L83" s="143"/>
    </row>
    <row r="84" spans="9:12" x14ac:dyDescent="0.25">
      <c r="I84" s="27"/>
      <c r="K84" s="162"/>
      <c r="L84" s="143"/>
    </row>
    <row r="85" spans="9:12" x14ac:dyDescent="0.25">
      <c r="I85" s="27"/>
      <c r="K85" s="115"/>
      <c r="L85" s="143"/>
    </row>
    <row r="86" spans="9:12" x14ac:dyDescent="0.25">
      <c r="I86" s="27"/>
      <c r="K86" s="115"/>
      <c r="L86" s="143"/>
    </row>
    <row r="87" spans="9:12" x14ac:dyDescent="0.25">
      <c r="I87" s="27"/>
      <c r="K87" s="115"/>
      <c r="L87" s="143"/>
    </row>
    <row r="88" spans="9:12" x14ac:dyDescent="0.25">
      <c r="I88" s="27"/>
      <c r="K88" s="162"/>
      <c r="L88" s="143"/>
    </row>
    <row r="89" spans="9:12" x14ac:dyDescent="0.25">
      <c r="I89" s="27"/>
      <c r="K89" s="162"/>
      <c r="L89" s="143"/>
    </row>
    <row r="90" spans="9:12" x14ac:dyDescent="0.25">
      <c r="I90" s="27"/>
      <c r="K90" s="176"/>
      <c r="L90" s="143"/>
    </row>
    <row r="91" spans="9:12" x14ac:dyDescent="0.25">
      <c r="I91" s="27"/>
      <c r="K91" s="162"/>
      <c r="L91" s="143"/>
    </row>
    <row r="92" spans="9:12" x14ac:dyDescent="0.25">
      <c r="I92" s="27"/>
      <c r="K92" s="162"/>
      <c r="L92" s="143"/>
    </row>
    <row r="93" spans="9:12" x14ac:dyDescent="0.25">
      <c r="I93" s="27"/>
      <c r="K93" s="162"/>
      <c r="L93" s="143"/>
    </row>
    <row r="94" spans="9:12" x14ac:dyDescent="0.25">
      <c r="I94" s="27"/>
      <c r="K94" s="162"/>
      <c r="L94" s="143"/>
    </row>
    <row r="95" spans="9:12" x14ac:dyDescent="0.25">
      <c r="I95" s="27"/>
      <c r="K95" s="162"/>
      <c r="L95" s="143"/>
    </row>
    <row r="96" spans="9:12" x14ac:dyDescent="0.25">
      <c r="I96" s="27"/>
      <c r="K96" s="162"/>
      <c r="L96" s="143"/>
    </row>
    <row r="97" spans="9:12" x14ac:dyDescent="0.25">
      <c r="I97" s="27"/>
      <c r="K97" s="162"/>
      <c r="L97" s="143"/>
    </row>
    <row r="98" spans="9:12" x14ac:dyDescent="0.25">
      <c r="I98" s="27"/>
      <c r="K98" s="162"/>
      <c r="L98" s="142"/>
    </row>
    <row r="99" spans="9:12" x14ac:dyDescent="0.25">
      <c r="I99" s="27"/>
      <c r="K99" s="162"/>
      <c r="L99" s="143"/>
    </row>
    <row r="100" spans="9:12" x14ac:dyDescent="0.25">
      <c r="I100" s="27"/>
      <c r="K100" s="162"/>
      <c r="L100" s="143"/>
    </row>
    <row r="101" spans="9:12" x14ac:dyDescent="0.25">
      <c r="I101" s="27"/>
      <c r="K101" s="162"/>
      <c r="L101" s="143"/>
    </row>
    <row r="102" spans="9:12" x14ac:dyDescent="0.25">
      <c r="I102" s="27"/>
      <c r="K102" s="179"/>
      <c r="L102" s="143"/>
    </row>
    <row r="103" spans="9:12" x14ac:dyDescent="0.25">
      <c r="I103" s="27"/>
      <c r="K103" s="223"/>
      <c r="L103" s="143"/>
    </row>
    <row r="104" spans="9:12" x14ac:dyDescent="0.25">
      <c r="I104" s="27"/>
      <c r="K104" s="162"/>
      <c r="L104" s="143"/>
    </row>
    <row r="105" spans="9:12" x14ac:dyDescent="0.25">
      <c r="I105" s="27"/>
      <c r="K105" s="162"/>
      <c r="L105" s="142"/>
    </row>
    <row r="106" spans="9:12" x14ac:dyDescent="0.25">
      <c r="I106" s="27"/>
      <c r="K106" s="162"/>
      <c r="L106" s="143"/>
    </row>
    <row r="107" spans="9:12" x14ac:dyDescent="0.25">
      <c r="I107" s="27"/>
      <c r="K107" s="162"/>
      <c r="L107" s="143"/>
    </row>
    <row r="108" spans="9:12" x14ac:dyDescent="0.25">
      <c r="I108" s="27"/>
      <c r="K108" s="223"/>
      <c r="L108" s="143"/>
    </row>
    <row r="109" spans="9:12" x14ac:dyDescent="0.25">
      <c r="I109" s="27"/>
      <c r="K109" s="179"/>
      <c r="L109" s="143"/>
    </row>
    <row r="110" spans="9:12" x14ac:dyDescent="0.25">
      <c r="I110" s="27"/>
      <c r="K110" s="162"/>
      <c r="L110" s="143"/>
    </row>
    <row r="111" spans="9:12" x14ac:dyDescent="0.25">
      <c r="I111" s="27"/>
      <c r="K111" s="253"/>
      <c r="L111" s="143"/>
    </row>
    <row r="112" spans="9:12" x14ac:dyDescent="0.25">
      <c r="I112" s="27"/>
      <c r="K112" s="253"/>
      <c r="L112" s="143"/>
    </row>
    <row r="113" spans="9:12" x14ac:dyDescent="0.25">
      <c r="I113" s="27"/>
      <c r="K113" s="253"/>
      <c r="L113" s="143"/>
    </row>
    <row r="114" spans="9:12" x14ac:dyDescent="0.25">
      <c r="I114" s="27"/>
      <c r="K114" s="253"/>
      <c r="L114" s="143"/>
    </row>
    <row r="115" spans="9:12" x14ac:dyDescent="0.25">
      <c r="I115" s="27"/>
      <c r="K115" s="162"/>
      <c r="L115" s="143"/>
    </row>
    <row r="116" spans="9:12" x14ac:dyDescent="0.25">
      <c r="I116" s="27"/>
      <c r="K116" s="162"/>
      <c r="L116" s="143"/>
    </row>
    <row r="117" spans="9:12" x14ac:dyDescent="0.25">
      <c r="I117" s="27"/>
      <c r="K117" s="162"/>
      <c r="L117" s="140"/>
    </row>
    <row r="118" spans="9:12" x14ac:dyDescent="0.25">
      <c r="I118" s="27"/>
      <c r="K118" s="162"/>
      <c r="L118" s="142"/>
    </row>
    <row r="119" spans="9:12" x14ac:dyDescent="0.25">
      <c r="I119" s="27"/>
      <c r="K119" s="162"/>
      <c r="L119" s="143"/>
    </row>
    <row r="120" spans="9:12" x14ac:dyDescent="0.25">
      <c r="I120" s="27"/>
      <c r="K120" s="162"/>
      <c r="L120" s="143"/>
    </row>
    <row r="121" spans="9:12" x14ac:dyDescent="0.25">
      <c r="I121" s="27"/>
      <c r="K121" s="158"/>
      <c r="L121" s="143"/>
    </row>
    <row r="122" spans="9:12" x14ac:dyDescent="0.25">
      <c r="I122" s="27"/>
      <c r="K122" s="162"/>
      <c r="L122" s="143"/>
    </row>
    <row r="123" spans="9:12" x14ac:dyDescent="0.25">
      <c r="I123" s="27"/>
      <c r="K123" s="162"/>
      <c r="L123" s="143"/>
    </row>
    <row r="124" spans="9:12" x14ac:dyDescent="0.25">
      <c r="I124" s="27"/>
      <c r="K124" s="162"/>
      <c r="L124" s="143"/>
    </row>
    <row r="125" spans="9:12" x14ac:dyDescent="0.25">
      <c r="I125" s="27"/>
      <c r="K125" s="162"/>
      <c r="L125" s="143"/>
    </row>
    <row r="126" spans="9:12" x14ac:dyDescent="0.25">
      <c r="I126" s="27"/>
      <c r="K126" s="162"/>
      <c r="L126" s="143"/>
    </row>
    <row r="127" spans="9:12" x14ac:dyDescent="0.25">
      <c r="I127" s="27"/>
      <c r="K127" s="162"/>
      <c r="L127" s="143"/>
    </row>
    <row r="128" spans="9:12" x14ac:dyDescent="0.25">
      <c r="I128" s="27"/>
      <c r="K128" s="162"/>
      <c r="L128" s="143"/>
    </row>
    <row r="129" spans="9:12" x14ac:dyDescent="0.25">
      <c r="I129" s="27"/>
      <c r="K129" s="222"/>
      <c r="L129" s="143"/>
    </row>
    <row r="130" spans="9:12" x14ac:dyDescent="0.25">
      <c r="I130" s="27"/>
      <c r="K130" s="162"/>
      <c r="L130" s="143"/>
    </row>
    <row r="131" spans="9:12" x14ac:dyDescent="0.25">
      <c r="I131" s="27"/>
      <c r="K131" s="162"/>
      <c r="L131" s="143"/>
    </row>
    <row r="132" spans="9:12" x14ac:dyDescent="0.25">
      <c r="I132" s="27"/>
      <c r="K132" s="162"/>
      <c r="L132" s="143"/>
    </row>
    <row r="133" spans="9:12" x14ac:dyDescent="0.25">
      <c r="I133" s="27"/>
      <c r="K133" s="162"/>
      <c r="L133" s="143"/>
    </row>
    <row r="134" spans="9:12" x14ac:dyDescent="0.25">
      <c r="I134" s="27"/>
      <c r="K134" s="223"/>
      <c r="L134" s="143"/>
    </row>
    <row r="135" spans="9:12" x14ac:dyDescent="0.25">
      <c r="I135" s="27"/>
      <c r="K135" s="162"/>
      <c r="L135" s="143"/>
    </row>
    <row r="136" spans="9:12" x14ac:dyDescent="0.25">
      <c r="I136" s="27"/>
      <c r="K136" s="162"/>
      <c r="L136" s="143"/>
    </row>
    <row r="137" spans="9:12" x14ac:dyDescent="0.25">
      <c r="I137" s="27"/>
      <c r="K137" s="162"/>
      <c r="L137" s="143"/>
    </row>
    <row r="138" spans="9:12" x14ac:dyDescent="0.25">
      <c r="I138" s="27"/>
      <c r="K138" s="162"/>
      <c r="L138" s="143"/>
    </row>
    <row r="139" spans="9:12" x14ac:dyDescent="0.25">
      <c r="I139" s="27"/>
      <c r="K139" s="222"/>
      <c r="L139" s="143"/>
    </row>
    <row r="140" spans="9:12" x14ac:dyDescent="0.25">
      <c r="I140" s="27"/>
      <c r="K140" s="223"/>
      <c r="L140" s="143"/>
    </row>
    <row r="141" spans="9:12" x14ac:dyDescent="0.25">
      <c r="I141" s="27"/>
      <c r="K141" s="162"/>
      <c r="L141" s="143"/>
    </row>
    <row r="142" spans="9:12" x14ac:dyDescent="0.25">
      <c r="I142" s="27"/>
      <c r="K142" s="162"/>
      <c r="L142" s="143"/>
    </row>
    <row r="143" spans="9:12" x14ac:dyDescent="0.25">
      <c r="I143" s="27"/>
      <c r="K143" s="162"/>
      <c r="L143" s="143"/>
    </row>
    <row r="144" spans="9:12" x14ac:dyDescent="0.25">
      <c r="I144" s="27"/>
      <c r="K144" s="162"/>
      <c r="L144" s="143"/>
    </row>
    <row r="145" spans="9:12" x14ac:dyDescent="0.25">
      <c r="I145" s="27"/>
      <c r="K145" s="162"/>
      <c r="L145" s="143"/>
    </row>
    <row r="146" spans="9:12" x14ac:dyDescent="0.25">
      <c r="I146" s="27"/>
      <c r="K146" s="162"/>
    </row>
    <row r="147" spans="9:12" x14ac:dyDescent="0.25">
      <c r="I147" s="27"/>
      <c r="K147" s="162"/>
    </row>
    <row r="148" spans="9:12" x14ac:dyDescent="0.25">
      <c r="I148" s="27"/>
      <c r="K148" s="162"/>
    </row>
    <row r="149" spans="9:12" x14ac:dyDescent="0.25">
      <c r="I149" s="27"/>
      <c r="K149" s="162"/>
    </row>
    <row r="150" spans="9:12" x14ac:dyDescent="0.25">
      <c r="I150" s="27"/>
      <c r="K150" s="179"/>
    </row>
    <row r="151" spans="9:12" x14ac:dyDescent="0.25">
      <c r="I151" s="27"/>
      <c r="K151" s="222"/>
    </row>
    <row r="152" spans="9:12" x14ac:dyDescent="0.25">
      <c r="I152" s="27"/>
      <c r="K152" s="222"/>
    </row>
    <row r="153" spans="9:12" x14ac:dyDescent="0.25">
      <c r="I153" s="27"/>
      <c r="K153" s="162"/>
    </row>
    <row r="154" spans="9:12" x14ac:dyDescent="0.25">
      <c r="I154" s="27"/>
      <c r="K154" s="176"/>
    </row>
    <row r="155" spans="9:12" x14ac:dyDescent="0.25">
      <c r="I155" s="27"/>
      <c r="K155" s="176"/>
    </row>
    <row r="156" spans="9:12" x14ac:dyDescent="0.25">
      <c r="I156" s="27"/>
      <c r="K156" s="176"/>
    </row>
    <row r="157" spans="9:12" x14ac:dyDescent="0.25">
      <c r="I157" s="27"/>
      <c r="K157" s="176"/>
    </row>
    <row r="158" spans="9:12" x14ac:dyDescent="0.25">
      <c r="I158" s="27"/>
      <c r="K158" s="176"/>
    </row>
    <row r="159" spans="9:12" x14ac:dyDescent="0.25">
      <c r="I159" s="27"/>
      <c r="K159" s="176"/>
    </row>
    <row r="160" spans="9:12" x14ac:dyDescent="0.25">
      <c r="I160" s="27"/>
      <c r="K160" s="176"/>
    </row>
    <row r="161" spans="9:11" x14ac:dyDescent="0.25">
      <c r="I161" s="27"/>
      <c r="K161" s="176"/>
    </row>
    <row r="162" spans="9:11" x14ac:dyDescent="0.25">
      <c r="I162" s="27"/>
      <c r="K162" s="179"/>
    </row>
    <row r="163" spans="9:11" x14ac:dyDescent="0.25">
      <c r="I163" s="27"/>
      <c r="K163" s="176"/>
    </row>
    <row r="164" spans="9:11" x14ac:dyDescent="0.25">
      <c r="I164" s="27"/>
      <c r="K164" s="176"/>
    </row>
    <row r="165" spans="9:11" x14ac:dyDescent="0.25">
      <c r="I165" s="27"/>
      <c r="K165" s="176"/>
    </row>
    <row r="166" spans="9:11" x14ac:dyDescent="0.25">
      <c r="I166" s="27"/>
      <c r="K166" s="176"/>
    </row>
    <row r="167" spans="9:11" x14ac:dyDescent="0.25">
      <c r="I167" s="27"/>
      <c r="K167" s="176"/>
    </row>
    <row r="168" spans="9:11" x14ac:dyDescent="0.25">
      <c r="I168" s="27"/>
      <c r="K168" s="176"/>
    </row>
    <row r="169" spans="9:11" x14ac:dyDescent="0.25">
      <c r="I169" s="27"/>
      <c r="K169" s="176"/>
    </row>
    <row r="170" spans="9:11" x14ac:dyDescent="0.25">
      <c r="I170" s="27"/>
      <c r="K170" s="176"/>
    </row>
    <row r="171" spans="9:11" x14ac:dyDescent="0.25">
      <c r="K171" s="176"/>
    </row>
    <row r="172" spans="9:11" x14ac:dyDescent="0.25">
      <c r="K172" s="176"/>
    </row>
    <row r="173" spans="9:11" x14ac:dyDescent="0.25">
      <c r="K173" s="222"/>
    </row>
    <row r="174" spans="9:11" x14ac:dyDescent="0.25">
      <c r="K174" s="222"/>
    </row>
    <row r="175" spans="9:11" x14ac:dyDescent="0.25">
      <c r="K175" s="162"/>
    </row>
    <row r="176" spans="9:11" x14ac:dyDescent="0.25">
      <c r="K176" s="162"/>
    </row>
    <row r="177" spans="11:11" x14ac:dyDescent="0.25">
      <c r="K177" s="176"/>
    </row>
    <row r="178" spans="11:11" x14ac:dyDescent="0.25">
      <c r="K178" s="179"/>
    </row>
    <row r="179" spans="11:11" x14ac:dyDescent="0.25">
      <c r="K179" s="179"/>
    </row>
    <row r="180" spans="11:11" x14ac:dyDescent="0.25">
      <c r="K180" s="179"/>
    </row>
    <row r="181" spans="11:11" x14ac:dyDescent="0.25">
      <c r="K181" s="179"/>
    </row>
    <row r="182" spans="11:11" x14ac:dyDescent="0.25">
      <c r="K182" s="179"/>
    </row>
    <row r="183" spans="11:11" x14ac:dyDescent="0.25">
      <c r="K183" s="179"/>
    </row>
    <row r="184" spans="11:11" x14ac:dyDescent="0.25">
      <c r="K184" s="179"/>
    </row>
    <row r="185" spans="11:11" x14ac:dyDescent="0.25">
      <c r="K185" s="115"/>
    </row>
    <row r="186" spans="11:11" x14ac:dyDescent="0.25">
      <c r="K186" s="115"/>
    </row>
    <row r="187" spans="11:11" x14ac:dyDescent="0.25">
      <c r="K187" s="115"/>
    </row>
    <row r="188" spans="11:11" x14ac:dyDescent="0.25">
      <c r="K188" s="115"/>
    </row>
    <row r="189" spans="11:11" x14ac:dyDescent="0.25">
      <c r="K189" s="115"/>
    </row>
    <row r="190" spans="11:11" x14ac:dyDescent="0.25">
      <c r="K190" s="115"/>
    </row>
    <row r="191" spans="11:11" x14ac:dyDescent="0.25">
      <c r="K191" s="115"/>
    </row>
    <row r="192" spans="11:11" x14ac:dyDescent="0.25">
      <c r="K192" s="115"/>
    </row>
    <row r="193" spans="11:11" x14ac:dyDescent="0.25">
      <c r="K193" s="115"/>
    </row>
    <row r="194" spans="11:11" x14ac:dyDescent="0.25">
      <c r="K194" s="115"/>
    </row>
    <row r="195" spans="11:11" x14ac:dyDescent="0.25">
      <c r="K195" s="1"/>
    </row>
    <row r="196" spans="11:11" x14ac:dyDescent="0.25">
      <c r="K196" s="1"/>
    </row>
    <row r="197" spans="11:11" x14ac:dyDescent="0.25">
      <c r="K197" s="1"/>
    </row>
    <row r="198" spans="11:11" x14ac:dyDescent="0.25">
      <c r="K198" s="1"/>
    </row>
    <row r="199" spans="11:11" x14ac:dyDescent="0.25">
      <c r="K199" s="1"/>
    </row>
    <row r="200" spans="11:11" x14ac:dyDescent="0.25">
      <c r="K200" s="1"/>
    </row>
    <row r="201" spans="11:11" x14ac:dyDescent="0.25">
      <c r="K201" s="1"/>
    </row>
    <row r="202" spans="11:11" x14ac:dyDescent="0.25">
      <c r="K202" s="1"/>
    </row>
    <row r="203" spans="11:11" x14ac:dyDescent="0.25">
      <c r="K203" s="1"/>
    </row>
    <row r="204" spans="11:11" x14ac:dyDescent="0.25">
      <c r="K204" s="1"/>
    </row>
    <row r="205" spans="11:11" x14ac:dyDescent="0.25">
      <c r="K205" s="1"/>
    </row>
    <row r="206" spans="11:11" x14ac:dyDescent="0.25">
      <c r="K206" s="1"/>
    </row>
    <row r="207" spans="11:11" x14ac:dyDescent="0.25">
      <c r="K207" s="1"/>
    </row>
    <row r="208" spans="11:11" x14ac:dyDescent="0.25">
      <c r="K208" s="115"/>
    </row>
    <row r="209" spans="11:11" x14ac:dyDescent="0.25">
      <c r="K209" s="115"/>
    </row>
    <row r="210" spans="11:11" x14ac:dyDescent="0.25">
      <c r="K210" s="115"/>
    </row>
    <row r="211" spans="11:11" x14ac:dyDescent="0.25">
      <c r="K211" s="141"/>
    </row>
    <row r="212" spans="11:11" x14ac:dyDescent="0.25">
      <c r="K212" s="141"/>
    </row>
    <row r="213" spans="11:11" x14ac:dyDescent="0.25">
      <c r="K213" s="141"/>
    </row>
    <row r="214" spans="11:11" x14ac:dyDescent="0.25">
      <c r="K214" s="141"/>
    </row>
    <row r="215" spans="11:11" x14ac:dyDescent="0.25">
      <c r="K215" s="141"/>
    </row>
    <row r="216" spans="11:11" x14ac:dyDescent="0.25">
      <c r="K216" s="141"/>
    </row>
    <row r="217" spans="11:11" x14ac:dyDescent="0.25">
      <c r="K217" s="141"/>
    </row>
    <row r="218" spans="11:11" x14ac:dyDescent="0.25">
      <c r="K218" s="137"/>
    </row>
    <row r="219" spans="11:11" x14ac:dyDescent="0.25">
      <c r="K219" s="137"/>
    </row>
    <row r="220" spans="11:11" x14ac:dyDescent="0.25">
      <c r="K220" s="140"/>
    </row>
    <row r="221" spans="11:11" x14ac:dyDescent="0.25">
      <c r="K221" s="140"/>
    </row>
    <row r="222" spans="11:11" x14ac:dyDescent="0.25">
      <c r="K222" s="141"/>
    </row>
  </sheetData>
  <sheetProtection algorithmName="SHA-512" hashValue="E6t9V6zrTxbW1dxvRm1volDkC7c5Tp4YdqHMBKPaDHY38lfjvdjsnBGm51ug0Qg1ffIf4X8LcVi4nqL+nXQ+Ew==" saltValue="1baG84k/MNL0MSpNekKN+Q==" spinCount="100000" sheet="1" formatCells="0" formatColumns="0" formatRows="0"/>
  <mergeCells count="16">
    <mergeCell ref="B59:C59"/>
    <mergeCell ref="D58:E58"/>
    <mergeCell ref="D59:E59"/>
    <mergeCell ref="B55:C55"/>
    <mergeCell ref="B49:E49"/>
    <mergeCell ref="B50:E50"/>
    <mergeCell ref="E2:G2"/>
    <mergeCell ref="B2:C2"/>
    <mergeCell ref="B58:C58"/>
    <mergeCell ref="B57:C57"/>
    <mergeCell ref="D57:E57"/>
    <mergeCell ref="B56:C56"/>
    <mergeCell ref="D55:E55"/>
    <mergeCell ref="D56:E56"/>
    <mergeCell ref="D54:E54"/>
    <mergeCell ref="B39:G39"/>
  </mergeCells>
  <conditionalFormatting sqref="H9:H20 H28:H32">
    <cfRule type="cellIs" dxfId="7" priority="9" stopIfTrue="1" operator="notEqual">
      <formula>0</formula>
    </cfRule>
  </conditionalFormatting>
  <conditionalFormatting sqref="H24">
    <cfRule type="cellIs" dxfId="6" priority="7" stopIfTrue="1" operator="notEqual">
      <formula>0</formula>
    </cfRule>
  </conditionalFormatting>
  <dataValidations xWindow="499" yWindow="302" count="3">
    <dataValidation type="list" allowBlank="1" showInputMessage="1" showErrorMessage="1" prompt="Please select Yes or No from the drop down box_x000a_" sqref="F32" xr:uid="{00000000-0002-0000-0100-000000000000}">
      <formula1>$L$1:$L$2</formula1>
    </dataValidation>
    <dataValidation type="list" allowBlank="1" showInputMessage="1" showErrorMessage="1" sqref="F34" xr:uid="{00000000-0002-0000-0100-000001000000}">
      <formula1>$M$2:$M$5</formula1>
    </dataValidation>
    <dataValidation type="list" allowBlank="1" showInputMessage="1" showErrorMessage="1" prompt="Click on cell D2 and select your unit's name from the drop down list " sqref="D2" xr:uid="{00000000-0002-0000-0100-000002000000}">
      <formula1>$K$7:$K$75</formula1>
    </dataValidation>
  </dataValidations>
  <printOptions headings="1" gridLines="1"/>
  <pageMargins left="0.25" right="0.25" top="0.25" bottom="0.75" header="0.3" footer="0.3"/>
  <pageSetup scale="80" fitToWidth="0" fitToHeight="0" orientation="portrait" r:id="rId1"/>
  <headerFooter>
    <oddFooter>&amp;LPage &amp;P&amp;R&amp;Z&amp;F</oddFooter>
  </headerFooter>
  <ignoredErrors>
    <ignoredError sqref="G37" formula="1"/>
    <ignoredError sqref="H37" unlockedFormula="1"/>
    <ignoredError sqref="G29:H29" evalError="1"/>
    <ignoredError sqref="H17" evalError="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506"/>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D5" sqref="D5"/>
    </sheetView>
  </sheetViews>
  <sheetFormatPr defaultRowHeight="15" x14ac:dyDescent="0.25"/>
  <cols>
    <col min="1" max="1" width="9.85546875" style="1" customWidth="1"/>
    <col min="2" max="2" width="12.28515625" style="80" customWidth="1"/>
    <col min="3" max="3" width="37.7109375" style="77" customWidth="1"/>
    <col min="4" max="4" width="12.7109375" style="1" customWidth="1"/>
    <col min="5" max="5" width="12.42578125" style="1" customWidth="1"/>
    <col min="6" max="6" width="20.85546875" style="1" customWidth="1"/>
    <col min="7" max="7" width="20.85546875" style="96" customWidth="1"/>
    <col min="8" max="8" width="11.5703125" style="1" customWidth="1"/>
    <col min="9" max="9" width="2.140625" customWidth="1"/>
    <col min="10" max="10" width="13" style="78" customWidth="1"/>
    <col min="11" max="11" width="31.85546875" style="29" customWidth="1"/>
    <col min="12" max="12" width="17.5703125" style="95" customWidth="1"/>
    <col min="13" max="13" width="2.140625" style="1" customWidth="1"/>
    <col min="14" max="14" width="13.7109375" style="1" customWidth="1"/>
    <col min="15" max="15" width="14" style="1" customWidth="1"/>
    <col min="16" max="16" width="5.7109375" style="1" customWidth="1"/>
    <col min="17" max="17" width="10" style="78" bestFit="1" customWidth="1"/>
    <col min="18" max="19" width="9.140625" style="1" hidden="1" customWidth="1"/>
    <col min="20" max="21" width="0" style="1" hidden="1" customWidth="1"/>
    <col min="22" max="16384" width="9.140625" style="1"/>
  </cols>
  <sheetData>
    <row r="1" spans="1:21" s="189" customFormat="1" ht="15.75" x14ac:dyDescent="0.25">
      <c r="A1" s="318"/>
      <c r="B1" s="319"/>
      <c r="C1" s="320"/>
      <c r="D1" s="318"/>
      <c r="E1" s="318"/>
      <c r="F1" s="318"/>
      <c r="G1" s="321"/>
      <c r="H1" s="318"/>
      <c r="I1" s="322"/>
      <c r="J1" s="74"/>
      <c r="K1" s="34" t="s">
        <v>15</v>
      </c>
      <c r="L1" s="90"/>
      <c r="Q1" s="191"/>
    </row>
    <row r="2" spans="1:21" ht="71.25" customHeight="1" x14ac:dyDescent="0.35">
      <c r="C2" s="102">
        <f>'Unit Data from Audit Worksheet'!D2</f>
        <v>0</v>
      </c>
      <c r="D2" s="292">
        <f>'Unit Data from Audit Worksheet'!F1</f>
        <v>2020</v>
      </c>
      <c r="E2" s="31">
        <f>D2</f>
        <v>2020</v>
      </c>
      <c r="F2" s="31"/>
      <c r="G2" s="97"/>
      <c r="H2" s="31"/>
      <c r="I2" s="66"/>
      <c r="J2" s="68" t="s">
        <v>10</v>
      </c>
      <c r="K2" s="28" t="s">
        <v>9</v>
      </c>
      <c r="L2" s="93" t="s">
        <v>4</v>
      </c>
      <c r="R2" s="151">
        <v>603</v>
      </c>
      <c r="S2" s="130"/>
    </row>
    <row r="3" spans="1:21" ht="47.25" x14ac:dyDescent="0.25">
      <c r="A3" s="245" t="s">
        <v>10</v>
      </c>
      <c r="B3" s="81"/>
      <c r="C3" s="73" t="s">
        <v>1</v>
      </c>
      <c r="D3" s="35" t="s">
        <v>11</v>
      </c>
      <c r="E3" s="35" t="s">
        <v>12</v>
      </c>
      <c r="F3" s="36" t="s">
        <v>16</v>
      </c>
      <c r="G3" s="104" t="s">
        <v>53</v>
      </c>
      <c r="H3" s="36" t="s">
        <v>3</v>
      </c>
      <c r="I3" s="66"/>
      <c r="J3" s="337"/>
      <c r="K3" s="336"/>
      <c r="L3" s="244"/>
      <c r="O3" s="1" t="s">
        <v>47</v>
      </c>
      <c r="Q3" s="105" t="s">
        <v>254</v>
      </c>
      <c r="R3" s="151">
        <v>604</v>
      </c>
      <c r="S3" s="130"/>
    </row>
    <row r="4" spans="1:21" s="189" customFormat="1" ht="25.5" customHeight="1" x14ac:dyDescent="0.25">
      <c r="A4" s="258"/>
      <c r="B4" s="82"/>
      <c r="C4" s="259"/>
      <c r="D4" s="36"/>
      <c r="E4" s="36"/>
      <c r="F4" s="36"/>
      <c r="G4" s="104"/>
      <c r="H4" s="36"/>
      <c r="I4" s="66"/>
      <c r="J4" s="146">
        <v>999</v>
      </c>
      <c r="K4" s="157" t="s">
        <v>46</v>
      </c>
      <c r="L4" s="360" t="e">
        <f>+'Unit Data from Audit Worksheet'!D3</f>
        <v>#N/A</v>
      </c>
      <c r="Q4" s="105"/>
      <c r="R4" s="151"/>
    </row>
    <row r="5" spans="1:21" ht="52.5" customHeight="1" x14ac:dyDescent="0.25">
      <c r="A5" s="428">
        <f>'Unit Data from Audit Worksheet'!A7</f>
        <v>252</v>
      </c>
      <c r="B5" s="83" t="str">
        <f>'Unit Data from Audit Worksheet'!C7</f>
        <v>Net Position-Governmental Activities</v>
      </c>
      <c r="C5" s="75" t="str">
        <f>'Unit Data from Audit Worksheet'!D7</f>
        <v xml:space="preserve"> Total Net investment in capital assets</v>
      </c>
      <c r="D5" s="72"/>
      <c r="E5" s="71">
        <f>'Unit Data from Audit Worksheet'!F7</f>
        <v>0</v>
      </c>
      <c r="F5" s="71"/>
      <c r="G5" s="98"/>
      <c r="H5" s="69">
        <f>'Unit Data from Audit Worksheet'!I7</f>
        <v>0</v>
      </c>
      <c r="I5" s="65"/>
      <c r="J5" s="67">
        <v>252</v>
      </c>
      <c r="K5" s="64" t="s">
        <v>19</v>
      </c>
      <c r="L5" s="94">
        <f>IF(D5="",E5,D5)</f>
        <v>0</v>
      </c>
      <c r="O5" s="172" t="e">
        <f>'Unit Data from Audit Worksheet'!E7</f>
        <v>#N/A</v>
      </c>
      <c r="R5" s="1">
        <v>1</v>
      </c>
      <c r="S5" s="130" t="b">
        <f>EXACT(A5,J5)</f>
        <v>1</v>
      </c>
      <c r="T5" s="1" t="b">
        <f>EXACT(A5,J5)</f>
        <v>1</v>
      </c>
      <c r="U5" s="159">
        <f>L5-E5</f>
        <v>0</v>
      </c>
    </row>
    <row r="6" spans="1:21" ht="45.75" customHeight="1" x14ac:dyDescent="0.25">
      <c r="A6" s="428">
        <f>'Unit Data from Audit Worksheet'!A8</f>
        <v>253</v>
      </c>
      <c r="B6" s="83" t="str">
        <f>'Unit Data from Audit Worksheet'!C8</f>
        <v>Net Position-Governmental Activities</v>
      </c>
      <c r="C6" s="75" t="str">
        <f>'Unit Data from Audit Worksheet'!D8</f>
        <v xml:space="preserve"> Total Net Position, Restricted</v>
      </c>
      <c r="D6" s="72"/>
      <c r="E6" s="71">
        <f>'Unit Data from Audit Worksheet'!F8</f>
        <v>0</v>
      </c>
      <c r="F6" s="71"/>
      <c r="G6" s="98"/>
      <c r="H6" s="69">
        <f>'Unit Data from Audit Worksheet'!I8</f>
        <v>0</v>
      </c>
      <c r="I6" s="65"/>
      <c r="J6" s="67">
        <v>253</v>
      </c>
      <c r="K6" s="64" t="s">
        <v>20</v>
      </c>
      <c r="L6" s="94">
        <f>IF(D6="",E6,D6)</f>
        <v>0</v>
      </c>
      <c r="N6" s="130"/>
      <c r="O6" s="172" t="e">
        <f>'Unit Data from Audit Worksheet'!E8</f>
        <v>#N/A</v>
      </c>
      <c r="P6" s="130"/>
      <c r="R6" s="1">
        <v>2</v>
      </c>
      <c r="S6" s="182" t="b">
        <f t="shared" ref="S6:S30" si="0">EXACT(A6,J6)</f>
        <v>1</v>
      </c>
      <c r="T6" s="334" t="b">
        <f t="shared" ref="T6:T48" si="1">EXACT(A6,J6)</f>
        <v>1</v>
      </c>
      <c r="U6" s="159">
        <f t="shared" ref="U6:U25" si="2">L6-E6</f>
        <v>0</v>
      </c>
    </row>
    <row r="7" spans="1:21" ht="43.5" customHeight="1" x14ac:dyDescent="0.25">
      <c r="A7" s="428">
        <f>'Unit Data from Audit Worksheet'!A9</f>
        <v>254</v>
      </c>
      <c r="B7" s="83" t="str">
        <f>'Unit Data from Audit Worksheet'!C9</f>
        <v>Net Position-Governmental Activities</v>
      </c>
      <c r="C7" s="75" t="str">
        <f>'Unit Data from Audit Worksheet'!D9</f>
        <v>Total Net Position, Unrestricted</v>
      </c>
      <c r="D7" s="72"/>
      <c r="E7" s="71">
        <f>'Unit Data from Audit Worksheet'!F9</f>
        <v>0</v>
      </c>
      <c r="F7" s="71"/>
      <c r="G7" s="145"/>
      <c r="H7" s="69">
        <f>'Unit Data from Audit Worksheet'!I9</f>
        <v>0</v>
      </c>
      <c r="I7" s="65"/>
      <c r="J7" s="67">
        <v>254</v>
      </c>
      <c r="K7" s="64" t="s">
        <v>21</v>
      </c>
      <c r="L7" s="94">
        <f>IF(D7="",E7,D7)</f>
        <v>0</v>
      </c>
      <c r="N7" s="130"/>
      <c r="O7" s="172" t="e">
        <f>'Unit Data from Audit Worksheet'!E9</f>
        <v>#N/A</v>
      </c>
      <c r="P7" s="130"/>
      <c r="R7" s="1">
        <v>3</v>
      </c>
      <c r="S7" s="182" t="b">
        <f t="shared" si="0"/>
        <v>1</v>
      </c>
      <c r="T7" s="334" t="b">
        <f t="shared" si="1"/>
        <v>1</v>
      </c>
      <c r="U7" s="159">
        <f t="shared" si="2"/>
        <v>0</v>
      </c>
    </row>
    <row r="8" spans="1:21" s="182" customFormat="1" ht="43.5" customHeight="1" x14ac:dyDescent="0.25">
      <c r="A8" s="428">
        <f>'Unit Data from Audit Worksheet'!A11</f>
        <v>339</v>
      </c>
      <c r="B8" s="83" t="str">
        <f>'Unit Data from Audit Worksheet'!C11</f>
        <v>Statement of Activities - Governmental</v>
      </c>
      <c r="C8" s="177" t="str">
        <f>'Unit Data from Audit Worksheet'!D11</f>
        <v xml:space="preserve">Charges for services </v>
      </c>
      <c r="D8" s="72"/>
      <c r="E8" s="71">
        <f>'Unit Data from Audit Worksheet'!F11</f>
        <v>0</v>
      </c>
      <c r="F8" s="71"/>
      <c r="G8" s="145"/>
      <c r="H8" s="69"/>
      <c r="I8" s="163"/>
      <c r="J8" s="67">
        <v>339</v>
      </c>
      <c r="K8" s="157" t="s">
        <v>277</v>
      </c>
      <c r="L8" s="94">
        <f>IF(D8="",E8,D8)</f>
        <v>0</v>
      </c>
      <c r="Q8" s="178"/>
      <c r="R8" s="182">
        <v>4</v>
      </c>
      <c r="S8" s="182" t="b">
        <f t="shared" si="0"/>
        <v>1</v>
      </c>
      <c r="T8" s="334" t="b">
        <f t="shared" si="1"/>
        <v>1</v>
      </c>
      <c r="U8" s="159">
        <f t="shared" si="2"/>
        <v>0</v>
      </c>
    </row>
    <row r="9" spans="1:21" s="182" customFormat="1" ht="43.5" customHeight="1" x14ac:dyDescent="0.25">
      <c r="A9" s="428">
        <f>'Unit Data from Audit Worksheet'!A12</f>
        <v>504</v>
      </c>
      <c r="B9" s="83" t="str">
        <f>'Unit Data from Audit Worksheet'!C12</f>
        <v>Statement of Activities - Governmental</v>
      </c>
      <c r="C9" s="177" t="str">
        <f>'Unit Data from Audit Worksheet'!D12</f>
        <v>Operating grants and contributions</v>
      </c>
      <c r="D9" s="72"/>
      <c r="E9" s="71">
        <f>'Unit Data from Audit Worksheet'!F12</f>
        <v>0</v>
      </c>
      <c r="F9" s="71"/>
      <c r="G9" s="145"/>
      <c r="H9" s="69"/>
      <c r="I9" s="163"/>
      <c r="J9" s="67">
        <v>504</v>
      </c>
      <c r="K9" s="157" t="s">
        <v>278</v>
      </c>
      <c r="L9" s="94">
        <f t="shared" ref="L9:L16" si="3">IF(D9="",E9,D9)</f>
        <v>0</v>
      </c>
      <c r="Q9" s="178"/>
      <c r="R9" s="182">
        <v>5</v>
      </c>
      <c r="S9" s="182" t="b">
        <f t="shared" si="0"/>
        <v>1</v>
      </c>
      <c r="T9" s="334" t="b">
        <f t="shared" si="1"/>
        <v>1</v>
      </c>
      <c r="U9" s="159">
        <f t="shared" si="2"/>
        <v>0</v>
      </c>
    </row>
    <row r="10" spans="1:21" s="182" customFormat="1" ht="43.5" customHeight="1" x14ac:dyDescent="0.25">
      <c r="A10" s="428">
        <f>'Unit Data from Audit Worksheet'!A13</f>
        <v>505</v>
      </c>
      <c r="B10" s="83" t="str">
        <f>'Unit Data from Audit Worksheet'!C13</f>
        <v>Statement of Activities - Governmental</v>
      </c>
      <c r="C10" s="177" t="str">
        <f>'Unit Data from Audit Worksheet'!D13</f>
        <v>Capital grants and contributions</v>
      </c>
      <c r="D10" s="72"/>
      <c r="E10" s="71">
        <f>'Unit Data from Audit Worksheet'!F13</f>
        <v>0</v>
      </c>
      <c r="F10" s="71"/>
      <c r="G10" s="145"/>
      <c r="H10" s="69"/>
      <c r="I10" s="163"/>
      <c r="J10" s="67">
        <v>505</v>
      </c>
      <c r="K10" s="157" t="s">
        <v>279</v>
      </c>
      <c r="L10" s="94">
        <f t="shared" si="3"/>
        <v>0</v>
      </c>
      <c r="Q10" s="178"/>
      <c r="R10" s="182">
        <v>6</v>
      </c>
      <c r="S10" s="182" t="b">
        <f t="shared" si="0"/>
        <v>1</v>
      </c>
      <c r="T10" s="334" t="b">
        <f t="shared" si="1"/>
        <v>1</v>
      </c>
      <c r="U10" s="159">
        <f t="shared" si="2"/>
        <v>0</v>
      </c>
    </row>
    <row r="11" spans="1:21" s="182" customFormat="1" ht="75.75" customHeight="1" x14ac:dyDescent="0.25">
      <c r="A11" s="428">
        <f>'Unit Data from Audit Worksheet'!A14</f>
        <v>341</v>
      </c>
      <c r="B11" s="83" t="str">
        <f>'Unit Data from Audit Worksheet'!C14</f>
        <v>Statement of Activities - Governmental</v>
      </c>
      <c r="C11" s="177" t="str">
        <f>'Unit Data from Audit Worksheet'!D14</f>
        <v>Total General revenues
Exclude: transfers-in or out,
                 special items,
                 extraordinary amounts</v>
      </c>
      <c r="D11" s="72"/>
      <c r="E11" s="71">
        <f>'Unit Data from Audit Worksheet'!F14</f>
        <v>0</v>
      </c>
      <c r="F11" s="71"/>
      <c r="G11" s="145"/>
      <c r="H11" s="69"/>
      <c r="I11" s="163"/>
      <c r="J11" s="67">
        <v>341</v>
      </c>
      <c r="K11" s="157" t="s">
        <v>292</v>
      </c>
      <c r="L11" s="94">
        <f t="shared" si="3"/>
        <v>0</v>
      </c>
      <c r="Q11" s="178"/>
      <c r="R11" s="182">
        <v>7</v>
      </c>
      <c r="S11" s="182" t="b">
        <f t="shared" si="0"/>
        <v>1</v>
      </c>
      <c r="T11" s="334" t="b">
        <f t="shared" si="1"/>
        <v>1</v>
      </c>
      <c r="U11" s="159">
        <f t="shared" si="2"/>
        <v>0</v>
      </c>
    </row>
    <row r="12" spans="1:21" s="182" customFormat="1" ht="54" customHeight="1" x14ac:dyDescent="0.25">
      <c r="A12" s="428">
        <f>'Unit Data from Audit Worksheet'!A15</f>
        <v>386</v>
      </c>
      <c r="B12" s="83" t="str">
        <f>'Unit Data from Audit Worksheet'!C15</f>
        <v>Statement of Activities - Governmental</v>
      </c>
      <c r="C12" s="177" t="str">
        <f>'Unit Data from Audit Worksheet'!D15</f>
        <v>Total Transfers in    (Preference is that transfers-in  are not netted against transfers-out)</v>
      </c>
      <c r="D12" s="72"/>
      <c r="E12" s="71">
        <f>'Unit Data from Audit Worksheet'!F15</f>
        <v>0</v>
      </c>
      <c r="F12" s="71"/>
      <c r="G12" s="145"/>
      <c r="H12" s="69"/>
      <c r="I12" s="163"/>
      <c r="J12" s="67">
        <v>386</v>
      </c>
      <c r="K12" s="157" t="s">
        <v>293</v>
      </c>
      <c r="L12" s="94">
        <f t="shared" si="3"/>
        <v>0</v>
      </c>
      <c r="Q12" s="178"/>
      <c r="S12" s="182" t="b">
        <f t="shared" si="0"/>
        <v>1</v>
      </c>
      <c r="T12" s="334" t="b">
        <f t="shared" si="1"/>
        <v>1</v>
      </c>
      <c r="U12" s="159">
        <f t="shared" si="2"/>
        <v>0</v>
      </c>
    </row>
    <row r="13" spans="1:21" s="182" customFormat="1" ht="75.75" customHeight="1" x14ac:dyDescent="0.25">
      <c r="A13" s="428">
        <f>'Unit Data from Audit Worksheet'!A16</f>
        <v>255</v>
      </c>
      <c r="B13" s="83" t="str">
        <f>'Unit Data from Audit Worksheet'!C16</f>
        <v>Statement of Activities - Governmental</v>
      </c>
      <c r="C13" s="177" t="str">
        <f>'Unit Data from Audit Worksheet'!D16</f>
        <v>Total Change in net position - (Increase in net position is recorded as a positive and a decrease in net position is recorded as a negative)</v>
      </c>
      <c r="D13" s="72"/>
      <c r="E13" s="71">
        <f>'Unit Data from Audit Worksheet'!F16</f>
        <v>0</v>
      </c>
      <c r="F13"/>
      <c r="G13"/>
      <c r="H13" s="69"/>
      <c r="I13" s="163"/>
      <c r="J13" s="67">
        <v>255</v>
      </c>
      <c r="K13" s="157" t="s">
        <v>294</v>
      </c>
      <c r="L13" s="94">
        <f t="shared" si="3"/>
        <v>0</v>
      </c>
      <c r="Q13" s="178"/>
      <c r="S13" s="182" t="b">
        <f t="shared" si="0"/>
        <v>1</v>
      </c>
      <c r="T13" s="334" t="b">
        <f t="shared" si="1"/>
        <v>1</v>
      </c>
      <c r="U13" s="159">
        <f t="shared" si="2"/>
        <v>0</v>
      </c>
    </row>
    <row r="14" spans="1:21" s="182" customFormat="1" ht="96" customHeight="1" x14ac:dyDescent="0.25">
      <c r="A14" s="428">
        <f>'Unit Data from Audit Worksheet'!A17</f>
        <v>376</v>
      </c>
      <c r="B14" s="83" t="str">
        <f>'Unit Data from Audit Worksheet'!C17</f>
        <v>Statement of Activities - Governmental</v>
      </c>
      <c r="C14" s="177" t="str">
        <f>'Unit Data from Audit Worksheet'!D17</f>
        <v>Any adjustment to beginning net position including rounding, prior period adjustments and restatements.   (Increases to net position are positive; decreases to net position are negative)</v>
      </c>
      <c r="D14" s="72"/>
      <c r="E14" s="71">
        <f>'Unit Data from Audit Worksheet'!F17</f>
        <v>0</v>
      </c>
      <c r="F14" s="71" t="e">
        <f>IF(L5+L6+L7-L13-L14-O5+O6+O7,,"Beginning Balance does not agree with our records acct (252+253+254-255-376=252+253+254)")</f>
        <v>#N/A</v>
      </c>
      <c r="G14" s="185" t="e">
        <f>L5+L6+L7-L13-L14-O5-O6-O7</f>
        <v>#N/A</v>
      </c>
      <c r="H14" s="69"/>
      <c r="I14" s="163"/>
      <c r="J14" s="67">
        <v>376</v>
      </c>
      <c r="K14" s="157" t="s">
        <v>295</v>
      </c>
      <c r="L14" s="94">
        <f t="shared" si="3"/>
        <v>0</v>
      </c>
      <c r="Q14" s="188" t="e">
        <f>IF(G14&lt;&gt;0,1,0)</f>
        <v>#N/A</v>
      </c>
      <c r="S14" s="182" t="b">
        <f t="shared" si="0"/>
        <v>1</v>
      </c>
      <c r="T14" s="334" t="b">
        <f t="shared" si="1"/>
        <v>1</v>
      </c>
      <c r="U14" s="159">
        <f t="shared" si="2"/>
        <v>0</v>
      </c>
    </row>
    <row r="15" spans="1:21" s="182" customFormat="1" ht="43.5" customHeight="1" x14ac:dyDescent="0.25">
      <c r="A15" s="428">
        <f>'Unit Data from Audit Worksheet'!A19</f>
        <v>591</v>
      </c>
      <c r="B15" s="83" t="str">
        <f>'Unit Data from Audit Worksheet'!C19</f>
        <v>Statement of Activities - Business Activities</v>
      </c>
      <c r="C15" s="177" t="str">
        <f>'Unit Data from Audit Worksheet'!D19</f>
        <v>Total Expenses - Exclude Transfers</v>
      </c>
      <c r="D15" s="72"/>
      <c r="E15" s="71">
        <f>'Unit Data from Audit Worksheet'!F19</f>
        <v>0</v>
      </c>
      <c r="F15" s="71"/>
      <c r="G15" s="145"/>
      <c r="H15" s="69"/>
      <c r="I15" s="163"/>
      <c r="J15" s="67">
        <v>591</v>
      </c>
      <c r="K15" s="157" t="s">
        <v>271</v>
      </c>
      <c r="L15" s="94">
        <f t="shared" si="3"/>
        <v>0</v>
      </c>
      <c r="Q15" s="178"/>
      <c r="S15" s="182" t="b">
        <f t="shared" si="0"/>
        <v>1</v>
      </c>
      <c r="T15" s="334" t="b">
        <f t="shared" si="1"/>
        <v>1</v>
      </c>
      <c r="U15" s="159">
        <f t="shared" si="2"/>
        <v>0</v>
      </c>
    </row>
    <row r="16" spans="1:21" s="182" customFormat="1" ht="108" customHeight="1" x14ac:dyDescent="0.25">
      <c r="A16" s="428">
        <f>'Unit Data from Audit Worksheet'!A20</f>
        <v>592</v>
      </c>
      <c r="B16" s="83" t="str">
        <f>'Unit Data from Audit Worksheet'!C20</f>
        <v>Statement of Activities - Business Activities</v>
      </c>
      <c r="C16" s="177" t="str">
        <f>'Unit Data from Audit Worksheet'!D20</f>
        <v>Total Change in net position Business Type 
(Increase in net position is recorded as a positive and a decrease in net position is recorded as a negative)</v>
      </c>
      <c r="D16" s="72"/>
      <c r="E16" s="71">
        <f>'Unit Data from Audit Worksheet'!F20</f>
        <v>0</v>
      </c>
      <c r="F16" s="71"/>
      <c r="G16" s="145"/>
      <c r="H16" s="69"/>
      <c r="I16" s="163"/>
      <c r="J16" s="67">
        <v>592</v>
      </c>
      <c r="K16" s="157" t="s">
        <v>296</v>
      </c>
      <c r="L16" s="94">
        <f t="shared" si="3"/>
        <v>0</v>
      </c>
      <c r="Q16" s="178"/>
      <c r="S16" s="182" t="b">
        <f t="shared" si="0"/>
        <v>1</v>
      </c>
      <c r="T16" s="334" t="b">
        <f t="shared" si="1"/>
        <v>1</v>
      </c>
      <c r="U16" s="159">
        <f t="shared" si="2"/>
        <v>0</v>
      </c>
    </row>
    <row r="17" spans="1:21" ht="69" customHeight="1" x14ac:dyDescent="0.25">
      <c r="A17" s="428">
        <f>'Unit Data from Audit Worksheet'!A22</f>
        <v>506</v>
      </c>
      <c r="B17" s="83" t="str">
        <f>'Unit Data from Audit Worksheet'!C22</f>
        <v>General Fund-Balance Sheet</v>
      </c>
      <c r="C17" s="129" t="str">
        <f>'Unit Data from Audit Worksheet'!D22</f>
        <v xml:space="preserve">All unrestricted cash and investments.  
Exclude restricted cash and cash held by a third party. </v>
      </c>
      <c r="D17" s="72"/>
      <c r="E17" s="71">
        <f>'Unit Data from Audit Worksheet'!F22</f>
        <v>0</v>
      </c>
      <c r="F17" s="71">
        <f>IF(L17&lt;0,"Error: Number is normally positive.",)</f>
        <v>0</v>
      </c>
      <c r="G17" s="98"/>
      <c r="H17" s="69">
        <f>'Unit Data from Audit Worksheet'!I22</f>
        <v>0</v>
      </c>
      <c r="I17" s="131"/>
      <c r="J17" s="67">
        <v>506</v>
      </c>
      <c r="K17" s="177" t="s">
        <v>297</v>
      </c>
      <c r="L17" s="91">
        <f>IF(D17="",E17,D17)</f>
        <v>0</v>
      </c>
      <c r="N17" s="130"/>
      <c r="P17" s="130"/>
      <c r="R17" s="130"/>
      <c r="S17" s="182" t="b">
        <f t="shared" si="0"/>
        <v>1</v>
      </c>
      <c r="T17" s="334" t="b">
        <f t="shared" si="1"/>
        <v>1</v>
      </c>
      <c r="U17" s="159">
        <f t="shared" si="2"/>
        <v>0</v>
      </c>
    </row>
    <row r="18" spans="1:21" ht="71.25" customHeight="1" x14ac:dyDescent="0.25">
      <c r="A18" s="428">
        <f>'Unit Data from Audit Worksheet'!A23</f>
        <v>536</v>
      </c>
      <c r="B18" s="83" t="str">
        <f>'Unit Data from Audit Worksheet'!C23</f>
        <v>General Fund-Balance Sheet</v>
      </c>
      <c r="C18" s="129" t="str">
        <f>'Unit Data from Audit Worksheet'!D23</f>
        <v>All restricted cash and investments</v>
      </c>
      <c r="D18" s="72"/>
      <c r="E18" s="71">
        <f>'Unit Data from Audit Worksheet'!F23</f>
        <v>0</v>
      </c>
      <c r="F18" s="71">
        <f>IF(L18&lt;0,"Error: Number is normally positive.",)</f>
        <v>0</v>
      </c>
      <c r="G18" s="98"/>
      <c r="H18" s="69">
        <f>'Unit Data from Audit Worksheet'!I23</f>
        <v>0</v>
      </c>
      <c r="I18" s="131"/>
      <c r="J18" s="67">
        <v>536</v>
      </c>
      <c r="K18" s="128" t="s">
        <v>40</v>
      </c>
      <c r="L18" s="91">
        <f>IF(D18="",E18,D18)</f>
        <v>0</v>
      </c>
      <c r="N18" s="130"/>
      <c r="P18" s="130"/>
      <c r="R18" s="130"/>
      <c r="S18" s="182" t="b">
        <f t="shared" si="0"/>
        <v>1</v>
      </c>
      <c r="T18" s="334" t="b">
        <f t="shared" si="1"/>
        <v>1</v>
      </c>
      <c r="U18" s="159">
        <f t="shared" si="2"/>
        <v>0</v>
      </c>
    </row>
    <row r="19" spans="1:21" ht="37.5" customHeight="1" x14ac:dyDescent="0.25">
      <c r="A19" s="428">
        <f>'Unit Data from Audit Worksheet'!A24</f>
        <v>9</v>
      </c>
      <c r="B19" s="83" t="str">
        <f>'Unit Data from Audit Worksheet'!C24</f>
        <v>General Fund-Balance Sheet</v>
      </c>
      <c r="C19" s="129" t="str">
        <f>'Unit Data from Audit Worksheet'!D24</f>
        <v>Total Fund balance (enter fund deficits as negative)</v>
      </c>
      <c r="D19" s="72"/>
      <c r="E19" s="71">
        <f>'Unit Data from Audit Worksheet'!F24</f>
        <v>0</v>
      </c>
      <c r="F19" s="71"/>
      <c r="G19" s="145"/>
      <c r="H19" s="69">
        <f>'Unit Data from Audit Worksheet'!I24</f>
        <v>0</v>
      </c>
      <c r="I19" s="131"/>
      <c r="J19" s="67">
        <v>9</v>
      </c>
      <c r="K19" s="128" t="s">
        <v>41</v>
      </c>
      <c r="L19" s="91">
        <f>IF(D19="",E19,D19)</f>
        <v>0</v>
      </c>
      <c r="N19" s="130"/>
      <c r="O19" s="197" t="e">
        <f>'Unit Data from Audit Worksheet'!E24</f>
        <v>#N/A</v>
      </c>
      <c r="P19" s="130"/>
      <c r="Q19" s="133"/>
      <c r="R19" s="152"/>
      <c r="S19" s="182" t="b">
        <f t="shared" si="0"/>
        <v>1</v>
      </c>
      <c r="T19" s="334" t="b">
        <f t="shared" si="1"/>
        <v>1</v>
      </c>
      <c r="U19" s="159">
        <f t="shared" si="2"/>
        <v>0</v>
      </c>
    </row>
    <row r="20" spans="1:21" s="120" customFormat="1" ht="59.25" customHeight="1" x14ac:dyDescent="0.25">
      <c r="A20" s="428">
        <f>'Unit Data from Audit Worksheet'!A26</f>
        <v>16</v>
      </c>
      <c r="B20" s="83" t="str">
        <f>'Unit Data from Audit Worksheet'!C26</f>
        <v>General Fund-Rev, Exp. Change in Fund Balance</v>
      </c>
      <c r="C20" s="75" t="str">
        <f>'Unit Data from Audit Worksheet'!D26</f>
        <v>Total revenues</v>
      </c>
      <c r="D20" s="72"/>
      <c r="E20" s="71">
        <f>'Unit Data from Audit Worksheet'!F26</f>
        <v>0</v>
      </c>
      <c r="F20" s="71"/>
      <c r="G20" s="98"/>
      <c r="H20" s="69">
        <f>'Unit Data from Audit Worksheet'!I26</f>
        <v>0</v>
      </c>
      <c r="I20" s="65"/>
      <c r="J20" s="67">
        <v>16</v>
      </c>
      <c r="K20" s="64" t="s">
        <v>42</v>
      </c>
      <c r="L20" s="91">
        <f t="shared" ref="L20:L30" si="4">IF(D20="",E20,D20)</f>
        <v>0</v>
      </c>
      <c r="N20" s="130"/>
      <c r="P20" s="130"/>
      <c r="Q20" s="125"/>
      <c r="R20" s="152"/>
      <c r="S20" s="182" t="b">
        <f t="shared" si="0"/>
        <v>1</v>
      </c>
      <c r="T20" s="334" t="b">
        <f t="shared" si="1"/>
        <v>1</v>
      </c>
      <c r="U20" s="159">
        <f t="shared" si="2"/>
        <v>0</v>
      </c>
    </row>
    <row r="21" spans="1:21" ht="70.5" customHeight="1" x14ac:dyDescent="0.25">
      <c r="A21" s="428">
        <f>'Unit Data from Audit Worksheet'!A27</f>
        <v>532</v>
      </c>
      <c r="B21" s="83" t="str">
        <f>'Unit Data from Audit Worksheet'!C27</f>
        <v>General Fund-Rev, Exp. Change in Fund Balance</v>
      </c>
      <c r="C21" s="75" t="str">
        <f>'Unit Data from Audit Worksheet'!D27</f>
        <v xml:space="preserve">Total expenditures  
Exclude expenditures in the "other financing sources (uses)" section.
</v>
      </c>
      <c r="D21" s="72"/>
      <c r="E21" s="71">
        <f>'Unit Data from Audit Worksheet'!F27</f>
        <v>0</v>
      </c>
      <c r="F21" s="71">
        <f>IF(L21&lt;0,"Error: Enter as a positive.",)</f>
        <v>0</v>
      </c>
      <c r="G21" s="98"/>
      <c r="H21" s="69">
        <f>'Unit Data from Audit Worksheet'!I27</f>
        <v>0</v>
      </c>
      <c r="I21" s="65"/>
      <c r="J21" s="67">
        <v>532</v>
      </c>
      <c r="K21" s="70" t="s">
        <v>43</v>
      </c>
      <c r="L21" s="91">
        <f t="shared" si="4"/>
        <v>0</v>
      </c>
      <c r="N21" s="130"/>
      <c r="P21" s="130"/>
      <c r="S21" s="182" t="b">
        <f t="shared" si="0"/>
        <v>1</v>
      </c>
      <c r="T21" s="334" t="b">
        <f t="shared" si="1"/>
        <v>1</v>
      </c>
      <c r="U21" s="159">
        <f t="shared" si="2"/>
        <v>0</v>
      </c>
    </row>
    <row r="22" spans="1:21" ht="73.5" customHeight="1" x14ac:dyDescent="0.25">
      <c r="A22" s="428">
        <f>'Unit Data from Audit Worksheet'!A28</f>
        <v>23</v>
      </c>
      <c r="B22" s="83" t="str">
        <f>'Unit Data from Audit Worksheet'!C28</f>
        <v>General Fund-Rev, Exp. Change in Fund Balance</v>
      </c>
      <c r="C22" s="75" t="str">
        <f>'Unit Data from Audit Worksheet'!D28</f>
        <v>Change in fund balance - (Increase in Fund balance is recorded as a positive and a decrease in fund balance is recorded as a negative)</v>
      </c>
      <c r="D22" s="72"/>
      <c r="E22" s="71">
        <f>'Unit Data from Audit Worksheet'!F28</f>
        <v>0</v>
      </c>
      <c r="F22" s="71"/>
      <c r="G22" s="145"/>
      <c r="H22" s="69">
        <f>'Unit Data from Audit Worksheet'!I28</f>
        <v>0</v>
      </c>
      <c r="I22" s="65"/>
      <c r="J22" s="67">
        <v>23</v>
      </c>
      <c r="K22" s="64" t="s">
        <v>44</v>
      </c>
      <c r="L22" s="91">
        <f>IF(D22="",E22,D22)</f>
        <v>0</v>
      </c>
      <c r="N22" s="130"/>
      <c r="P22" s="130"/>
      <c r="S22" s="182" t="b">
        <f t="shared" si="0"/>
        <v>1</v>
      </c>
      <c r="T22" s="334" t="b">
        <f t="shared" si="1"/>
        <v>1</v>
      </c>
      <c r="U22" s="159">
        <f t="shared" si="2"/>
        <v>0</v>
      </c>
    </row>
    <row r="23" spans="1:21" s="189" customFormat="1" ht="119.25" customHeight="1" x14ac:dyDescent="0.25">
      <c r="A23" s="297">
        <v>507</v>
      </c>
      <c r="B23" s="210" t="s">
        <v>37</v>
      </c>
      <c r="C23" s="193" t="s">
        <v>300</v>
      </c>
      <c r="D23" s="72"/>
      <c r="E23" s="202">
        <f>'Unit Data from Audit Worksheet'!F29</f>
        <v>0</v>
      </c>
      <c r="F23" s="202" t="e">
        <f>IF(+L19-L22-L23=O19,,"Error: Beginning Fund Bal does not equal our records Accts 9-23-507= prior year 9")</f>
        <v>#N/A</v>
      </c>
      <c r="G23" s="203" t="e">
        <f>L19-L22-L23-O19</f>
        <v>#N/A</v>
      </c>
      <c r="H23" s="204"/>
      <c r="I23" s="163"/>
      <c r="J23" s="186">
        <v>507</v>
      </c>
      <c r="K23" s="214" t="s">
        <v>301</v>
      </c>
      <c r="L23" s="91">
        <f>IF(D23="",E23,D23)</f>
        <v>0</v>
      </c>
      <c r="O23" s="197"/>
      <c r="Q23" s="191" t="e">
        <f>IF(G23&lt;&gt;0,1,0)</f>
        <v>#N/A</v>
      </c>
      <c r="T23" s="334" t="b">
        <f t="shared" si="1"/>
        <v>1</v>
      </c>
      <c r="U23" s="159">
        <f t="shared" si="2"/>
        <v>0</v>
      </c>
    </row>
    <row r="24" spans="1:21" ht="180.75" customHeight="1" x14ac:dyDescent="0.25">
      <c r="A24" s="429">
        <f>'Unit Data from Audit Worksheet'!A34</f>
        <v>547</v>
      </c>
      <c r="B24" s="183" t="str">
        <f>'Unit Data from Audit Worksheet'!C34</f>
        <v>OPEB Note</v>
      </c>
      <c r="C24" s="211" t="str">
        <f>'Unit Data from Audit Worksheet'!D34</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4" s="72"/>
      <c r="E24" s="184">
        <f>'Unit Data from Audit Worksheet'!F34</f>
        <v>0</v>
      </c>
      <c r="F24" s="184"/>
      <c r="G24" s="212"/>
      <c r="H24" s="184"/>
      <c r="I24" s="127"/>
      <c r="J24" s="156">
        <v>547</v>
      </c>
      <c r="K24" s="215" t="s">
        <v>167</v>
      </c>
      <c r="L24" s="213">
        <f t="shared" si="4"/>
        <v>0</v>
      </c>
      <c r="N24" s="130"/>
      <c r="O24" s="60"/>
      <c r="P24" s="130"/>
      <c r="S24" s="182" t="b">
        <f t="shared" si="0"/>
        <v>1</v>
      </c>
      <c r="T24" s="334" t="b">
        <f t="shared" si="1"/>
        <v>1</v>
      </c>
      <c r="U24" s="159">
        <f t="shared" si="2"/>
        <v>0</v>
      </c>
    </row>
    <row r="25" spans="1:21" s="189" customFormat="1" ht="180.75" customHeight="1" x14ac:dyDescent="0.25">
      <c r="A25" s="429">
        <f>'Unit Data from Audit Worksheet'!A31</f>
        <v>622</v>
      </c>
      <c r="B25" s="183" t="str">
        <f>'Unit Data from Audit Worksheet'!C31</f>
        <v>FS., Pension note or RSI</v>
      </c>
      <c r="C25" s="211" t="str">
        <f>'Unit Data from Audit Worksheet'!D31</f>
        <v xml:space="preserve">Unit's Share of Net Pension Liability ($s)
- unit of government is a participating employer in the State's TSERS (Teachers' and State Employees' Retirement System) or the LGERS (Local Governmental Employees' Retirement System).  </v>
      </c>
      <c r="D25" s="209"/>
      <c r="E25" s="184">
        <f>'Unit Data from Audit Worksheet'!F31</f>
        <v>0</v>
      </c>
      <c r="F25" s="184"/>
      <c r="G25" s="212"/>
      <c r="H25" s="184"/>
      <c r="I25" s="163"/>
      <c r="J25" s="156">
        <v>622</v>
      </c>
      <c r="K25" s="215" t="s">
        <v>383</v>
      </c>
      <c r="L25" s="91">
        <f>IF(D25="",E25,D25)</f>
        <v>0</v>
      </c>
      <c r="O25" s="197"/>
      <c r="Q25" s="191"/>
      <c r="S25" s="189" t="b">
        <f t="shared" si="0"/>
        <v>1</v>
      </c>
      <c r="T25" s="334" t="b">
        <f t="shared" si="1"/>
        <v>1</v>
      </c>
      <c r="U25" s="159">
        <f t="shared" si="2"/>
        <v>0</v>
      </c>
    </row>
    <row r="26" spans="1:21" s="189" customFormat="1" ht="223.5" customHeight="1" thickBot="1" x14ac:dyDescent="0.3">
      <c r="A26" s="428">
        <f>'Unit Data from Audit Worksheet'!A32</f>
        <v>577</v>
      </c>
      <c r="B26" s="83" t="str">
        <f>'Unit Data from Audit Worksheet'!C32</f>
        <v>Pension Note</v>
      </c>
      <c r="C26" s="132" t="str">
        <f>'Unit Data from Audit Worksheet'!D32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6" s="134"/>
      <c r="E26" s="71">
        <f>'Unit Data from Audit Worksheet'!F32</f>
        <v>0</v>
      </c>
      <c r="F26" s="71" t="str">
        <f>'Unit Data from Audit Worksheet'!G32</f>
        <v xml:space="preserve"> </v>
      </c>
      <c r="G26" s="98"/>
      <c r="H26" s="69"/>
      <c r="I26" s="154"/>
      <c r="J26" s="156">
        <v>577</v>
      </c>
      <c r="K26" s="128" t="s">
        <v>184</v>
      </c>
      <c r="L26" s="91" t="str">
        <f>IF(E26="Yes",1,IF(E26="No",,""))</f>
        <v/>
      </c>
      <c r="O26" s="197"/>
      <c r="Q26" s="191"/>
      <c r="T26" s="334" t="b">
        <f t="shared" si="1"/>
        <v>1</v>
      </c>
    </row>
    <row r="27" spans="1:21" s="189" customFormat="1" ht="195.75" customHeight="1" thickBot="1" x14ac:dyDescent="0.3">
      <c r="A27" s="430">
        <f>'Unit Data from Audit Worksheet'!A33</f>
        <v>621</v>
      </c>
      <c r="B27" s="242" t="str">
        <f>'Unit Data from Audit Worksheet'!C33</f>
        <v>FS., OPEB note or RSI</v>
      </c>
      <c r="C27" s="225" t="str">
        <f>'Unit Data from Audit Worksheet'!D33</f>
        <v>Unit's share of RHBF Net OPEB Liability ($s)
- unit of government is a participating employer in the State's RHBF (Retiree Health Benefit Fund)</v>
      </c>
      <c r="D27" s="209"/>
      <c r="E27" s="207">
        <f>'Unit Data from Audit Worksheet'!F33</f>
        <v>0</v>
      </c>
      <c r="F27" s="207">
        <f>IF(L27&lt;0,"Error: Enter as positive.",)</f>
        <v>0</v>
      </c>
      <c r="G27" s="207"/>
      <c r="H27" s="207"/>
      <c r="I27" s="206"/>
      <c r="J27" s="243">
        <v>621</v>
      </c>
      <c r="K27" s="372" t="s">
        <v>468</v>
      </c>
      <c r="L27" s="207">
        <f t="shared" si="4"/>
        <v>0</v>
      </c>
      <c r="O27" s="197"/>
      <c r="Q27" s="191"/>
      <c r="T27" s="334" t="b">
        <f t="shared" si="1"/>
        <v>1</v>
      </c>
    </row>
    <row r="28" spans="1:21" s="107" customFormat="1" ht="96" customHeight="1" x14ac:dyDescent="0.25">
      <c r="A28" s="431">
        <f>'Unit Data from Audit Worksheet'!A35</f>
        <v>659</v>
      </c>
      <c r="B28" s="340" t="str">
        <f>'Unit Data from Audit Worksheet'!C35</f>
        <v>OPEB
 Note or RSI</v>
      </c>
      <c r="C28" s="341" t="str">
        <f>'Unit Data from Audit Worksheet'!D35</f>
        <v>Total OPEB benefits - total OPEB liability
If you do not provide benefit, please enter 0</v>
      </c>
      <c r="D28" s="205"/>
      <c r="E28" s="406">
        <f>'Unit Data from Audit Worksheet'!F35</f>
        <v>0</v>
      </c>
      <c r="F28" s="406" t="s">
        <v>308</v>
      </c>
      <c r="G28" s="208" t="s">
        <v>446</v>
      </c>
      <c r="H28" s="413">
        <f>'Unit Data from Audit Worksheet'!I35</f>
        <v>0</v>
      </c>
      <c r="I28" s="127"/>
      <c r="J28" s="409">
        <v>659</v>
      </c>
      <c r="K28" s="342" t="s">
        <v>441</v>
      </c>
      <c r="L28" s="207">
        <f t="shared" si="4"/>
        <v>0</v>
      </c>
      <c r="N28" s="130"/>
      <c r="O28" s="108"/>
      <c r="P28" s="130"/>
      <c r="Q28" s="109"/>
      <c r="S28" s="182" t="b">
        <f t="shared" si="0"/>
        <v>1</v>
      </c>
      <c r="T28" s="334" t="b">
        <f t="shared" si="1"/>
        <v>1</v>
      </c>
    </row>
    <row r="29" spans="1:21" s="39" customFormat="1" ht="91.5" customHeight="1" x14ac:dyDescent="0.25">
      <c r="A29" s="427">
        <f>'Unit Data from Audit Worksheet'!A36</f>
        <v>660</v>
      </c>
      <c r="B29" s="339" t="str">
        <f>'Unit Data from Audit Worksheet'!C36</f>
        <v>OPEB
 Note or RSI</v>
      </c>
      <c r="C29" s="225" t="str">
        <f>'Unit Data from Audit Worksheet'!D36</f>
        <v>Total OPEB benefits- OPEB plan fiduciary net position
If no fiduciary net position, enter 0</v>
      </c>
      <c r="D29" s="205"/>
      <c r="E29" s="407">
        <f>'Unit Data from Audit Worksheet'!F36</f>
        <v>0</v>
      </c>
      <c r="F29" s="407">
        <f>IF(L29&lt;0,"Note: Number is normally positive.",)</f>
        <v>0</v>
      </c>
      <c r="G29" s="208" t="s">
        <v>446</v>
      </c>
      <c r="H29" s="413">
        <f>'Unit Data from Audit Worksheet'!I36</f>
        <v>0</v>
      </c>
      <c r="I29" s="127"/>
      <c r="J29" s="410">
        <v>660</v>
      </c>
      <c r="K29" s="342" t="s">
        <v>443</v>
      </c>
      <c r="L29" s="411">
        <f t="shared" si="4"/>
        <v>0</v>
      </c>
      <c r="N29" s="130"/>
      <c r="P29" s="130"/>
      <c r="Q29" s="78"/>
      <c r="S29" s="182" t="b">
        <f t="shared" si="0"/>
        <v>1</v>
      </c>
      <c r="T29" s="334" t="b">
        <f t="shared" si="1"/>
        <v>1</v>
      </c>
    </row>
    <row r="30" spans="1:21" s="126" customFormat="1" ht="124.5" customHeight="1" x14ac:dyDescent="0.25">
      <c r="A30" s="427">
        <f>'Unit Data from Audit Worksheet'!A37</f>
        <v>661</v>
      </c>
      <c r="B30" s="339" t="str">
        <f>'Unit Data from Audit Worksheet'!C37</f>
        <v>OPEB
RSI</v>
      </c>
      <c r="C30" s="225" t="str">
        <f>'Unit Data from Audit Worksheet'!D37</f>
        <v>Total OPEB benefits - What is the plan’s fiduciary net position as a percentage of the total OPEB liability?  Please enter as percentage value; for example, 83.5% should be entered as 83.5.  If assets have not been set aside in a trust, please enter 0.0</v>
      </c>
      <c r="D30" s="205"/>
      <c r="E30" s="408">
        <f>'Unit Data from Audit Worksheet'!F37</f>
        <v>0</v>
      </c>
      <c r="F30" s="407"/>
      <c r="G30" s="208" t="s">
        <v>446</v>
      </c>
      <c r="H30" s="414">
        <f>ROUND(IFERROR((L29/L28)*100,0),1)</f>
        <v>0</v>
      </c>
      <c r="I30" s="127"/>
      <c r="J30" s="410">
        <v>661</v>
      </c>
      <c r="K30" s="412" t="s">
        <v>445</v>
      </c>
      <c r="L30" s="414">
        <f t="shared" si="4"/>
        <v>0</v>
      </c>
      <c r="N30" s="130"/>
      <c r="P30" s="130"/>
      <c r="Q30" s="404">
        <f>IF(L30=H30,0,1)</f>
        <v>0</v>
      </c>
      <c r="S30" s="182" t="b">
        <f t="shared" si="0"/>
        <v>1</v>
      </c>
      <c r="T30" s="334" t="b">
        <f t="shared" si="1"/>
        <v>1</v>
      </c>
    </row>
    <row r="31" spans="1:21" s="334" customFormat="1" ht="69.75" customHeight="1" x14ac:dyDescent="0.25">
      <c r="A31" s="377"/>
      <c r="B31" s="378"/>
      <c r="C31" s="379"/>
      <c r="D31" s="380"/>
      <c r="E31" s="381"/>
      <c r="F31" s="382"/>
      <c r="G31" s="383"/>
      <c r="H31" s="384"/>
      <c r="I31" s="163"/>
      <c r="J31" s="364">
        <v>570</v>
      </c>
      <c r="K31" s="365" t="s">
        <v>298</v>
      </c>
      <c r="L31" s="366"/>
      <c r="N31" s="371" t="s">
        <v>467</v>
      </c>
      <c r="Q31"/>
      <c r="T31" s="334" t="b">
        <f t="shared" si="1"/>
        <v>0</v>
      </c>
    </row>
    <row r="32" spans="1:21" s="334" customFormat="1" ht="60" customHeight="1" x14ac:dyDescent="0.25">
      <c r="A32" s="377"/>
      <c r="B32" s="378"/>
      <c r="C32" s="379"/>
      <c r="D32" s="380"/>
      <c r="E32" s="381"/>
      <c r="F32" s="382"/>
      <c r="G32" s="383"/>
      <c r="H32" s="384"/>
      <c r="I32" s="163"/>
      <c r="J32" s="424">
        <v>998</v>
      </c>
      <c r="K32" s="425" t="s">
        <v>45</v>
      </c>
      <c r="L32" s="426" t="e">
        <f>HLOOKUP('Unit Data from Audit Worksheet'!$D$2,'2019 Data'!$D$1:$GI$252,54,FALSE)</f>
        <v>#N/A</v>
      </c>
      <c r="Q32"/>
      <c r="T32" s="334" t="b">
        <f t="shared" si="1"/>
        <v>0</v>
      </c>
    </row>
    <row r="33" spans="1:20" s="334" customFormat="1" ht="60.75" customHeight="1" x14ac:dyDescent="0.25">
      <c r="A33" s="377"/>
      <c r="B33" s="378"/>
      <c r="C33" s="379"/>
      <c r="D33" s="380"/>
      <c r="E33" s="381"/>
      <c r="F33" s="382"/>
      <c r="G33" s="383"/>
      <c r="H33" s="384"/>
      <c r="I33" s="385"/>
      <c r="J33" s="386">
        <v>554</v>
      </c>
      <c r="K33" s="300" t="s">
        <v>318</v>
      </c>
      <c r="L33" s="392"/>
      <c r="Q33" s="266"/>
    </row>
    <row r="34" spans="1:20" s="334" customFormat="1" ht="80.25" customHeight="1" x14ac:dyDescent="0.25">
      <c r="A34" s="377"/>
      <c r="B34" s="378"/>
      <c r="C34" s="379"/>
      <c r="D34" s="380"/>
      <c r="E34" s="381"/>
      <c r="F34" s="382"/>
      <c r="G34" s="383"/>
      <c r="H34" s="384"/>
      <c r="I34" s="385"/>
      <c r="J34" s="386">
        <v>555</v>
      </c>
      <c r="K34" s="300" t="s">
        <v>319</v>
      </c>
      <c r="L34" s="392"/>
      <c r="Q34" s="266"/>
    </row>
    <row r="35" spans="1:20" s="334" customFormat="1" ht="78.75" customHeight="1" x14ac:dyDescent="0.25">
      <c r="A35" s="377"/>
      <c r="B35" s="378"/>
      <c r="C35" s="379"/>
      <c r="D35" s="380"/>
      <c r="E35" s="381"/>
      <c r="F35" s="382"/>
      <c r="G35" s="383"/>
      <c r="H35" s="384"/>
      <c r="I35" s="385"/>
      <c r="J35" s="386">
        <v>556</v>
      </c>
      <c r="K35" s="300" t="s">
        <v>320</v>
      </c>
      <c r="L35" s="392"/>
      <c r="Q35" s="266"/>
    </row>
    <row r="36" spans="1:20" s="334" customFormat="1" ht="79.5" customHeight="1" x14ac:dyDescent="0.25">
      <c r="A36" s="377"/>
      <c r="B36" s="378"/>
      <c r="C36" s="379"/>
      <c r="D36" s="380"/>
      <c r="E36" s="381"/>
      <c r="F36" s="382"/>
      <c r="G36" s="383"/>
      <c r="H36" s="384"/>
      <c r="I36" s="385"/>
      <c r="J36" s="386">
        <v>557</v>
      </c>
      <c r="K36" s="300" t="s">
        <v>321</v>
      </c>
      <c r="L36" s="392"/>
      <c r="Q36" s="266"/>
    </row>
    <row r="37" spans="1:20" s="334" customFormat="1" ht="87.75" customHeight="1" x14ac:dyDescent="0.25">
      <c r="A37" s="377"/>
      <c r="B37" s="378"/>
      <c r="C37" s="379"/>
      <c r="D37" s="380"/>
      <c r="E37" s="381"/>
      <c r="F37" s="382"/>
      <c r="G37" s="383"/>
      <c r="H37" s="384"/>
      <c r="I37" s="385"/>
      <c r="J37" s="386">
        <v>606</v>
      </c>
      <c r="K37" s="300" t="s">
        <v>470</v>
      </c>
      <c r="L37" s="415"/>
      <c r="Q37" s="266"/>
    </row>
    <row r="38" spans="1:20" s="334" customFormat="1" ht="54" customHeight="1" x14ac:dyDescent="0.25">
      <c r="A38" s="377"/>
      <c r="B38" s="378"/>
      <c r="C38" s="379"/>
      <c r="D38" s="380"/>
      <c r="E38" s="381"/>
      <c r="F38" s="382"/>
      <c r="G38" s="383"/>
      <c r="H38" s="384"/>
      <c r="I38" s="385"/>
      <c r="J38" s="416">
        <v>662</v>
      </c>
      <c r="K38" s="397" t="s">
        <v>471</v>
      </c>
      <c r="L38" s="417"/>
      <c r="Q38" s="266"/>
    </row>
    <row r="39" spans="1:20" s="334" customFormat="1" ht="50.25" customHeight="1" x14ac:dyDescent="0.25">
      <c r="A39" s="377"/>
      <c r="B39" s="378"/>
      <c r="C39" s="379"/>
      <c r="D39" s="387"/>
      <c r="E39" s="388"/>
      <c r="F39" s="389"/>
      <c r="G39" s="390"/>
      <c r="H39" s="391"/>
      <c r="I39" s="385"/>
      <c r="J39" s="416">
        <v>663</v>
      </c>
      <c r="K39" s="418" t="s">
        <v>472</v>
      </c>
      <c r="L39" s="417"/>
      <c r="Q39" s="266"/>
    </row>
    <row r="40" spans="1:20" s="334" customFormat="1" ht="21.75" customHeight="1" x14ac:dyDescent="0.25">
      <c r="A40" s="330"/>
      <c r="B40" s="329"/>
      <c r="C40" s="328"/>
      <c r="D40" s="323"/>
      <c r="E40" s="327"/>
      <c r="F40" s="326"/>
      <c r="G40" s="325"/>
      <c r="H40" s="324"/>
      <c r="I40" s="335"/>
      <c r="J40" s="332"/>
      <c r="K40" s="331"/>
      <c r="L40" s="423"/>
      <c r="Q40"/>
      <c r="T40" s="334" t="b">
        <f t="shared" si="1"/>
        <v>1</v>
      </c>
    </row>
    <row r="41" spans="1:20" s="126" customFormat="1" ht="75.75" customHeight="1" x14ac:dyDescent="0.25">
      <c r="A41" s="460">
        <f>'Unit Data from Audit Worksheet'!A40</f>
        <v>947</v>
      </c>
      <c r="B41" s="461"/>
      <c r="C41" s="462" t="str">
        <f>'Unit Data from Audit Worksheet'!D40</f>
        <v>First name of finance officer or interim finance officer (please enter “vacant” for first or last name if the position is currently vacant)</v>
      </c>
      <c r="D41" s="323"/>
      <c r="E41" s="463" t="str">
        <f>'Unit Data from Audit Worksheet'!F40</f>
        <v>N/A</v>
      </c>
      <c r="F41" s="71"/>
      <c r="G41" s="98"/>
      <c r="H41" s="452" t="str">
        <f>'Unit Data from Audit Worksheet'!I40</f>
        <v>Not subject to G.S. 159-25</v>
      </c>
      <c r="I41" s="127"/>
      <c r="J41" s="446">
        <v>947</v>
      </c>
      <c r="K41" s="447" t="s">
        <v>423</v>
      </c>
      <c r="L41" s="472" t="str">
        <f t="shared" ref="L41:L53" si="5">IF(D41="",E41,D41)</f>
        <v>N/A</v>
      </c>
      <c r="N41" s="130"/>
      <c r="O41" s="298"/>
      <c r="P41" s="130"/>
      <c r="Q41" s="432">
        <f>IF(L41=0,1,0)</f>
        <v>0</v>
      </c>
      <c r="S41" s="182" t="b">
        <f>EXACT(A41,J32)</f>
        <v>0</v>
      </c>
      <c r="T41" s="334" t="b">
        <f t="shared" si="1"/>
        <v>1</v>
      </c>
    </row>
    <row r="42" spans="1:20" s="130" customFormat="1" ht="77.25" customHeight="1" x14ac:dyDescent="0.25">
      <c r="A42" s="460">
        <f>'Unit Data from Audit Worksheet'!A41</f>
        <v>948</v>
      </c>
      <c r="B42" s="461"/>
      <c r="C42" s="462" t="str">
        <f>'Unit Data from Audit Worksheet'!D41</f>
        <v>Last name of finance officer or interim finance officer (please enter “vacant” for first or last name if the position is currently vacant)</v>
      </c>
      <c r="D42" s="323"/>
      <c r="E42" s="463" t="str">
        <f>'Unit Data from Audit Worksheet'!F41</f>
        <v>N/A</v>
      </c>
      <c r="F42" s="71"/>
      <c r="G42" s="98"/>
      <c r="H42" s="452" t="str">
        <f>'Unit Data from Audit Worksheet'!I41</f>
        <v>Not subject to G.S. 159-25</v>
      </c>
      <c r="I42" s="127"/>
      <c r="J42" s="446">
        <v>948</v>
      </c>
      <c r="K42" s="447" t="s">
        <v>425</v>
      </c>
      <c r="L42" s="472" t="str">
        <f t="shared" si="5"/>
        <v>N/A</v>
      </c>
      <c r="O42" s="298"/>
      <c r="Q42" s="432">
        <f t="shared" ref="Q42:Q48" si="6">IF(L42=0,1,0)</f>
        <v>0</v>
      </c>
      <c r="S42" s="182" t="b">
        <f>EXACT(A42,J55)</f>
        <v>0</v>
      </c>
      <c r="T42" s="334" t="b">
        <f t="shared" si="1"/>
        <v>1</v>
      </c>
    </row>
    <row r="43" spans="1:20" s="126" customFormat="1" ht="83.25" customHeight="1" x14ac:dyDescent="0.25">
      <c r="A43" s="460">
        <f>'Unit Data from Audit Worksheet'!A42</f>
        <v>949</v>
      </c>
      <c r="B43" s="461"/>
      <c r="C43" s="462" t="str">
        <f>'Unit Data from Audit Worksheet'!D42</f>
        <v>Is the finance officer serving in a permanent role or an interim role? (permanent/interim/vacant)</v>
      </c>
      <c r="D43" s="323"/>
      <c r="E43" s="463" t="str">
        <f>'Unit Data from Audit Worksheet'!F42</f>
        <v>N/A</v>
      </c>
      <c r="F43" s="71"/>
      <c r="G43" s="98"/>
      <c r="H43" s="452" t="str">
        <f>'Unit Data from Audit Worksheet'!I42</f>
        <v>Not subject to G.S. 159-25</v>
      </c>
      <c r="I43" s="127"/>
      <c r="J43" s="446">
        <v>949</v>
      </c>
      <c r="K43" s="447" t="s">
        <v>460</v>
      </c>
      <c r="L43" s="472" t="str">
        <f t="shared" si="5"/>
        <v>N/A</v>
      </c>
      <c r="O43" s="298"/>
      <c r="Q43" s="432">
        <f t="shared" si="6"/>
        <v>0</v>
      </c>
      <c r="T43" s="334" t="b">
        <f t="shared" si="1"/>
        <v>1</v>
      </c>
    </row>
    <row r="44" spans="1:20" s="76" customFormat="1" ht="79.5" customHeight="1" x14ac:dyDescent="0.25">
      <c r="A44" s="460">
        <f>'Unit Data from Audit Worksheet'!A43</f>
        <v>950</v>
      </c>
      <c r="B44" s="461"/>
      <c r="C44" s="462" t="str">
        <f>'Unit Data from Audit Worksheet'!D43</f>
        <v>Has the finance officer been formally appointed by the local government, public authority, or designated official?  (Y/N)</v>
      </c>
      <c r="D44" s="323"/>
      <c r="E44" s="463" t="str">
        <f>'Unit Data from Audit Worksheet'!F43</f>
        <v>N/A</v>
      </c>
      <c r="F44" s="71"/>
      <c r="G44" s="98"/>
      <c r="H44" s="452" t="str">
        <f>'Unit Data from Audit Worksheet'!I43</f>
        <v>Not subject to G.S. 159-25</v>
      </c>
      <c r="I44" s="127"/>
      <c r="J44" s="446">
        <v>950</v>
      </c>
      <c r="K44" s="447" t="s">
        <v>461</v>
      </c>
      <c r="L44" s="472" t="str">
        <f t="shared" si="5"/>
        <v>N/A</v>
      </c>
      <c r="O44" s="298"/>
      <c r="Q44" s="432">
        <f t="shared" si="6"/>
        <v>0</v>
      </c>
      <c r="T44" s="334" t="b">
        <f t="shared" si="1"/>
        <v>1</v>
      </c>
    </row>
    <row r="45" spans="1:20" s="126" customFormat="1" ht="129" customHeight="1" x14ac:dyDescent="0.25">
      <c r="A45" s="460">
        <f>'Unit Data from Audit Worksheet'!A44</f>
        <v>952</v>
      </c>
      <c r="B45" s="461"/>
      <c r="C45" s="462" t="str">
        <f>'Unit Data from Audit Worksheet'!D44</f>
        <v>Date on which the local government, public authority, or designated official appointed the finance officer? (If the date of appointment by the board is difficult to find you may enter January 1 and the year)      Data Format   MM/DD YYYY</v>
      </c>
      <c r="D45" s="323"/>
      <c r="E45" s="453">
        <f>'Unit Data from Audit Worksheet'!F44</f>
        <v>1</v>
      </c>
      <c r="F45" s="454"/>
      <c r="G45" s="455"/>
      <c r="H45" s="452" t="str">
        <f>'Unit Data from Audit Worksheet'!I44</f>
        <v>Not subject to G.S. 159-25</v>
      </c>
      <c r="I45" s="65"/>
      <c r="J45" s="446">
        <v>952</v>
      </c>
      <c r="K45" s="448" t="s">
        <v>462</v>
      </c>
      <c r="L45" s="473">
        <f t="shared" si="5"/>
        <v>1</v>
      </c>
      <c r="O45" s="298"/>
      <c r="Q45" s="432">
        <f t="shared" si="6"/>
        <v>0</v>
      </c>
      <c r="T45" s="334" t="b">
        <f t="shared" si="1"/>
        <v>1</v>
      </c>
    </row>
    <row r="46" spans="1:20" s="130" customFormat="1" ht="93" customHeight="1" x14ac:dyDescent="0.25">
      <c r="A46" s="460">
        <f>'Unit Data from Audit Worksheet'!A45</f>
        <v>954</v>
      </c>
      <c r="B46" s="461"/>
      <c r="C46" s="462" t="str">
        <f>'Unit Data from Audit Worksheet'!D45</f>
        <v>Has the finance officer or interim finance officer read, understand, and is in compliance with the requirements of N.C.G.S. 159, as applicable based on unit type and circumstances? (Y/N)</v>
      </c>
      <c r="D46" s="323"/>
      <c r="E46" s="464" t="str">
        <f>'Unit Data from Audit Worksheet'!F45</f>
        <v>N/A</v>
      </c>
      <c r="F46" s="456"/>
      <c r="G46" s="457"/>
      <c r="H46" s="452" t="str">
        <f>'Unit Data from Audit Worksheet'!I45</f>
        <v>Not subject to G.S. 159-25</v>
      </c>
      <c r="I46" s="65"/>
      <c r="J46" s="446">
        <v>954</v>
      </c>
      <c r="K46" s="449" t="s">
        <v>463</v>
      </c>
      <c r="L46" s="472" t="str">
        <f t="shared" si="5"/>
        <v>N/A</v>
      </c>
      <c r="O46" s="298"/>
      <c r="Q46" s="432">
        <f t="shared" si="6"/>
        <v>0</v>
      </c>
      <c r="T46" s="334" t="b">
        <f t="shared" si="1"/>
        <v>1</v>
      </c>
    </row>
    <row r="47" spans="1:20" s="126" customFormat="1" ht="130.5" customHeight="1" x14ac:dyDescent="0.25">
      <c r="A47" s="460">
        <f>'Unit Data from Audit Worksheet'!A46</f>
        <v>956</v>
      </c>
      <c r="B47" s="461"/>
      <c r="C47" s="462" t="str">
        <f>'Unit Data from Audit Worksheet'!D46</f>
        <v>Does the finance officer or interim finance officer maintain and update (or ensures the maintenance and update of)  financial records monthly, including reconciliation of bank accounts to the general ledger? (Y/N)</v>
      </c>
      <c r="D47" s="422"/>
      <c r="E47" s="465" t="str">
        <f>'Unit Data from Audit Worksheet'!F46</f>
        <v>N/A</v>
      </c>
      <c r="F47" s="458"/>
      <c r="G47" s="459"/>
      <c r="H47" s="452" t="str">
        <f>'Unit Data from Audit Worksheet'!I46</f>
        <v>Not subject to G.S. 159-25</v>
      </c>
      <c r="I47" s="65"/>
      <c r="J47" s="446">
        <v>956</v>
      </c>
      <c r="K47" s="450" t="s">
        <v>464</v>
      </c>
      <c r="L47" s="472" t="str">
        <f t="shared" si="5"/>
        <v>N/A</v>
      </c>
      <c r="O47" s="298"/>
      <c r="Q47" s="432">
        <f t="shared" si="6"/>
        <v>0</v>
      </c>
      <c r="T47" s="334" t="b">
        <f t="shared" si="1"/>
        <v>1</v>
      </c>
    </row>
    <row r="48" spans="1:20" s="126" customFormat="1" ht="222.75" customHeight="1" x14ac:dyDescent="0.25">
      <c r="A48" s="460">
        <f>'Unit Data from Audit Worksheet'!A47</f>
        <v>958</v>
      </c>
      <c r="B48" s="461"/>
      <c r="C48" s="462" t="str">
        <f>'Unit Data from Audit Worksheet'!D47</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48" s="422"/>
      <c r="E48" s="465" t="str">
        <f>'Unit Data from Audit Worksheet'!F47</f>
        <v>N/A</v>
      </c>
      <c r="F48" s="458"/>
      <c r="G48" s="459"/>
      <c r="H48" s="452" t="str">
        <f>'Unit Data from Audit Worksheet'!I47</f>
        <v>Not subject to G.S. 159-25</v>
      </c>
      <c r="I48" s="65"/>
      <c r="J48" s="446">
        <v>958</v>
      </c>
      <c r="K48" s="451" t="s">
        <v>465</v>
      </c>
      <c r="L48" s="472" t="str">
        <f t="shared" si="5"/>
        <v>N/A</v>
      </c>
      <c r="O48" s="298"/>
      <c r="Q48" s="432">
        <f t="shared" si="6"/>
        <v>0</v>
      </c>
      <c r="T48" s="334" t="b">
        <f t="shared" si="1"/>
        <v>1</v>
      </c>
    </row>
    <row r="49" spans="1:20" customFormat="1" ht="30.75" customHeight="1" x14ac:dyDescent="0.25">
      <c r="A49" s="470">
        <f>'Unit Data from Audit Worksheet'!A55</f>
        <v>960</v>
      </c>
      <c r="B49" s="469"/>
      <c r="C49" s="421" t="str">
        <f>'Unit Data from Audit Worksheet'!B55</f>
        <v>Name of Finance Officer or Finance Contact</v>
      </c>
      <c r="D49" s="471"/>
      <c r="E49" s="479">
        <f>'Unit Data from Audit Worksheet'!D55</f>
        <v>0</v>
      </c>
      <c r="I49" s="471"/>
      <c r="J49" s="469">
        <v>960</v>
      </c>
      <c r="K49" s="469" t="s">
        <v>447</v>
      </c>
      <c r="L49" s="474">
        <f t="shared" si="5"/>
        <v>0</v>
      </c>
      <c r="Q49" s="432">
        <f>IF(L49=0,1,0)</f>
        <v>1</v>
      </c>
    </row>
    <row r="50" spans="1:20" customFormat="1" ht="30.75" customHeight="1" x14ac:dyDescent="0.25">
      <c r="A50" s="470">
        <f>'Unit Data from Audit Worksheet'!A56</f>
        <v>962</v>
      </c>
      <c r="B50" s="469"/>
      <c r="C50" s="421" t="str">
        <f>'Unit Data from Audit Worksheet'!B56</f>
        <v>Title of Official or Finance Contact</v>
      </c>
      <c r="D50" s="471"/>
      <c r="E50" s="479">
        <f>'Unit Data from Audit Worksheet'!D56</f>
        <v>0</v>
      </c>
      <c r="I50" s="471"/>
      <c r="J50" s="469">
        <v>962</v>
      </c>
      <c r="K50" s="469" t="s">
        <v>433</v>
      </c>
      <c r="L50" s="474">
        <f t="shared" si="5"/>
        <v>0</v>
      </c>
      <c r="Q50" s="432">
        <f t="shared" ref="Q50:Q53" si="7">IF(L50=0,1,0)</f>
        <v>1</v>
      </c>
    </row>
    <row r="51" spans="1:20" customFormat="1" ht="30.75" customHeight="1" x14ac:dyDescent="0.25">
      <c r="A51" s="470">
        <f>'Unit Data from Audit Worksheet'!A57</f>
        <v>964</v>
      </c>
      <c r="B51" s="469"/>
      <c r="C51" s="421" t="str">
        <f>'Unit Data from Audit Worksheet'!B57</f>
        <v>Date                        (Enter as "MM/DD/YYYY")</v>
      </c>
      <c r="D51" s="471"/>
      <c r="E51" s="480">
        <f>'Unit Data from Audit Worksheet'!D57</f>
        <v>0</v>
      </c>
      <c r="I51" s="471"/>
      <c r="J51" s="469">
        <v>964</v>
      </c>
      <c r="K51" s="469" t="s">
        <v>487</v>
      </c>
      <c r="L51" s="475">
        <f t="shared" si="5"/>
        <v>0</v>
      </c>
      <c r="Q51" s="432">
        <f t="shared" si="7"/>
        <v>1</v>
      </c>
    </row>
    <row r="52" spans="1:20" customFormat="1" ht="30.75" customHeight="1" x14ac:dyDescent="0.25">
      <c r="A52" s="470">
        <f>'Unit Data from Audit Worksheet'!A58</f>
        <v>966</v>
      </c>
      <c r="B52" s="469"/>
      <c r="C52" s="421" t="str">
        <f>'Unit Data from Audit Worksheet'!B58</f>
        <v>Telephone number</v>
      </c>
      <c r="D52" s="471"/>
      <c r="E52" s="479">
        <f>'Unit Data from Audit Worksheet'!D58</f>
        <v>0</v>
      </c>
      <c r="I52" s="471"/>
      <c r="J52" s="469">
        <v>966</v>
      </c>
      <c r="K52" s="469" t="s">
        <v>435</v>
      </c>
      <c r="L52" s="474">
        <f t="shared" si="5"/>
        <v>0</v>
      </c>
      <c r="Q52" s="432">
        <f t="shared" si="7"/>
        <v>1</v>
      </c>
    </row>
    <row r="53" spans="1:20" customFormat="1" ht="30.75" customHeight="1" x14ac:dyDescent="0.25">
      <c r="A53" s="470">
        <f>'Unit Data from Audit Worksheet'!A59</f>
        <v>968</v>
      </c>
      <c r="B53" s="469"/>
      <c r="C53" s="421" t="str">
        <f>'Unit Data from Audit Worksheet'!B59</f>
        <v>E-mail address</v>
      </c>
      <c r="D53" s="471"/>
      <c r="E53" s="479">
        <f>'Unit Data from Audit Worksheet'!D59</f>
        <v>0</v>
      </c>
      <c r="I53" s="471"/>
      <c r="J53" s="469">
        <v>968</v>
      </c>
      <c r="K53" s="469" t="s">
        <v>436</v>
      </c>
      <c r="L53" s="474">
        <f t="shared" si="5"/>
        <v>0</v>
      </c>
      <c r="Q53" s="432">
        <f t="shared" si="7"/>
        <v>1</v>
      </c>
    </row>
    <row r="54" spans="1:20" s="266" customFormat="1" ht="30.75" customHeight="1" x14ac:dyDescent="0.25">
      <c r="A54" s="318"/>
      <c r="B54" s="319"/>
      <c r="C54" s="320"/>
      <c r="D54" s="466"/>
      <c r="E54" s="467"/>
      <c r="F54" s="467"/>
      <c r="G54" s="468"/>
      <c r="H54" s="467"/>
      <c r="I54" s="471"/>
      <c r="J54" s="476">
        <v>999</v>
      </c>
      <c r="K54" s="476" t="s">
        <v>46</v>
      </c>
      <c r="L54" s="477" t="e">
        <f>'Unit Data from Audit Worksheet'!D3</f>
        <v>#N/A</v>
      </c>
      <c r="Q54"/>
    </row>
    <row r="55" spans="1:20" ht="21" customHeight="1" x14ac:dyDescent="0.3">
      <c r="A55" s="333"/>
      <c r="F55" s="22"/>
      <c r="G55" s="99"/>
      <c r="H55"/>
      <c r="J55"/>
      <c r="K55"/>
      <c r="L55"/>
      <c r="M55"/>
      <c r="T55" s="334" t="b">
        <f>EXACT(A55,J55)</f>
        <v>1</v>
      </c>
    </row>
    <row r="56" spans="1:20" ht="25.5" customHeight="1" x14ac:dyDescent="0.25">
      <c r="A56" s="419"/>
      <c r="B56" s="420"/>
      <c r="F56" s="22"/>
      <c r="G56" s="99"/>
      <c r="H56"/>
      <c r="J56"/>
      <c r="K56"/>
      <c r="L56"/>
      <c r="M56"/>
      <c r="T56" s="334"/>
    </row>
    <row r="57" spans="1:20" ht="25.5" customHeight="1" x14ac:dyDescent="0.25">
      <c r="A57"/>
      <c r="B57"/>
      <c r="C57"/>
      <c r="E57"/>
      <c r="F57" s="22"/>
      <c r="G57" s="99"/>
      <c r="H57" s="22"/>
      <c r="K57" s="30"/>
      <c r="L57" s="92"/>
      <c r="T57" s="334"/>
    </row>
    <row r="58" spans="1:20" ht="48.75" customHeight="1" x14ac:dyDescent="0.55000000000000004">
      <c r="A58"/>
      <c r="B58"/>
      <c r="C58"/>
      <c r="E58"/>
      <c r="F58" s="22"/>
      <c r="G58" s="99"/>
      <c r="H58" s="22"/>
      <c r="J58" s="103" t="e">
        <f>SUM(Q5:Q53)</f>
        <v>#N/A</v>
      </c>
      <c r="K58" s="101" t="s">
        <v>54</v>
      </c>
      <c r="L58" s="148" t="e">
        <f>SUM(G5:G30)</f>
        <v>#N/A</v>
      </c>
    </row>
    <row r="59" spans="1:20" ht="25.5" customHeight="1" x14ac:dyDescent="0.25">
      <c r="A59"/>
      <c r="B59"/>
      <c r="C59"/>
      <c r="E59"/>
      <c r="F59" s="22"/>
      <c r="G59" s="99"/>
      <c r="H59" s="22"/>
      <c r="K59" s="30"/>
      <c r="L59" s="92"/>
    </row>
    <row r="60" spans="1:20" ht="25.5" customHeight="1" x14ac:dyDescent="0.25">
      <c r="A60"/>
      <c r="B60"/>
      <c r="C60"/>
      <c r="E60"/>
      <c r="F60" s="22"/>
      <c r="G60" s="99"/>
      <c r="H60" s="22"/>
      <c r="K60" s="30"/>
      <c r="L60" s="92"/>
    </row>
    <row r="61" spans="1:20" ht="36" x14ac:dyDescent="0.25">
      <c r="A61"/>
      <c r="B61"/>
      <c r="C61"/>
      <c r="E61"/>
      <c r="F61" s="22"/>
      <c r="G61" s="99"/>
      <c r="H61" s="22"/>
      <c r="Q61" s="106"/>
    </row>
    <row r="62" spans="1:20" ht="28.5" customHeight="1" x14ac:dyDescent="0.25">
      <c r="A62"/>
      <c r="B62"/>
      <c r="C62"/>
      <c r="D62" s="26"/>
      <c r="E62" s="22"/>
      <c r="F62" s="22"/>
      <c r="G62" s="99"/>
      <c r="H62" s="22"/>
    </row>
    <row r="63" spans="1:20" x14ac:dyDescent="0.25">
      <c r="A63" s="17"/>
      <c r="B63" s="84"/>
      <c r="C63" s="79"/>
      <c r="D63" s="26"/>
      <c r="E63" s="22"/>
      <c r="F63" s="22"/>
      <c r="G63" s="99"/>
      <c r="H63" s="22"/>
    </row>
    <row r="64" spans="1:20" x14ac:dyDescent="0.25">
      <c r="A64" s="17"/>
      <c r="B64" s="84"/>
      <c r="C64" s="85"/>
      <c r="D64" s="86"/>
      <c r="E64" s="86"/>
      <c r="F64" s="87"/>
      <c r="G64" s="100"/>
      <c r="H64" s="22"/>
    </row>
    <row r="65" spans="1:4" x14ac:dyDescent="0.25">
      <c r="D65" s="27"/>
    </row>
    <row r="66" spans="1:4" x14ac:dyDescent="0.25">
      <c r="D66" s="27"/>
    </row>
    <row r="67" spans="1:4" x14ac:dyDescent="0.25">
      <c r="A67" s="17"/>
      <c r="B67" s="84"/>
      <c r="C67" s="79"/>
      <c r="D67" s="27"/>
    </row>
    <row r="68" spans="1:4" x14ac:dyDescent="0.25">
      <c r="A68" s="17"/>
      <c r="B68" s="84"/>
      <c r="C68" s="79"/>
      <c r="D68" s="27"/>
    </row>
    <row r="69" spans="1:4" x14ac:dyDescent="0.25">
      <c r="A69" s="17"/>
      <c r="B69" s="84"/>
      <c r="C69" s="79"/>
      <c r="D69" s="27"/>
    </row>
    <row r="70" spans="1:4" x14ac:dyDescent="0.25">
      <c r="D70" s="27"/>
    </row>
    <row r="71" spans="1:4" x14ac:dyDescent="0.25">
      <c r="D71" s="27"/>
    </row>
    <row r="72" spans="1:4" x14ac:dyDescent="0.25">
      <c r="D72" s="27"/>
    </row>
    <row r="73" spans="1:4" x14ac:dyDescent="0.25">
      <c r="D73" s="27"/>
    </row>
    <row r="74" spans="1:4" x14ac:dyDescent="0.25">
      <c r="A74" s="17"/>
      <c r="B74" s="84"/>
      <c r="C74" s="79"/>
      <c r="D74" s="27"/>
    </row>
    <row r="75" spans="1:4" x14ac:dyDescent="0.25">
      <c r="A75" s="17"/>
      <c r="B75" s="84"/>
      <c r="C75" s="79"/>
      <c r="D75" s="27"/>
    </row>
    <row r="76" spans="1:4" x14ac:dyDescent="0.25">
      <c r="D76" s="27"/>
    </row>
    <row r="77" spans="1:4" x14ac:dyDescent="0.25">
      <c r="D77" s="27"/>
    </row>
    <row r="78" spans="1:4" x14ac:dyDescent="0.25">
      <c r="D78" s="27"/>
    </row>
    <row r="79" spans="1:4" x14ac:dyDescent="0.25">
      <c r="D79" s="27"/>
    </row>
    <row r="80" spans="1:4" x14ac:dyDescent="0.25">
      <c r="A80" s="17"/>
      <c r="B80" s="84"/>
      <c r="C80" s="79"/>
      <c r="D80" s="27"/>
    </row>
    <row r="81" spans="1:4" x14ac:dyDescent="0.25">
      <c r="A81" s="17"/>
      <c r="B81" s="84"/>
      <c r="C81" s="79"/>
      <c r="D81" s="27"/>
    </row>
    <row r="82" spans="1:4" x14ac:dyDescent="0.25">
      <c r="D82" s="27"/>
    </row>
    <row r="83" spans="1:4" x14ac:dyDescent="0.25">
      <c r="D83" s="27"/>
    </row>
    <row r="84" spans="1:4" x14ac:dyDescent="0.25">
      <c r="D84" s="27"/>
    </row>
    <row r="85" spans="1:4" x14ac:dyDescent="0.25">
      <c r="D85" s="27"/>
    </row>
    <row r="86" spans="1:4" x14ac:dyDescent="0.25">
      <c r="A86" s="17"/>
      <c r="B86" s="84"/>
      <c r="C86" s="79"/>
      <c r="D86" s="27"/>
    </row>
    <row r="87" spans="1:4" x14ac:dyDescent="0.25">
      <c r="A87" s="17"/>
      <c r="B87" s="84"/>
      <c r="C87" s="79"/>
      <c r="D87" s="27"/>
    </row>
    <row r="88" spans="1:4" x14ac:dyDescent="0.25">
      <c r="A88" s="17"/>
      <c r="B88" s="84"/>
      <c r="C88" s="79"/>
      <c r="D88" s="27"/>
    </row>
    <row r="89" spans="1:4" x14ac:dyDescent="0.25">
      <c r="A89" s="17"/>
      <c r="B89" s="84"/>
      <c r="C89" s="79"/>
      <c r="D89" s="27"/>
    </row>
    <row r="90" spans="1:4" x14ac:dyDescent="0.25">
      <c r="D90" s="27"/>
    </row>
    <row r="91" spans="1:4" x14ac:dyDescent="0.25">
      <c r="D91" s="27"/>
    </row>
    <row r="92" spans="1:4" x14ac:dyDescent="0.25">
      <c r="D92" s="27"/>
    </row>
    <row r="93" spans="1:4" x14ac:dyDescent="0.25">
      <c r="A93" s="17"/>
      <c r="B93" s="84"/>
      <c r="C93" s="79"/>
      <c r="D93" s="27"/>
    </row>
    <row r="94" spans="1:4" x14ac:dyDescent="0.25">
      <c r="A94" s="17"/>
      <c r="B94" s="84"/>
      <c r="C94" s="79"/>
      <c r="D94" s="27"/>
    </row>
    <row r="95" spans="1:4" x14ac:dyDescent="0.25">
      <c r="A95" s="17"/>
      <c r="B95" s="84"/>
      <c r="C95" s="79"/>
      <c r="D95" s="27"/>
    </row>
    <row r="96" spans="1:4" x14ac:dyDescent="0.25">
      <c r="A96" s="17"/>
      <c r="B96" s="84"/>
      <c r="C96" s="79"/>
      <c r="D96" s="27"/>
    </row>
    <row r="97" spans="1:4" x14ac:dyDescent="0.25">
      <c r="A97" s="17"/>
      <c r="B97" s="84"/>
      <c r="C97" s="79"/>
      <c r="D97" s="27"/>
    </row>
    <row r="98" spans="1:4" x14ac:dyDescent="0.25">
      <c r="A98" s="17"/>
      <c r="B98" s="84"/>
      <c r="C98" s="79"/>
      <c r="D98" s="27"/>
    </row>
    <row r="99" spans="1:4" x14ac:dyDescent="0.25">
      <c r="A99" s="17"/>
      <c r="B99" s="84"/>
      <c r="C99" s="79"/>
      <c r="D99" s="27"/>
    </row>
    <row r="100" spans="1:4" x14ac:dyDescent="0.25">
      <c r="A100" s="17"/>
      <c r="B100" s="84"/>
      <c r="C100" s="79"/>
      <c r="D100" s="27"/>
    </row>
    <row r="101" spans="1:4" x14ac:dyDescent="0.25">
      <c r="A101" s="17"/>
      <c r="B101" s="84"/>
      <c r="C101" s="79"/>
      <c r="D101" s="27"/>
    </row>
    <row r="102" spans="1:4" x14ac:dyDescent="0.25">
      <c r="A102" s="17"/>
      <c r="B102" s="84"/>
      <c r="C102" s="79"/>
      <c r="D102" s="27"/>
    </row>
    <row r="103" spans="1:4" x14ac:dyDescent="0.25">
      <c r="A103" s="17"/>
      <c r="B103" s="84"/>
      <c r="C103" s="79"/>
      <c r="D103" s="27"/>
    </row>
    <row r="104" spans="1:4" x14ac:dyDescent="0.25">
      <c r="A104" s="17"/>
      <c r="B104" s="84"/>
      <c r="C104" s="79"/>
      <c r="D104" s="27"/>
    </row>
    <row r="105" spans="1:4" x14ac:dyDescent="0.25">
      <c r="A105" s="17"/>
      <c r="B105" s="84"/>
      <c r="C105" s="79"/>
      <c r="D105" s="27"/>
    </row>
    <row r="106" spans="1:4" x14ac:dyDescent="0.25">
      <c r="A106" s="17"/>
      <c r="B106" s="84"/>
      <c r="C106" s="79"/>
      <c r="D106" s="27"/>
    </row>
    <row r="107" spans="1:4" x14ac:dyDescent="0.25">
      <c r="A107" s="17"/>
      <c r="B107" s="84"/>
      <c r="C107" s="79"/>
      <c r="D107" s="27"/>
    </row>
    <row r="108" spans="1:4" x14ac:dyDescent="0.25">
      <c r="A108" s="17"/>
      <c r="B108" s="84"/>
      <c r="C108" s="79"/>
      <c r="D108" s="27"/>
    </row>
    <row r="109" spans="1:4" x14ac:dyDescent="0.25">
      <c r="A109" s="17"/>
      <c r="B109" s="84"/>
      <c r="C109" s="79"/>
      <c r="D109" s="27"/>
    </row>
    <row r="110" spans="1:4" x14ac:dyDescent="0.25">
      <c r="A110" s="17"/>
      <c r="B110" s="84"/>
      <c r="C110" s="79"/>
      <c r="D110" s="27"/>
    </row>
    <row r="111" spans="1:4" x14ac:dyDescent="0.25">
      <c r="A111" s="17"/>
      <c r="B111" s="84"/>
      <c r="C111" s="79"/>
      <c r="D111" s="27"/>
    </row>
    <row r="112" spans="1:4" x14ac:dyDescent="0.25">
      <c r="A112" s="17"/>
      <c r="B112" s="84"/>
      <c r="C112" s="79"/>
      <c r="D112" s="27"/>
    </row>
    <row r="113" spans="1:4" x14ac:dyDescent="0.25">
      <c r="A113" s="17"/>
      <c r="B113" s="84"/>
      <c r="C113" s="79"/>
      <c r="D113" s="27"/>
    </row>
    <row r="114" spans="1:4" x14ac:dyDescent="0.25">
      <c r="A114" s="17"/>
      <c r="B114" s="84"/>
      <c r="C114" s="79"/>
      <c r="D114" s="27"/>
    </row>
    <row r="115" spans="1:4" x14ac:dyDescent="0.25">
      <c r="A115" s="17"/>
      <c r="B115" s="84"/>
      <c r="C115" s="79"/>
      <c r="D115" s="27"/>
    </row>
    <row r="116" spans="1:4" x14ac:dyDescent="0.25">
      <c r="A116" s="17"/>
      <c r="B116" s="84"/>
      <c r="C116" s="79"/>
      <c r="D116" s="27"/>
    </row>
    <row r="117" spans="1:4" x14ac:dyDescent="0.25">
      <c r="A117" s="17"/>
      <c r="B117" s="84"/>
      <c r="C117" s="79"/>
      <c r="D117" s="27"/>
    </row>
    <row r="118" spans="1:4" x14ac:dyDescent="0.25">
      <c r="A118" s="17"/>
      <c r="B118" s="84"/>
      <c r="C118" s="79"/>
      <c r="D118" s="27"/>
    </row>
    <row r="119" spans="1:4" x14ac:dyDescent="0.25">
      <c r="A119" s="17"/>
      <c r="B119" s="84"/>
      <c r="C119" s="79"/>
      <c r="D119" s="27"/>
    </row>
    <row r="120" spans="1:4" x14ac:dyDescent="0.25">
      <c r="A120" s="17"/>
      <c r="B120" s="84"/>
      <c r="C120" s="79"/>
      <c r="D120" s="27"/>
    </row>
    <row r="121" spans="1:4" x14ac:dyDescent="0.25">
      <c r="A121" s="17"/>
      <c r="B121" s="84"/>
      <c r="C121" s="79"/>
      <c r="D121" s="27"/>
    </row>
    <row r="122" spans="1:4" x14ac:dyDescent="0.25">
      <c r="A122" s="17"/>
      <c r="B122" s="84"/>
      <c r="C122" s="79"/>
      <c r="D122" s="27"/>
    </row>
    <row r="123" spans="1:4" x14ac:dyDescent="0.25">
      <c r="A123" s="17"/>
      <c r="B123" s="84"/>
      <c r="C123" s="79"/>
      <c r="D123" s="27"/>
    </row>
    <row r="124" spans="1:4" x14ac:dyDescent="0.25">
      <c r="A124" s="17"/>
      <c r="B124" s="84"/>
      <c r="C124" s="79"/>
      <c r="D124" s="27"/>
    </row>
    <row r="125" spans="1:4" x14ac:dyDescent="0.25">
      <c r="A125" s="17"/>
      <c r="B125" s="84"/>
      <c r="C125" s="79"/>
      <c r="D125" s="27"/>
    </row>
    <row r="126" spans="1:4" x14ac:dyDescent="0.25">
      <c r="A126" s="17"/>
      <c r="B126" s="84"/>
      <c r="C126" s="79"/>
      <c r="D126" s="27"/>
    </row>
    <row r="127" spans="1:4" x14ac:dyDescent="0.25">
      <c r="A127" s="17"/>
      <c r="B127" s="84"/>
      <c r="C127" s="79"/>
      <c r="D127" s="27"/>
    </row>
    <row r="128" spans="1:4" x14ac:dyDescent="0.25">
      <c r="A128" s="17"/>
      <c r="B128" s="84"/>
      <c r="C128" s="79"/>
      <c r="D128" s="27"/>
    </row>
    <row r="129" spans="1:4" x14ac:dyDescent="0.25">
      <c r="A129" s="17"/>
      <c r="B129" s="84"/>
      <c r="C129" s="79"/>
      <c r="D129" s="27"/>
    </row>
    <row r="130" spans="1:4" x14ac:dyDescent="0.25">
      <c r="A130" s="17"/>
      <c r="B130" s="84"/>
      <c r="C130" s="79"/>
      <c r="D130" s="27"/>
    </row>
    <row r="131" spans="1:4" x14ac:dyDescent="0.25">
      <c r="A131" s="17"/>
      <c r="B131" s="84"/>
      <c r="C131" s="79"/>
      <c r="D131" s="27"/>
    </row>
    <row r="132" spans="1:4" x14ac:dyDescent="0.25">
      <c r="A132" s="17"/>
      <c r="B132" s="84"/>
      <c r="C132" s="79"/>
      <c r="D132" s="27"/>
    </row>
    <row r="133" spans="1:4" x14ac:dyDescent="0.25">
      <c r="A133" s="17"/>
      <c r="B133" s="84"/>
      <c r="C133" s="79"/>
      <c r="D133" s="27"/>
    </row>
    <row r="134" spans="1:4" x14ac:dyDescent="0.25">
      <c r="A134" s="17"/>
      <c r="B134" s="84"/>
      <c r="C134" s="79"/>
      <c r="D134" s="27"/>
    </row>
    <row r="135" spans="1:4" x14ac:dyDescent="0.25">
      <c r="A135" s="17"/>
      <c r="B135" s="84"/>
      <c r="C135" s="79"/>
      <c r="D135" s="27"/>
    </row>
    <row r="136" spans="1:4" x14ac:dyDescent="0.25">
      <c r="A136" s="17"/>
      <c r="B136" s="84"/>
      <c r="C136" s="79"/>
      <c r="D136" s="27"/>
    </row>
    <row r="137" spans="1:4" x14ac:dyDescent="0.25">
      <c r="A137" s="17"/>
      <c r="B137" s="84"/>
      <c r="C137" s="79"/>
      <c r="D137" s="27"/>
    </row>
    <row r="138" spans="1:4" x14ac:dyDescent="0.25">
      <c r="A138" s="17"/>
      <c r="B138" s="84"/>
      <c r="C138" s="79"/>
      <c r="D138" s="27"/>
    </row>
    <row r="139" spans="1:4" x14ac:dyDescent="0.25">
      <c r="A139" s="17"/>
      <c r="B139" s="84"/>
      <c r="C139" s="79"/>
      <c r="D139" s="27"/>
    </row>
    <row r="140" spans="1:4" x14ac:dyDescent="0.25">
      <c r="A140" s="17"/>
      <c r="B140" s="84"/>
      <c r="C140" s="79"/>
      <c r="D140" s="27"/>
    </row>
    <row r="141" spans="1:4" x14ac:dyDescent="0.25">
      <c r="A141" s="17"/>
      <c r="B141" s="84"/>
      <c r="C141" s="79"/>
      <c r="D141" s="27"/>
    </row>
    <row r="142" spans="1:4" x14ac:dyDescent="0.25">
      <c r="A142" s="17"/>
      <c r="B142" s="84"/>
      <c r="C142" s="79"/>
      <c r="D142" s="27"/>
    </row>
    <row r="143" spans="1:4" x14ac:dyDescent="0.25">
      <c r="A143" s="17"/>
      <c r="B143" s="84"/>
      <c r="C143" s="79"/>
      <c r="D143" s="27"/>
    </row>
    <row r="144" spans="1:4" x14ac:dyDescent="0.25">
      <c r="A144" s="17"/>
      <c r="B144" s="84"/>
      <c r="C144" s="79"/>
      <c r="D144" s="27"/>
    </row>
    <row r="145" spans="1:4" x14ac:dyDescent="0.25">
      <c r="A145" s="17"/>
      <c r="B145" s="84"/>
      <c r="C145" s="79"/>
      <c r="D145" s="27"/>
    </row>
    <row r="146" spans="1:4" x14ac:dyDescent="0.25">
      <c r="A146" s="17"/>
      <c r="B146" s="84"/>
      <c r="C146" s="79"/>
      <c r="D146" s="27"/>
    </row>
    <row r="147" spans="1:4" x14ac:dyDescent="0.25">
      <c r="A147" s="17"/>
      <c r="B147" s="84"/>
      <c r="C147" s="79"/>
      <c r="D147" s="27"/>
    </row>
    <row r="148" spans="1:4" x14ac:dyDescent="0.25">
      <c r="A148" s="17"/>
      <c r="B148" s="84"/>
      <c r="C148" s="79"/>
      <c r="D148" s="27"/>
    </row>
    <row r="149" spans="1:4" x14ac:dyDescent="0.25">
      <c r="A149" s="17"/>
      <c r="B149" s="84"/>
      <c r="C149" s="79"/>
      <c r="D149" s="27"/>
    </row>
    <row r="150" spans="1:4" x14ac:dyDescent="0.25">
      <c r="A150" s="17"/>
      <c r="B150" s="84"/>
      <c r="C150" s="79"/>
      <c r="D150" s="27"/>
    </row>
    <row r="151" spans="1:4" x14ac:dyDescent="0.25">
      <c r="A151" s="17"/>
      <c r="B151" s="84"/>
      <c r="C151" s="79"/>
      <c r="D151" s="27"/>
    </row>
    <row r="152" spans="1:4" x14ac:dyDescent="0.25">
      <c r="A152" s="17"/>
      <c r="B152" s="84"/>
      <c r="C152" s="79"/>
      <c r="D152" s="27"/>
    </row>
    <row r="153" spans="1:4" x14ac:dyDescent="0.25">
      <c r="A153" s="17"/>
      <c r="B153" s="84"/>
      <c r="C153" s="79"/>
      <c r="D153" s="27"/>
    </row>
    <row r="154" spans="1:4" x14ac:dyDescent="0.25">
      <c r="A154" s="17"/>
      <c r="B154" s="84"/>
      <c r="C154" s="79"/>
      <c r="D154" s="27"/>
    </row>
    <row r="155" spans="1:4" x14ac:dyDescent="0.25">
      <c r="A155" s="17"/>
      <c r="B155" s="84"/>
      <c r="C155" s="79"/>
      <c r="D155" s="27"/>
    </row>
    <row r="156" spans="1:4" x14ac:dyDescent="0.25">
      <c r="A156" s="17"/>
      <c r="B156" s="84"/>
      <c r="C156" s="79"/>
      <c r="D156" s="27"/>
    </row>
    <row r="157" spans="1:4" x14ac:dyDescent="0.25">
      <c r="A157" s="17"/>
      <c r="B157" s="84"/>
      <c r="C157" s="79"/>
      <c r="D157" s="27"/>
    </row>
    <row r="158" spans="1:4" x14ac:dyDescent="0.25">
      <c r="A158" s="17"/>
      <c r="B158" s="84"/>
      <c r="C158" s="79"/>
      <c r="D158" s="27"/>
    </row>
    <row r="159" spans="1:4" x14ac:dyDescent="0.25">
      <c r="A159" s="17"/>
      <c r="B159" s="84"/>
      <c r="C159" s="79"/>
      <c r="D159" s="27"/>
    </row>
    <row r="160" spans="1:4" x14ac:dyDescent="0.25">
      <c r="A160" s="17"/>
      <c r="B160" s="84"/>
      <c r="C160" s="79"/>
      <c r="D160" s="27"/>
    </row>
    <row r="161" spans="1:4" x14ac:dyDescent="0.25">
      <c r="A161" s="17"/>
      <c r="B161" s="84"/>
      <c r="C161" s="79"/>
      <c r="D161" s="27"/>
    </row>
    <row r="162" spans="1:4" x14ac:dyDescent="0.25">
      <c r="A162" s="17"/>
      <c r="B162" s="84"/>
      <c r="C162" s="79"/>
      <c r="D162" s="27"/>
    </row>
    <row r="163" spans="1:4" x14ac:dyDescent="0.25">
      <c r="A163" s="17"/>
      <c r="B163" s="84"/>
      <c r="C163" s="79"/>
      <c r="D163" s="27"/>
    </row>
    <row r="164" spans="1:4" x14ac:dyDescent="0.25">
      <c r="A164" s="17"/>
      <c r="B164" s="84"/>
      <c r="C164" s="79"/>
      <c r="D164" s="27"/>
    </row>
    <row r="165" spans="1:4" x14ac:dyDescent="0.25">
      <c r="A165" s="17"/>
      <c r="B165" s="84"/>
      <c r="C165" s="79"/>
      <c r="D165" s="27"/>
    </row>
    <row r="166" spans="1:4" x14ac:dyDescent="0.25">
      <c r="A166" s="17"/>
      <c r="B166" s="84"/>
      <c r="C166" s="79"/>
      <c r="D166" s="27"/>
    </row>
    <row r="167" spans="1:4" x14ac:dyDescent="0.25">
      <c r="A167" s="17"/>
      <c r="B167" s="84"/>
      <c r="C167" s="79"/>
      <c r="D167" s="27"/>
    </row>
    <row r="168" spans="1:4" x14ac:dyDescent="0.25">
      <c r="A168" s="17"/>
      <c r="B168" s="84"/>
      <c r="C168" s="79"/>
      <c r="D168" s="27"/>
    </row>
    <row r="169" spans="1:4" x14ac:dyDescent="0.25">
      <c r="A169" s="17"/>
      <c r="B169" s="84"/>
      <c r="C169" s="79"/>
      <c r="D169" s="27"/>
    </row>
    <row r="170" spans="1:4" x14ac:dyDescent="0.25">
      <c r="A170" s="17"/>
      <c r="B170" s="84"/>
      <c r="C170" s="79"/>
      <c r="D170" s="27"/>
    </row>
    <row r="171" spans="1:4" x14ac:dyDescent="0.25">
      <c r="A171" s="17"/>
      <c r="B171" s="84"/>
      <c r="C171" s="79"/>
      <c r="D171" s="27"/>
    </row>
    <row r="172" spans="1:4" x14ac:dyDescent="0.25">
      <c r="A172" s="17"/>
      <c r="B172" s="84"/>
      <c r="C172" s="79"/>
      <c r="D172" s="27"/>
    </row>
    <row r="173" spans="1:4" x14ac:dyDescent="0.25">
      <c r="A173" s="17"/>
      <c r="B173" s="84"/>
      <c r="C173" s="79"/>
      <c r="D173" s="27"/>
    </row>
    <row r="174" spans="1:4" x14ac:dyDescent="0.25">
      <c r="A174" s="17"/>
      <c r="B174" s="84"/>
      <c r="C174" s="79"/>
      <c r="D174" s="27"/>
    </row>
    <row r="175" spans="1:4" x14ac:dyDescent="0.25">
      <c r="A175" s="17"/>
      <c r="B175" s="84"/>
      <c r="C175" s="79"/>
      <c r="D175" s="27"/>
    </row>
    <row r="176" spans="1:4" x14ac:dyDescent="0.25">
      <c r="A176" s="17"/>
      <c r="B176" s="84"/>
      <c r="C176" s="79"/>
      <c r="D176" s="27"/>
    </row>
    <row r="177" spans="1:4" x14ac:dyDescent="0.25">
      <c r="A177" s="17"/>
      <c r="B177" s="84"/>
      <c r="C177" s="79"/>
      <c r="D177" s="27"/>
    </row>
    <row r="178" spans="1:4" x14ac:dyDescent="0.25">
      <c r="A178" s="17"/>
      <c r="B178" s="84"/>
      <c r="C178" s="79"/>
      <c r="D178" s="27"/>
    </row>
    <row r="179" spans="1:4" x14ac:dyDescent="0.25">
      <c r="A179" s="17"/>
      <c r="B179" s="84"/>
      <c r="C179" s="79"/>
      <c r="D179" s="27"/>
    </row>
    <row r="180" spans="1:4" x14ac:dyDescent="0.25">
      <c r="A180" s="17"/>
      <c r="B180" s="84"/>
      <c r="C180" s="79"/>
      <c r="D180" s="27"/>
    </row>
    <row r="181" spans="1:4" x14ac:dyDescent="0.25">
      <c r="A181" s="17"/>
      <c r="B181" s="84"/>
      <c r="C181" s="79"/>
      <c r="D181" s="27"/>
    </row>
    <row r="182" spans="1:4" x14ac:dyDescent="0.25">
      <c r="A182" s="17"/>
      <c r="B182" s="84"/>
      <c r="C182" s="79"/>
      <c r="D182" s="27"/>
    </row>
    <row r="183" spans="1:4" x14ac:dyDescent="0.25">
      <c r="A183" s="17"/>
      <c r="B183" s="84"/>
      <c r="C183" s="79"/>
      <c r="D183" s="27"/>
    </row>
    <row r="184" spans="1:4" x14ac:dyDescent="0.25">
      <c r="A184" s="17"/>
      <c r="B184" s="84"/>
      <c r="C184" s="79"/>
      <c r="D184" s="27"/>
    </row>
    <row r="185" spans="1:4" x14ac:dyDescent="0.25">
      <c r="A185" s="17"/>
      <c r="B185" s="84"/>
      <c r="C185" s="79"/>
      <c r="D185" s="27"/>
    </row>
    <row r="186" spans="1:4" x14ac:dyDescent="0.25">
      <c r="A186" s="17"/>
      <c r="B186" s="84"/>
      <c r="C186" s="79"/>
      <c r="D186" s="27"/>
    </row>
    <row r="187" spans="1:4" x14ac:dyDescent="0.25">
      <c r="A187" s="17"/>
      <c r="B187" s="84"/>
      <c r="C187" s="79"/>
      <c r="D187" s="27"/>
    </row>
    <row r="188" spans="1:4" x14ac:dyDescent="0.25">
      <c r="A188" s="17"/>
      <c r="B188" s="84"/>
      <c r="C188" s="79"/>
      <c r="D188" s="27"/>
    </row>
    <row r="189" spans="1:4" x14ac:dyDescent="0.25">
      <c r="A189" s="17"/>
      <c r="B189" s="84"/>
      <c r="C189" s="79"/>
      <c r="D189" s="27"/>
    </row>
    <row r="190" spans="1:4" x14ac:dyDescent="0.25">
      <c r="A190" s="17"/>
      <c r="B190" s="84"/>
      <c r="C190" s="79"/>
      <c r="D190" s="27"/>
    </row>
    <row r="191" spans="1:4" x14ac:dyDescent="0.25">
      <c r="A191" s="17"/>
      <c r="B191" s="84"/>
      <c r="C191" s="79"/>
      <c r="D191" s="27"/>
    </row>
    <row r="192" spans="1:4" x14ac:dyDescent="0.25">
      <c r="A192" s="17"/>
      <c r="B192" s="84"/>
      <c r="C192" s="79"/>
      <c r="D192" s="27"/>
    </row>
    <row r="193" spans="1:4" x14ac:dyDescent="0.25">
      <c r="A193" s="17"/>
      <c r="B193" s="84"/>
      <c r="C193" s="79"/>
      <c r="D193" s="27"/>
    </row>
    <row r="194" spans="1:4" x14ac:dyDescent="0.25">
      <c r="A194" s="17"/>
      <c r="B194" s="84"/>
      <c r="C194" s="79"/>
      <c r="D194" s="27"/>
    </row>
    <row r="195" spans="1:4" x14ac:dyDescent="0.25">
      <c r="A195" s="17"/>
      <c r="B195" s="84"/>
      <c r="C195" s="79"/>
      <c r="D195" s="27"/>
    </row>
    <row r="196" spans="1:4" x14ac:dyDescent="0.25">
      <c r="A196" s="17"/>
      <c r="B196" s="84"/>
      <c r="C196" s="79"/>
      <c r="D196" s="27"/>
    </row>
    <row r="197" spans="1:4" x14ac:dyDescent="0.25">
      <c r="A197" s="17"/>
      <c r="B197" s="84"/>
      <c r="C197" s="79"/>
      <c r="D197" s="27"/>
    </row>
    <row r="198" spans="1:4" x14ac:dyDescent="0.25">
      <c r="A198" s="17"/>
      <c r="B198" s="84"/>
      <c r="C198" s="79"/>
      <c r="D198" s="27"/>
    </row>
    <row r="199" spans="1:4" x14ac:dyDescent="0.25">
      <c r="A199" s="17"/>
      <c r="B199" s="84"/>
      <c r="C199" s="79"/>
      <c r="D199" s="27"/>
    </row>
    <row r="200" spans="1:4" x14ac:dyDescent="0.25">
      <c r="A200" s="17"/>
      <c r="B200" s="84"/>
      <c r="C200" s="79"/>
      <c r="D200" s="27"/>
    </row>
    <row r="201" spans="1:4" x14ac:dyDescent="0.25">
      <c r="A201" s="17"/>
      <c r="B201" s="84"/>
      <c r="C201" s="79"/>
      <c r="D201" s="27"/>
    </row>
    <row r="202" spans="1:4" x14ac:dyDescent="0.25">
      <c r="A202" s="17"/>
      <c r="B202" s="84"/>
      <c r="C202" s="79"/>
      <c r="D202" s="27"/>
    </row>
    <row r="203" spans="1:4" x14ac:dyDescent="0.25">
      <c r="A203" s="17"/>
      <c r="B203" s="84"/>
      <c r="C203" s="79"/>
      <c r="D203" s="27"/>
    </row>
    <row r="204" spans="1:4" x14ac:dyDescent="0.25">
      <c r="A204" s="17"/>
      <c r="B204" s="84"/>
      <c r="C204" s="79"/>
      <c r="D204" s="27"/>
    </row>
    <row r="205" spans="1:4" x14ac:dyDescent="0.25">
      <c r="D205" s="27"/>
    </row>
    <row r="206" spans="1:4" x14ac:dyDescent="0.25">
      <c r="D206" s="27"/>
    </row>
    <row r="207" spans="1:4" x14ac:dyDescent="0.25">
      <c r="D207" s="27"/>
    </row>
    <row r="208" spans="1:4" x14ac:dyDescent="0.25">
      <c r="D208" s="27"/>
    </row>
    <row r="209" spans="4:4" x14ac:dyDescent="0.25">
      <c r="D209" s="27"/>
    </row>
    <row r="210" spans="4:4" x14ac:dyDescent="0.25">
      <c r="D210" s="27"/>
    </row>
    <row r="211" spans="4:4" x14ac:dyDescent="0.25">
      <c r="D211" s="27"/>
    </row>
    <row r="212" spans="4:4" x14ac:dyDescent="0.25">
      <c r="D212" s="27"/>
    </row>
    <row r="213" spans="4:4" x14ac:dyDescent="0.25">
      <c r="D213" s="27"/>
    </row>
    <row r="214" spans="4:4" x14ac:dyDescent="0.25">
      <c r="D214" s="27"/>
    </row>
    <row r="215" spans="4:4" x14ac:dyDescent="0.25">
      <c r="D215" s="27"/>
    </row>
    <row r="216" spans="4:4" x14ac:dyDescent="0.25">
      <c r="D216" s="27"/>
    </row>
    <row r="217" spans="4:4" x14ac:dyDescent="0.25">
      <c r="D217" s="27"/>
    </row>
    <row r="218" spans="4:4" x14ac:dyDescent="0.25">
      <c r="D218" s="27"/>
    </row>
    <row r="219" spans="4:4" x14ac:dyDescent="0.25">
      <c r="D219" s="27"/>
    </row>
    <row r="220" spans="4:4" x14ac:dyDescent="0.25">
      <c r="D220" s="27"/>
    </row>
    <row r="221" spans="4:4" x14ac:dyDescent="0.25">
      <c r="D221" s="27"/>
    </row>
    <row r="222" spans="4:4" x14ac:dyDescent="0.25">
      <c r="D222" s="27"/>
    </row>
    <row r="223" spans="4:4" x14ac:dyDescent="0.25">
      <c r="D223" s="27"/>
    </row>
    <row r="224" spans="4:4" x14ac:dyDescent="0.25">
      <c r="D224" s="27"/>
    </row>
    <row r="225" spans="4:4" x14ac:dyDescent="0.25">
      <c r="D225" s="27"/>
    </row>
    <row r="226" spans="4:4" x14ac:dyDescent="0.25">
      <c r="D226" s="27"/>
    </row>
    <row r="227" spans="4:4" x14ac:dyDescent="0.25">
      <c r="D227" s="27"/>
    </row>
    <row r="228" spans="4:4" x14ac:dyDescent="0.25">
      <c r="D228" s="27"/>
    </row>
    <row r="229" spans="4:4" x14ac:dyDescent="0.25">
      <c r="D229" s="27"/>
    </row>
    <row r="230" spans="4:4" x14ac:dyDescent="0.25">
      <c r="D230" s="27"/>
    </row>
    <row r="231" spans="4:4" x14ac:dyDescent="0.25">
      <c r="D231" s="27"/>
    </row>
    <row r="232" spans="4:4" x14ac:dyDescent="0.25">
      <c r="D232" s="27"/>
    </row>
    <row r="233" spans="4:4" x14ac:dyDescent="0.25">
      <c r="D233" s="27"/>
    </row>
    <row r="234" spans="4:4" x14ac:dyDescent="0.25">
      <c r="D234" s="27"/>
    </row>
    <row r="235" spans="4:4" x14ac:dyDescent="0.25">
      <c r="D235" s="27"/>
    </row>
    <row r="236" spans="4:4" x14ac:dyDescent="0.25">
      <c r="D236" s="27"/>
    </row>
    <row r="237" spans="4:4" x14ac:dyDescent="0.25">
      <c r="D237" s="27"/>
    </row>
    <row r="238" spans="4:4" x14ac:dyDescent="0.25">
      <c r="D238" s="27"/>
    </row>
    <row r="239" spans="4:4" x14ac:dyDescent="0.25">
      <c r="D239" s="27"/>
    </row>
    <row r="240" spans="4:4" x14ac:dyDescent="0.25">
      <c r="D240" s="27"/>
    </row>
    <row r="241" spans="4:4" x14ac:dyDescent="0.25">
      <c r="D241" s="27"/>
    </row>
    <row r="242" spans="4:4" x14ac:dyDescent="0.25">
      <c r="D242" s="27"/>
    </row>
    <row r="243" spans="4:4" x14ac:dyDescent="0.25">
      <c r="D243" s="27"/>
    </row>
    <row r="244" spans="4:4" x14ac:dyDescent="0.25">
      <c r="D244" s="27"/>
    </row>
    <row r="245" spans="4:4" x14ac:dyDescent="0.25">
      <c r="D245" s="27"/>
    </row>
    <row r="246" spans="4:4" x14ac:dyDescent="0.25">
      <c r="D246" s="27"/>
    </row>
    <row r="247" spans="4:4" x14ac:dyDescent="0.25">
      <c r="D247" s="27"/>
    </row>
    <row r="248" spans="4:4" x14ac:dyDescent="0.25">
      <c r="D248" s="27"/>
    </row>
    <row r="249" spans="4:4" x14ac:dyDescent="0.25">
      <c r="D249" s="27"/>
    </row>
    <row r="250" spans="4:4" x14ac:dyDescent="0.25">
      <c r="D250" s="27"/>
    </row>
    <row r="251" spans="4:4" x14ac:dyDescent="0.25">
      <c r="D251" s="27"/>
    </row>
    <row r="252" spans="4:4" x14ac:dyDescent="0.25">
      <c r="D252" s="27"/>
    </row>
    <row r="253" spans="4:4" x14ac:dyDescent="0.25">
      <c r="D253" s="27"/>
    </row>
    <row r="254" spans="4:4" x14ac:dyDescent="0.25">
      <c r="D254" s="27"/>
    </row>
    <row r="255" spans="4:4" x14ac:dyDescent="0.25">
      <c r="D255" s="27"/>
    </row>
    <row r="256" spans="4:4" x14ac:dyDescent="0.25">
      <c r="D256" s="27"/>
    </row>
    <row r="257" spans="4:4" x14ac:dyDescent="0.25">
      <c r="D257" s="27"/>
    </row>
    <row r="258" spans="4:4" x14ac:dyDescent="0.25">
      <c r="D258" s="27"/>
    </row>
    <row r="259" spans="4:4" x14ac:dyDescent="0.25">
      <c r="D259" s="27"/>
    </row>
    <row r="260" spans="4:4" x14ac:dyDescent="0.25">
      <c r="D260" s="27"/>
    </row>
    <row r="261" spans="4:4" x14ac:dyDescent="0.25">
      <c r="D261" s="27"/>
    </row>
    <row r="262" spans="4:4" x14ac:dyDescent="0.25">
      <c r="D262" s="27"/>
    </row>
    <row r="263" spans="4:4" x14ac:dyDescent="0.25">
      <c r="D263" s="27"/>
    </row>
    <row r="264" spans="4:4" x14ac:dyDescent="0.25">
      <c r="D264" s="27"/>
    </row>
    <row r="265" spans="4:4" x14ac:dyDescent="0.25">
      <c r="D265" s="27"/>
    </row>
    <row r="266" spans="4:4" x14ac:dyDescent="0.25">
      <c r="D266" s="27"/>
    </row>
    <row r="267" spans="4:4" x14ac:dyDescent="0.25">
      <c r="D267" s="27"/>
    </row>
    <row r="268" spans="4:4" x14ac:dyDescent="0.25">
      <c r="D268" s="27"/>
    </row>
    <row r="269" spans="4:4" x14ac:dyDescent="0.25">
      <c r="D269" s="27"/>
    </row>
    <row r="270" spans="4:4" x14ac:dyDescent="0.25">
      <c r="D270" s="27"/>
    </row>
    <row r="271" spans="4:4" x14ac:dyDescent="0.25">
      <c r="D271" s="27"/>
    </row>
    <row r="272" spans="4:4" x14ac:dyDescent="0.25">
      <c r="D272" s="27"/>
    </row>
    <row r="273" spans="4:4" x14ac:dyDescent="0.25">
      <c r="D273" s="27"/>
    </row>
    <row r="274" spans="4:4" x14ac:dyDescent="0.25">
      <c r="D274" s="27"/>
    </row>
    <row r="275" spans="4:4" x14ac:dyDescent="0.25">
      <c r="D275" s="27"/>
    </row>
    <row r="276" spans="4:4" x14ac:dyDescent="0.25">
      <c r="D276" s="27"/>
    </row>
    <row r="277" spans="4:4" x14ac:dyDescent="0.25">
      <c r="D277" s="27"/>
    </row>
    <row r="278" spans="4:4" x14ac:dyDescent="0.25">
      <c r="D278" s="27"/>
    </row>
    <row r="279" spans="4:4" x14ac:dyDescent="0.25">
      <c r="D279" s="27"/>
    </row>
    <row r="280" spans="4:4" x14ac:dyDescent="0.25">
      <c r="D280" s="27"/>
    </row>
    <row r="281" spans="4:4" x14ac:dyDescent="0.25">
      <c r="D281" s="27"/>
    </row>
    <row r="282" spans="4:4" x14ac:dyDescent="0.25">
      <c r="D282" s="27"/>
    </row>
    <row r="283" spans="4:4" x14ac:dyDescent="0.25">
      <c r="D283" s="27"/>
    </row>
    <row r="284" spans="4:4" x14ac:dyDescent="0.25">
      <c r="D284" s="27"/>
    </row>
    <row r="285" spans="4:4" x14ac:dyDescent="0.25">
      <c r="D285" s="27"/>
    </row>
    <row r="286" spans="4:4" x14ac:dyDescent="0.25">
      <c r="D286" s="27"/>
    </row>
    <row r="287" spans="4:4" x14ac:dyDescent="0.25">
      <c r="D287" s="27"/>
    </row>
    <row r="288" spans="4:4" x14ac:dyDescent="0.25">
      <c r="D288" s="27"/>
    </row>
    <row r="289" spans="4:4" x14ac:dyDescent="0.25">
      <c r="D289" s="27"/>
    </row>
    <row r="290" spans="4:4" x14ac:dyDescent="0.25">
      <c r="D290" s="27"/>
    </row>
    <row r="291" spans="4:4" x14ac:dyDescent="0.25">
      <c r="D291" s="27"/>
    </row>
    <row r="292" spans="4:4" x14ac:dyDescent="0.25">
      <c r="D292" s="27"/>
    </row>
    <row r="293" spans="4:4" x14ac:dyDescent="0.25">
      <c r="D293" s="27"/>
    </row>
    <row r="294" spans="4:4" x14ac:dyDescent="0.25">
      <c r="D294" s="27"/>
    </row>
    <row r="295" spans="4:4" x14ac:dyDescent="0.25">
      <c r="D295" s="27"/>
    </row>
    <row r="296" spans="4:4" x14ac:dyDescent="0.25">
      <c r="D296" s="27"/>
    </row>
    <row r="297" spans="4:4" x14ac:dyDescent="0.25">
      <c r="D297" s="27"/>
    </row>
    <row r="298" spans="4:4" x14ac:dyDescent="0.25">
      <c r="D298" s="27"/>
    </row>
    <row r="299" spans="4:4" x14ac:dyDescent="0.25">
      <c r="D299" s="27"/>
    </row>
    <row r="300" spans="4:4" x14ac:dyDescent="0.25">
      <c r="D300" s="27"/>
    </row>
    <row r="301" spans="4:4" x14ac:dyDescent="0.25">
      <c r="D301" s="27"/>
    </row>
    <row r="302" spans="4:4" x14ac:dyDescent="0.25">
      <c r="D302" s="27"/>
    </row>
    <row r="303" spans="4:4" x14ac:dyDescent="0.25">
      <c r="D303" s="27"/>
    </row>
    <row r="304" spans="4:4" x14ac:dyDescent="0.25">
      <c r="D304" s="27"/>
    </row>
    <row r="305" spans="4:4" x14ac:dyDescent="0.25">
      <c r="D305" s="27"/>
    </row>
    <row r="306" spans="4:4" x14ac:dyDescent="0.25">
      <c r="D306" s="27"/>
    </row>
    <row r="307" spans="4:4" x14ac:dyDescent="0.25">
      <c r="D307" s="27"/>
    </row>
    <row r="308" spans="4:4" x14ac:dyDescent="0.25">
      <c r="D308" s="27"/>
    </row>
    <row r="309" spans="4:4" x14ac:dyDescent="0.25">
      <c r="D309" s="27"/>
    </row>
    <row r="310" spans="4:4" x14ac:dyDescent="0.25">
      <c r="D310" s="27"/>
    </row>
    <row r="311" spans="4:4" x14ac:dyDescent="0.25">
      <c r="D311" s="27"/>
    </row>
    <row r="312" spans="4:4" x14ac:dyDescent="0.25">
      <c r="D312" s="27"/>
    </row>
    <row r="313" spans="4:4" x14ac:dyDescent="0.25">
      <c r="D313" s="27"/>
    </row>
    <row r="314" spans="4:4" x14ac:dyDescent="0.25">
      <c r="D314" s="27"/>
    </row>
    <row r="315" spans="4:4" x14ac:dyDescent="0.25">
      <c r="D315" s="27"/>
    </row>
    <row r="316" spans="4:4" x14ac:dyDescent="0.25">
      <c r="D316" s="27"/>
    </row>
    <row r="317" spans="4:4" x14ac:dyDescent="0.25">
      <c r="D317" s="27"/>
    </row>
    <row r="318" spans="4:4" x14ac:dyDescent="0.25">
      <c r="D318" s="27"/>
    </row>
    <row r="319" spans="4:4" x14ac:dyDescent="0.25">
      <c r="D319" s="27"/>
    </row>
    <row r="320" spans="4:4" x14ac:dyDescent="0.25">
      <c r="D320" s="27"/>
    </row>
    <row r="321" spans="4:4" x14ac:dyDescent="0.25">
      <c r="D321" s="27"/>
    </row>
    <row r="322" spans="4:4" x14ac:dyDescent="0.25">
      <c r="D322" s="27"/>
    </row>
    <row r="323" spans="4:4" x14ac:dyDescent="0.25">
      <c r="D323" s="27"/>
    </row>
    <row r="324" spans="4:4" x14ac:dyDescent="0.25">
      <c r="D324" s="27"/>
    </row>
    <row r="325" spans="4:4" x14ac:dyDescent="0.25">
      <c r="D325" s="27"/>
    </row>
    <row r="326" spans="4:4" x14ac:dyDescent="0.25">
      <c r="D326" s="27"/>
    </row>
    <row r="327" spans="4:4" x14ac:dyDescent="0.25">
      <c r="D327" s="27"/>
    </row>
    <row r="328" spans="4:4" x14ac:dyDescent="0.25">
      <c r="D328" s="27"/>
    </row>
    <row r="329" spans="4:4" x14ac:dyDescent="0.25">
      <c r="D329" s="27"/>
    </row>
    <row r="330" spans="4:4" x14ac:dyDescent="0.25">
      <c r="D330" s="27"/>
    </row>
    <row r="331" spans="4:4" x14ac:dyDescent="0.25">
      <c r="D331" s="27"/>
    </row>
    <row r="332" spans="4:4" x14ac:dyDescent="0.25">
      <c r="D332" s="27"/>
    </row>
    <row r="333" spans="4:4" x14ac:dyDescent="0.25">
      <c r="D333" s="27"/>
    </row>
    <row r="334" spans="4:4" x14ac:dyDescent="0.25">
      <c r="D334" s="27"/>
    </row>
    <row r="335" spans="4:4" x14ac:dyDescent="0.25">
      <c r="D335" s="27"/>
    </row>
    <row r="336" spans="4:4" x14ac:dyDescent="0.25">
      <c r="D336" s="27"/>
    </row>
    <row r="337" spans="4:4" x14ac:dyDescent="0.25">
      <c r="D337" s="27"/>
    </row>
    <row r="338" spans="4:4" x14ac:dyDescent="0.25">
      <c r="D338" s="27"/>
    </row>
    <row r="339" spans="4:4" x14ac:dyDescent="0.25">
      <c r="D339" s="27"/>
    </row>
    <row r="340" spans="4:4" x14ac:dyDescent="0.25">
      <c r="D340" s="27"/>
    </row>
    <row r="341" spans="4:4" x14ac:dyDescent="0.25">
      <c r="D341" s="27"/>
    </row>
    <row r="342" spans="4:4" x14ac:dyDescent="0.25">
      <c r="D342" s="27"/>
    </row>
    <row r="343" spans="4:4" x14ac:dyDescent="0.25">
      <c r="D343" s="27"/>
    </row>
    <row r="344" spans="4:4" x14ac:dyDescent="0.25">
      <c r="D344" s="27"/>
    </row>
    <row r="345" spans="4:4" x14ac:dyDescent="0.25">
      <c r="D345" s="27"/>
    </row>
    <row r="346" spans="4:4" x14ac:dyDescent="0.25">
      <c r="D346" s="27"/>
    </row>
    <row r="347" spans="4:4" x14ac:dyDescent="0.25">
      <c r="D347" s="27"/>
    </row>
    <row r="348" spans="4:4" x14ac:dyDescent="0.25">
      <c r="D348" s="27"/>
    </row>
    <row r="349" spans="4:4" x14ac:dyDescent="0.25">
      <c r="D349" s="27"/>
    </row>
    <row r="350" spans="4:4" x14ac:dyDescent="0.25">
      <c r="D350" s="27"/>
    </row>
    <row r="351" spans="4:4" x14ac:dyDescent="0.25">
      <c r="D351" s="27"/>
    </row>
    <row r="352" spans="4:4" x14ac:dyDescent="0.25">
      <c r="D352" s="27"/>
    </row>
    <row r="353" spans="4:4" x14ac:dyDescent="0.25">
      <c r="D353" s="27"/>
    </row>
    <row r="354" spans="4:4" x14ac:dyDescent="0.25">
      <c r="D354" s="27"/>
    </row>
    <row r="355" spans="4:4" x14ac:dyDescent="0.25">
      <c r="D355" s="27"/>
    </row>
    <row r="356" spans="4:4" x14ac:dyDescent="0.25">
      <c r="D356" s="27"/>
    </row>
    <row r="357" spans="4:4" x14ac:dyDescent="0.25">
      <c r="D357" s="27"/>
    </row>
    <row r="358" spans="4:4" x14ac:dyDescent="0.25">
      <c r="D358" s="27"/>
    </row>
    <row r="359" spans="4:4" x14ac:dyDescent="0.25">
      <c r="D359" s="27"/>
    </row>
    <row r="360" spans="4:4" x14ac:dyDescent="0.25">
      <c r="D360" s="27"/>
    </row>
    <row r="361" spans="4:4" x14ac:dyDescent="0.25">
      <c r="D361" s="27"/>
    </row>
    <row r="362" spans="4:4" x14ac:dyDescent="0.25">
      <c r="D362" s="27"/>
    </row>
    <row r="363" spans="4:4" x14ac:dyDescent="0.25">
      <c r="D363" s="27"/>
    </row>
    <row r="364" spans="4:4" x14ac:dyDescent="0.25">
      <c r="D364" s="27"/>
    </row>
    <row r="365" spans="4:4" x14ac:dyDescent="0.25">
      <c r="D365" s="27"/>
    </row>
    <row r="366" spans="4:4" x14ac:dyDescent="0.25">
      <c r="D366" s="27"/>
    </row>
    <row r="367" spans="4:4" x14ac:dyDescent="0.25">
      <c r="D367" s="27"/>
    </row>
    <row r="368" spans="4:4" x14ac:dyDescent="0.25">
      <c r="D368" s="27"/>
    </row>
    <row r="369" spans="4:4" x14ac:dyDescent="0.25">
      <c r="D369" s="27"/>
    </row>
    <row r="370" spans="4:4" x14ac:dyDescent="0.25">
      <c r="D370" s="27"/>
    </row>
    <row r="371" spans="4:4" x14ac:dyDescent="0.25">
      <c r="D371" s="27"/>
    </row>
    <row r="372" spans="4:4" x14ac:dyDescent="0.25">
      <c r="D372" s="27"/>
    </row>
    <row r="373" spans="4:4" x14ac:dyDescent="0.25">
      <c r="D373" s="27"/>
    </row>
    <row r="374" spans="4:4" x14ac:dyDescent="0.25">
      <c r="D374" s="27"/>
    </row>
    <row r="375" spans="4:4" x14ac:dyDescent="0.25">
      <c r="D375" s="27"/>
    </row>
    <row r="376" spans="4:4" x14ac:dyDescent="0.25">
      <c r="D376" s="27"/>
    </row>
    <row r="377" spans="4:4" x14ac:dyDescent="0.25">
      <c r="D377" s="27"/>
    </row>
    <row r="378" spans="4:4" x14ac:dyDescent="0.25">
      <c r="D378" s="27"/>
    </row>
    <row r="379" spans="4:4" x14ac:dyDescent="0.25">
      <c r="D379" s="27"/>
    </row>
    <row r="380" spans="4:4" x14ac:dyDescent="0.25">
      <c r="D380" s="27"/>
    </row>
    <row r="381" spans="4:4" x14ac:dyDescent="0.25">
      <c r="D381" s="27"/>
    </row>
    <row r="382" spans="4:4" x14ac:dyDescent="0.25">
      <c r="D382" s="27"/>
    </row>
    <row r="383" spans="4:4" x14ac:dyDescent="0.25">
      <c r="D383" s="27"/>
    </row>
    <row r="384" spans="4:4" x14ac:dyDescent="0.25">
      <c r="D384" s="27"/>
    </row>
    <row r="385" spans="4:4" x14ac:dyDescent="0.25">
      <c r="D385" s="27"/>
    </row>
    <row r="386" spans="4:4" x14ac:dyDescent="0.25">
      <c r="D386" s="27"/>
    </row>
    <row r="387" spans="4:4" x14ac:dyDescent="0.25">
      <c r="D387" s="27"/>
    </row>
    <row r="388" spans="4:4" x14ac:dyDescent="0.25">
      <c r="D388" s="27"/>
    </row>
    <row r="389" spans="4:4" x14ac:dyDescent="0.25">
      <c r="D389" s="27"/>
    </row>
    <row r="390" spans="4:4" x14ac:dyDescent="0.25">
      <c r="D390" s="27"/>
    </row>
    <row r="391" spans="4:4" x14ac:dyDescent="0.25">
      <c r="D391" s="27"/>
    </row>
    <row r="392" spans="4:4" x14ac:dyDescent="0.25">
      <c r="D392" s="27"/>
    </row>
    <row r="393" spans="4:4" x14ac:dyDescent="0.25">
      <c r="D393" s="27"/>
    </row>
    <row r="394" spans="4:4" x14ac:dyDescent="0.25">
      <c r="D394" s="27"/>
    </row>
    <row r="395" spans="4:4" x14ac:dyDescent="0.25">
      <c r="D395" s="27"/>
    </row>
    <row r="396" spans="4:4" x14ac:dyDescent="0.25">
      <c r="D396" s="27"/>
    </row>
    <row r="397" spans="4:4" x14ac:dyDescent="0.25">
      <c r="D397" s="27"/>
    </row>
    <row r="398" spans="4:4" x14ac:dyDescent="0.25">
      <c r="D398" s="27"/>
    </row>
    <row r="399" spans="4:4" x14ac:dyDescent="0.25">
      <c r="D399" s="27"/>
    </row>
    <row r="400" spans="4:4" x14ac:dyDescent="0.25">
      <c r="D400" s="27"/>
    </row>
    <row r="401" spans="4:4" x14ac:dyDescent="0.25">
      <c r="D401" s="27"/>
    </row>
    <row r="402" spans="4:4" x14ac:dyDescent="0.25">
      <c r="D402" s="27"/>
    </row>
    <row r="403" spans="4:4" x14ac:dyDescent="0.25">
      <c r="D403" s="27"/>
    </row>
    <row r="404" spans="4:4" x14ac:dyDescent="0.25">
      <c r="D404" s="27"/>
    </row>
    <row r="405" spans="4:4" x14ac:dyDescent="0.25">
      <c r="D405" s="27"/>
    </row>
    <row r="406" spans="4:4" x14ac:dyDescent="0.25">
      <c r="D406" s="27"/>
    </row>
    <row r="407" spans="4:4" x14ac:dyDescent="0.25">
      <c r="D407" s="27"/>
    </row>
    <row r="408" spans="4:4" x14ac:dyDescent="0.25">
      <c r="D408" s="27"/>
    </row>
    <row r="409" spans="4:4" x14ac:dyDescent="0.25">
      <c r="D409" s="27"/>
    </row>
    <row r="410" spans="4:4" x14ac:dyDescent="0.25">
      <c r="D410" s="27"/>
    </row>
    <row r="411" spans="4:4" x14ac:dyDescent="0.25">
      <c r="D411" s="27"/>
    </row>
    <row r="412" spans="4:4" x14ac:dyDescent="0.25">
      <c r="D412" s="27"/>
    </row>
    <row r="413" spans="4:4" x14ac:dyDescent="0.25">
      <c r="D413" s="27"/>
    </row>
    <row r="414" spans="4:4" x14ac:dyDescent="0.25">
      <c r="D414" s="27"/>
    </row>
    <row r="415" spans="4:4" x14ac:dyDescent="0.25">
      <c r="D415" s="27"/>
    </row>
    <row r="416" spans="4:4" x14ac:dyDescent="0.25">
      <c r="D416" s="27"/>
    </row>
    <row r="417" spans="4:4" x14ac:dyDescent="0.25">
      <c r="D417" s="27"/>
    </row>
    <row r="418" spans="4:4" x14ac:dyDescent="0.25">
      <c r="D418" s="27"/>
    </row>
    <row r="419" spans="4:4" x14ac:dyDescent="0.25">
      <c r="D419" s="27"/>
    </row>
    <row r="420" spans="4:4" x14ac:dyDescent="0.25">
      <c r="D420" s="27"/>
    </row>
    <row r="421" spans="4:4" x14ac:dyDescent="0.25">
      <c r="D421" s="27"/>
    </row>
    <row r="422" spans="4:4" x14ac:dyDescent="0.25">
      <c r="D422" s="27"/>
    </row>
    <row r="423" spans="4:4" x14ac:dyDescent="0.25">
      <c r="D423" s="27"/>
    </row>
    <row r="424" spans="4:4" x14ac:dyDescent="0.25">
      <c r="D424" s="27"/>
    </row>
    <row r="425" spans="4:4" x14ac:dyDescent="0.25">
      <c r="D425" s="27"/>
    </row>
    <row r="426" spans="4:4" x14ac:dyDescent="0.25">
      <c r="D426" s="27"/>
    </row>
    <row r="427" spans="4:4" x14ac:dyDescent="0.25">
      <c r="D427" s="27"/>
    </row>
    <row r="428" spans="4:4" x14ac:dyDescent="0.25">
      <c r="D428" s="27"/>
    </row>
    <row r="429" spans="4:4" x14ac:dyDescent="0.25">
      <c r="D429" s="27"/>
    </row>
    <row r="430" spans="4:4" x14ac:dyDescent="0.25">
      <c r="D430" s="27"/>
    </row>
    <row r="431" spans="4:4" x14ac:dyDescent="0.25">
      <c r="D431" s="27"/>
    </row>
    <row r="432" spans="4:4" x14ac:dyDescent="0.25">
      <c r="D432" s="27"/>
    </row>
    <row r="433" spans="4:4" x14ac:dyDescent="0.25">
      <c r="D433" s="27"/>
    </row>
    <row r="434" spans="4:4" x14ac:dyDescent="0.25">
      <c r="D434" s="27"/>
    </row>
    <row r="435" spans="4:4" x14ac:dyDescent="0.25">
      <c r="D435" s="27"/>
    </row>
    <row r="436" spans="4:4" x14ac:dyDescent="0.25">
      <c r="D436" s="27"/>
    </row>
    <row r="437" spans="4:4" x14ac:dyDescent="0.25">
      <c r="D437" s="27"/>
    </row>
    <row r="438" spans="4:4" x14ac:dyDescent="0.25">
      <c r="D438" s="27"/>
    </row>
    <row r="439" spans="4:4" x14ac:dyDescent="0.25">
      <c r="D439" s="27"/>
    </row>
    <row r="440" spans="4:4" x14ac:dyDescent="0.25">
      <c r="D440" s="27"/>
    </row>
    <row r="441" spans="4:4" x14ac:dyDescent="0.25">
      <c r="D441" s="27"/>
    </row>
    <row r="442" spans="4:4" x14ac:dyDescent="0.25">
      <c r="D442" s="27"/>
    </row>
    <row r="443" spans="4:4" x14ac:dyDescent="0.25">
      <c r="D443" s="27"/>
    </row>
    <row r="444" spans="4:4" x14ac:dyDescent="0.25">
      <c r="D444" s="27"/>
    </row>
    <row r="445" spans="4:4" x14ac:dyDescent="0.25">
      <c r="D445" s="27"/>
    </row>
    <row r="446" spans="4:4" x14ac:dyDescent="0.25">
      <c r="D446" s="27"/>
    </row>
    <row r="447" spans="4:4" x14ac:dyDescent="0.25">
      <c r="D447" s="27"/>
    </row>
    <row r="448" spans="4:4" x14ac:dyDescent="0.25">
      <c r="D448" s="27"/>
    </row>
    <row r="449" spans="4:4" x14ac:dyDescent="0.25">
      <c r="D449" s="27"/>
    </row>
    <row r="450" spans="4:4" x14ac:dyDescent="0.25">
      <c r="D450" s="27"/>
    </row>
    <row r="451" spans="4:4" x14ac:dyDescent="0.25">
      <c r="D451" s="27"/>
    </row>
    <row r="452" spans="4:4" x14ac:dyDescent="0.25">
      <c r="D452" s="27"/>
    </row>
    <row r="453" spans="4:4" x14ac:dyDescent="0.25">
      <c r="D453" s="27"/>
    </row>
    <row r="454" spans="4:4" x14ac:dyDescent="0.25">
      <c r="D454" s="27"/>
    </row>
    <row r="455" spans="4:4" x14ac:dyDescent="0.25">
      <c r="D455" s="27"/>
    </row>
    <row r="456" spans="4:4" x14ac:dyDescent="0.25">
      <c r="D456" s="27"/>
    </row>
    <row r="457" spans="4:4" x14ac:dyDescent="0.25">
      <c r="D457" s="27"/>
    </row>
    <row r="458" spans="4:4" x14ac:dyDescent="0.25">
      <c r="D458" s="27"/>
    </row>
    <row r="459" spans="4:4" x14ac:dyDescent="0.25">
      <c r="D459" s="27"/>
    </row>
    <row r="460" spans="4:4" x14ac:dyDescent="0.25">
      <c r="D460" s="27"/>
    </row>
    <row r="461" spans="4:4" x14ac:dyDescent="0.25">
      <c r="D461" s="27"/>
    </row>
    <row r="462" spans="4:4" x14ac:dyDescent="0.25">
      <c r="D462" s="27"/>
    </row>
    <row r="463" spans="4:4" x14ac:dyDescent="0.25">
      <c r="D463" s="27"/>
    </row>
    <row r="464" spans="4:4" x14ac:dyDescent="0.25">
      <c r="D464" s="27"/>
    </row>
    <row r="465" spans="4:4" x14ac:dyDescent="0.25">
      <c r="D465" s="27"/>
    </row>
    <row r="466" spans="4:4" x14ac:dyDescent="0.25">
      <c r="D466" s="27"/>
    </row>
    <row r="467" spans="4:4" x14ac:dyDescent="0.25">
      <c r="D467" s="27"/>
    </row>
    <row r="468" spans="4:4" x14ac:dyDescent="0.25">
      <c r="D468" s="27"/>
    </row>
    <row r="469" spans="4:4" x14ac:dyDescent="0.25">
      <c r="D469" s="27"/>
    </row>
    <row r="470" spans="4:4" x14ac:dyDescent="0.25">
      <c r="D470" s="27"/>
    </row>
    <row r="471" spans="4:4" x14ac:dyDescent="0.25">
      <c r="D471" s="27"/>
    </row>
    <row r="472" spans="4:4" x14ac:dyDescent="0.25">
      <c r="D472" s="27"/>
    </row>
    <row r="473" spans="4:4" x14ac:dyDescent="0.25">
      <c r="D473" s="27"/>
    </row>
    <row r="474" spans="4:4" x14ac:dyDescent="0.25">
      <c r="D474" s="27"/>
    </row>
    <row r="475" spans="4:4" x14ac:dyDescent="0.25">
      <c r="D475" s="27"/>
    </row>
    <row r="476" spans="4:4" x14ac:dyDescent="0.25">
      <c r="D476" s="27"/>
    </row>
    <row r="477" spans="4:4" x14ac:dyDescent="0.25">
      <c r="D477" s="27"/>
    </row>
    <row r="478" spans="4:4" x14ac:dyDescent="0.25">
      <c r="D478" s="27"/>
    </row>
    <row r="479" spans="4:4" x14ac:dyDescent="0.25">
      <c r="D479" s="27"/>
    </row>
    <row r="480" spans="4:4" x14ac:dyDescent="0.25">
      <c r="D480" s="27"/>
    </row>
    <row r="481" spans="4:4" x14ac:dyDescent="0.25">
      <c r="D481" s="27"/>
    </row>
    <row r="482" spans="4:4" x14ac:dyDescent="0.25">
      <c r="D482" s="27"/>
    </row>
    <row r="483" spans="4:4" x14ac:dyDescent="0.25">
      <c r="D483" s="27"/>
    </row>
    <row r="484" spans="4:4" x14ac:dyDescent="0.25">
      <c r="D484" s="27"/>
    </row>
    <row r="485" spans="4:4" x14ac:dyDescent="0.25">
      <c r="D485" s="27"/>
    </row>
    <row r="486" spans="4:4" x14ac:dyDescent="0.25">
      <c r="D486" s="27"/>
    </row>
    <row r="487" spans="4:4" x14ac:dyDescent="0.25">
      <c r="D487" s="27"/>
    </row>
    <row r="488" spans="4:4" x14ac:dyDescent="0.25">
      <c r="D488" s="27"/>
    </row>
    <row r="489" spans="4:4" x14ac:dyDescent="0.25">
      <c r="D489" s="27"/>
    </row>
    <row r="490" spans="4:4" x14ac:dyDescent="0.25">
      <c r="D490" s="27"/>
    </row>
    <row r="491" spans="4:4" x14ac:dyDescent="0.25">
      <c r="D491" s="27"/>
    </row>
    <row r="492" spans="4:4" x14ac:dyDescent="0.25">
      <c r="D492" s="27"/>
    </row>
    <row r="493" spans="4:4" x14ac:dyDescent="0.25">
      <c r="D493" s="27"/>
    </row>
    <row r="494" spans="4:4" x14ac:dyDescent="0.25">
      <c r="D494" s="27"/>
    </row>
    <row r="495" spans="4:4" x14ac:dyDescent="0.25">
      <c r="D495" s="27"/>
    </row>
    <row r="496" spans="4:4" x14ac:dyDescent="0.25">
      <c r="D496" s="27"/>
    </row>
    <row r="497" spans="4:4" x14ac:dyDescent="0.25">
      <c r="D497" s="27"/>
    </row>
    <row r="498" spans="4:4" x14ac:dyDescent="0.25">
      <c r="D498" s="27"/>
    </row>
    <row r="499" spans="4:4" x14ac:dyDescent="0.25">
      <c r="D499" s="27"/>
    </row>
    <row r="500" spans="4:4" x14ac:dyDescent="0.25">
      <c r="D500" s="27"/>
    </row>
    <row r="501" spans="4:4" x14ac:dyDescent="0.25">
      <c r="D501" s="27"/>
    </row>
    <row r="502" spans="4:4" x14ac:dyDescent="0.25">
      <c r="D502" s="27"/>
    </row>
    <row r="503" spans="4:4" x14ac:dyDescent="0.25">
      <c r="D503" s="27"/>
    </row>
    <row r="504" spans="4:4" x14ac:dyDescent="0.25">
      <c r="D504" s="27"/>
    </row>
    <row r="505" spans="4:4" x14ac:dyDescent="0.25">
      <c r="D505" s="27"/>
    </row>
    <row r="506" spans="4:4" x14ac:dyDescent="0.25">
      <c r="D506" s="27"/>
    </row>
  </sheetData>
  <sheetProtection formatCells="0" formatColumns="0" formatRows="0"/>
  <conditionalFormatting sqref="G7:G12 G15:G16 G24:G26">
    <cfRule type="cellIs" dxfId="5" priority="17" stopIfTrue="1" operator="notEqual">
      <formula>0</formula>
    </cfRule>
  </conditionalFormatting>
  <conditionalFormatting sqref="G19">
    <cfRule type="cellIs" dxfId="4" priority="14" stopIfTrue="1" operator="notEqual">
      <formula>0</formula>
    </cfRule>
  </conditionalFormatting>
  <conditionalFormatting sqref="G22:G23">
    <cfRule type="cellIs" dxfId="3" priority="13" stopIfTrue="1" operator="notEqual">
      <formula>0</formula>
    </cfRule>
  </conditionalFormatting>
  <conditionalFormatting sqref="L58">
    <cfRule type="cellIs" dxfId="2" priority="5" stopIfTrue="1" operator="notEqual">
      <formula>0</formula>
    </cfRule>
  </conditionalFormatting>
  <conditionalFormatting sqref="J58">
    <cfRule type="cellIs" dxfId="1" priority="3" stopIfTrue="1" operator="greaterThan">
      <formula>0</formula>
    </cfRule>
  </conditionalFormatting>
  <conditionalFormatting sqref="G14">
    <cfRule type="cellIs" dxfId="0" priority="1" stopIfTrue="1" operator="notEqual">
      <formula>0</formula>
    </cfRule>
  </conditionalFormatting>
  <pageMargins left="0.7" right="0.7" top="0.75" bottom="0.75" header="0.3" footer="0.3"/>
  <pageSetup scale="4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38FF4-615B-4C5A-8782-B9C1974121F3}">
  <dimension ref="A1:B7"/>
  <sheetViews>
    <sheetView workbookViewId="0">
      <selection activeCell="A7" sqref="A7"/>
    </sheetView>
  </sheetViews>
  <sheetFormatPr defaultRowHeight="15" x14ac:dyDescent="0.25"/>
  <cols>
    <col min="1" max="1" width="33.42578125" customWidth="1"/>
    <col min="2" max="2" width="31.85546875" customWidth="1"/>
    <col min="3" max="3" width="17.42578125" customWidth="1"/>
  </cols>
  <sheetData>
    <row r="1" spans="1:2" x14ac:dyDescent="0.25">
      <c r="A1" s="248" t="s">
        <v>388</v>
      </c>
      <c r="B1" s="249" t="s">
        <v>387</v>
      </c>
    </row>
    <row r="2" spans="1:2" ht="68.25" customHeight="1" x14ac:dyDescent="0.25">
      <c r="A2" s="250" t="s">
        <v>367</v>
      </c>
      <c r="B2" s="251" t="s">
        <v>389</v>
      </c>
    </row>
    <row r="3" spans="1:2" s="224" customFormat="1" ht="55.5" customHeight="1" x14ac:dyDescent="0.25">
      <c r="A3" s="252" t="s">
        <v>370</v>
      </c>
      <c r="B3" s="251" t="s">
        <v>390</v>
      </c>
    </row>
    <row r="4" spans="1:2" ht="61.5" customHeight="1" x14ac:dyDescent="0.25">
      <c r="A4" s="250" t="s">
        <v>368</v>
      </c>
      <c r="B4" s="251" t="s">
        <v>391</v>
      </c>
    </row>
    <row r="5" spans="1:2" s="224" customFormat="1" ht="58.5" customHeight="1" x14ac:dyDescent="0.25">
      <c r="A5" s="252" t="s">
        <v>392</v>
      </c>
      <c r="B5" s="251" t="s">
        <v>393</v>
      </c>
    </row>
    <row r="6" spans="1:2" ht="54" customHeight="1" x14ac:dyDescent="0.25"/>
    <row r="7" spans="1:2" ht="41.25" customHeight="1" x14ac:dyDescent="0.25">
      <c r="A7" s="222" t="s">
        <v>173</v>
      </c>
      <c r="B7" s="176" t="s">
        <v>395</v>
      </c>
    </row>
  </sheetData>
  <sheetProtection password="CEAA"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5A50C-B3B4-4397-ABB3-F6345E2379B4}">
  <dimension ref="A1:BP71"/>
  <sheetViews>
    <sheetView workbookViewId="0">
      <selection activeCell="E1" sqref="E1"/>
    </sheetView>
  </sheetViews>
  <sheetFormatPr defaultRowHeight="15" x14ac:dyDescent="0.25"/>
  <cols>
    <col min="6" max="68" width="15.5703125" customWidth="1"/>
  </cols>
  <sheetData>
    <row r="1" spans="1:68" s="338" customFormat="1" ht="50.25" customHeight="1" x14ac:dyDescent="0.25">
      <c r="A1" s="338" t="s">
        <v>449</v>
      </c>
      <c r="B1" s="338" t="s">
        <v>199</v>
      </c>
      <c r="C1" s="338" t="s">
        <v>9</v>
      </c>
      <c r="F1" s="338" t="s">
        <v>92</v>
      </c>
      <c r="G1" s="338" t="s">
        <v>207</v>
      </c>
      <c r="H1" s="338" t="s">
        <v>93</v>
      </c>
      <c r="I1" s="338" t="s">
        <v>94</v>
      </c>
      <c r="J1" s="338" t="s">
        <v>95</v>
      </c>
      <c r="K1" s="338" t="s">
        <v>355</v>
      </c>
      <c r="L1" s="338" t="s">
        <v>208</v>
      </c>
      <c r="M1" s="338" t="s">
        <v>215</v>
      </c>
      <c r="N1" s="338" t="s">
        <v>96</v>
      </c>
      <c r="O1" s="338" t="s">
        <v>97</v>
      </c>
      <c r="P1" s="338" t="s">
        <v>98</v>
      </c>
      <c r="Q1" s="338" t="s">
        <v>99</v>
      </c>
      <c r="R1" s="338" t="s">
        <v>100</v>
      </c>
      <c r="S1" s="338" t="s">
        <v>101</v>
      </c>
      <c r="T1" s="338" t="s">
        <v>102</v>
      </c>
      <c r="U1" s="338" t="s">
        <v>103</v>
      </c>
      <c r="V1" s="338" t="s">
        <v>104</v>
      </c>
      <c r="W1" s="338" t="s">
        <v>340</v>
      </c>
      <c r="X1" s="338" t="s">
        <v>248</v>
      </c>
      <c r="Y1" s="338" t="s">
        <v>200</v>
      </c>
      <c r="Z1" s="338" t="s">
        <v>201</v>
      </c>
      <c r="AA1" s="338" t="s">
        <v>202</v>
      </c>
      <c r="AB1" s="338" t="s">
        <v>105</v>
      </c>
      <c r="AC1" s="338" t="s">
        <v>450</v>
      </c>
      <c r="AD1" s="338" t="s">
        <v>106</v>
      </c>
      <c r="AE1" s="338" t="s">
        <v>204</v>
      </c>
      <c r="AF1" s="338" t="s">
        <v>341</v>
      </c>
      <c r="AG1" s="338" t="s">
        <v>342</v>
      </c>
      <c r="AH1" s="338" t="s">
        <v>332</v>
      </c>
      <c r="AI1" s="338" t="s">
        <v>107</v>
      </c>
      <c r="AJ1" s="338" t="s">
        <v>108</v>
      </c>
      <c r="AK1" s="338" t="s">
        <v>343</v>
      </c>
      <c r="AL1" s="338" t="s">
        <v>356</v>
      </c>
      <c r="AM1" s="338" t="s">
        <v>110</v>
      </c>
      <c r="AN1" s="338" t="s">
        <v>111</v>
      </c>
      <c r="AO1" s="338" t="s">
        <v>112</v>
      </c>
      <c r="AP1" s="338" t="s">
        <v>211</v>
      </c>
      <c r="AQ1" s="338" t="s">
        <v>185</v>
      </c>
      <c r="AR1" s="338" t="s">
        <v>212</v>
      </c>
      <c r="AS1" s="338" t="s">
        <v>113</v>
      </c>
      <c r="AT1" s="338" t="s">
        <v>114</v>
      </c>
      <c r="AU1" s="338" t="s">
        <v>115</v>
      </c>
      <c r="AV1" s="338" t="s">
        <v>413</v>
      </c>
      <c r="AW1" s="338" t="s">
        <v>357</v>
      </c>
      <c r="AX1" s="338" t="s">
        <v>116</v>
      </c>
      <c r="AY1" s="338" t="s">
        <v>117</v>
      </c>
      <c r="AZ1" s="338" t="s">
        <v>451</v>
      </c>
      <c r="BA1" s="338" t="s">
        <v>306</v>
      </c>
      <c r="BB1" s="338" t="s">
        <v>188</v>
      </c>
      <c r="BC1" s="338" t="s">
        <v>118</v>
      </c>
      <c r="BD1" s="338" t="s">
        <v>119</v>
      </c>
      <c r="BE1" s="338" t="s">
        <v>335</v>
      </c>
      <c r="BF1" s="338" t="s">
        <v>452</v>
      </c>
      <c r="BG1" s="338" t="s">
        <v>453</v>
      </c>
      <c r="BH1" s="338" t="s">
        <v>454</v>
      </c>
      <c r="BI1" s="338" t="s">
        <v>455</v>
      </c>
      <c r="BJ1" s="338" t="s">
        <v>189</v>
      </c>
      <c r="BK1" s="338" t="s">
        <v>456</v>
      </c>
      <c r="BL1" s="338" t="s">
        <v>457</v>
      </c>
      <c r="BM1" s="338" t="s">
        <v>169</v>
      </c>
      <c r="BN1" s="338" t="s">
        <v>120</v>
      </c>
      <c r="BO1" s="338" t="s">
        <v>203</v>
      </c>
      <c r="BP1" s="338" t="s">
        <v>121</v>
      </c>
    </row>
    <row r="2" spans="1:68" x14ac:dyDescent="0.25">
      <c r="F2">
        <v>624041</v>
      </c>
      <c r="G2">
        <v>624161</v>
      </c>
      <c r="H2">
        <v>622073</v>
      </c>
      <c r="I2">
        <v>622015</v>
      </c>
      <c r="J2">
        <v>622058</v>
      </c>
      <c r="K2">
        <v>624124</v>
      </c>
      <c r="L2">
        <v>624162</v>
      </c>
      <c r="M2">
        <v>624163</v>
      </c>
      <c r="N2">
        <v>622125</v>
      </c>
      <c r="O2">
        <v>622016</v>
      </c>
      <c r="P2">
        <v>622117</v>
      </c>
      <c r="Q2">
        <v>622074</v>
      </c>
      <c r="R2">
        <v>622096</v>
      </c>
      <c r="S2">
        <v>622105</v>
      </c>
      <c r="T2">
        <v>622054</v>
      </c>
      <c r="U2">
        <v>622017</v>
      </c>
      <c r="V2">
        <v>622411</v>
      </c>
      <c r="W2">
        <v>622114</v>
      </c>
      <c r="X2">
        <v>624164</v>
      </c>
      <c r="Y2">
        <v>624054</v>
      </c>
      <c r="Z2">
        <v>624118</v>
      </c>
      <c r="AA2">
        <v>624043</v>
      </c>
      <c r="AB2">
        <v>624044</v>
      </c>
      <c r="AC2">
        <v>624193</v>
      </c>
      <c r="AD2">
        <v>622041</v>
      </c>
      <c r="AE2">
        <v>622374</v>
      </c>
      <c r="AF2">
        <v>624138</v>
      </c>
      <c r="AG2">
        <v>622106</v>
      </c>
      <c r="AH2">
        <v>624119</v>
      </c>
      <c r="AI2">
        <v>622409</v>
      </c>
      <c r="AJ2">
        <v>622052</v>
      </c>
      <c r="AK2">
        <v>624125</v>
      </c>
      <c r="AL2">
        <v>622032</v>
      </c>
      <c r="AM2">
        <v>622048</v>
      </c>
      <c r="AN2">
        <v>624046</v>
      </c>
      <c r="AO2">
        <v>622022</v>
      </c>
      <c r="AP2">
        <v>624167</v>
      </c>
      <c r="AQ2">
        <v>622068</v>
      </c>
      <c r="AR2">
        <v>624168</v>
      </c>
      <c r="AS2">
        <v>622012</v>
      </c>
      <c r="AT2">
        <v>622098</v>
      </c>
      <c r="AU2">
        <v>622102</v>
      </c>
      <c r="AV2">
        <v>624197</v>
      </c>
      <c r="AW2">
        <v>622067</v>
      </c>
      <c r="AX2">
        <v>622116</v>
      </c>
      <c r="AY2">
        <v>622410</v>
      </c>
      <c r="AZ2">
        <v>624196</v>
      </c>
      <c r="BA2">
        <v>622410</v>
      </c>
      <c r="BB2">
        <v>624139</v>
      </c>
      <c r="BC2">
        <v>622379</v>
      </c>
      <c r="BD2">
        <v>622107</v>
      </c>
      <c r="BE2">
        <v>624191</v>
      </c>
      <c r="BF2">
        <v>624038</v>
      </c>
      <c r="BG2">
        <v>624166</v>
      </c>
      <c r="BH2">
        <v>624165</v>
      </c>
      <c r="BI2">
        <v>624045</v>
      </c>
      <c r="BJ2">
        <v>624140</v>
      </c>
      <c r="BK2">
        <v>624113</v>
      </c>
      <c r="BL2">
        <v>624146</v>
      </c>
      <c r="BM2">
        <v>624055</v>
      </c>
      <c r="BN2">
        <v>624008</v>
      </c>
      <c r="BO2">
        <v>624141</v>
      </c>
      <c r="BP2">
        <v>624047</v>
      </c>
    </row>
    <row r="3" spans="1:68" x14ac:dyDescent="0.25">
      <c r="A3">
        <v>9</v>
      </c>
      <c r="B3">
        <v>9</v>
      </c>
      <c r="C3" t="s">
        <v>227</v>
      </c>
      <c r="D3" t="s">
        <v>41</v>
      </c>
      <c r="E3" t="s">
        <v>228</v>
      </c>
      <c r="F3" s="361">
        <v>3437303</v>
      </c>
      <c r="G3" s="361">
        <v>289757</v>
      </c>
      <c r="H3" s="361">
        <v>27045</v>
      </c>
      <c r="I3" s="361">
        <v>125480</v>
      </c>
      <c r="J3" s="361">
        <v>2119338</v>
      </c>
      <c r="K3" s="361">
        <v>1010838</v>
      </c>
      <c r="L3" s="361">
        <v>19337</v>
      </c>
      <c r="M3" s="361">
        <v>1036929</v>
      </c>
      <c r="N3" s="361">
        <v>622592</v>
      </c>
      <c r="O3" s="361">
        <v>10802</v>
      </c>
      <c r="P3" s="361">
        <v>2867141</v>
      </c>
      <c r="Q3" s="361">
        <v>36013</v>
      </c>
      <c r="R3" s="361">
        <v>932074</v>
      </c>
      <c r="S3" s="361">
        <v>298650</v>
      </c>
      <c r="T3" s="361">
        <v>939345</v>
      </c>
      <c r="U3" s="361">
        <v>934008</v>
      </c>
      <c r="V3" s="361">
        <v>1916298</v>
      </c>
      <c r="W3" s="361">
        <v>28180</v>
      </c>
      <c r="X3" s="361">
        <v>39975</v>
      </c>
      <c r="Y3" s="361">
        <v>592841</v>
      </c>
      <c r="Z3" s="361">
        <v>940226</v>
      </c>
      <c r="AA3" s="361">
        <v>-515450</v>
      </c>
      <c r="AB3" s="361">
        <v>385776</v>
      </c>
      <c r="AC3" s="361">
        <v>10240</v>
      </c>
      <c r="AD3" s="361">
        <v>715484</v>
      </c>
      <c r="AE3" s="361">
        <v>1245944</v>
      </c>
      <c r="AF3" s="361">
        <v>327763</v>
      </c>
      <c r="AG3" s="361">
        <v>1321828</v>
      </c>
      <c r="AH3" s="361">
        <v>82135</v>
      </c>
      <c r="AI3" s="361">
        <v>721477</v>
      </c>
      <c r="AJ3" s="361">
        <v>6424177</v>
      </c>
      <c r="AK3" s="361">
        <v>-137884</v>
      </c>
      <c r="AL3" s="361">
        <v>81359</v>
      </c>
      <c r="AM3" s="361">
        <v>7536676</v>
      </c>
      <c r="AN3" s="361">
        <v>982211</v>
      </c>
      <c r="AO3" s="361">
        <v>1216767</v>
      </c>
      <c r="AP3" s="361">
        <v>486004</v>
      </c>
      <c r="AQ3" s="361">
        <v>519973</v>
      </c>
      <c r="AR3" s="361">
        <v>32943</v>
      </c>
      <c r="AS3" s="361">
        <v>2060758</v>
      </c>
      <c r="AT3" s="361">
        <v>1813664</v>
      </c>
      <c r="AU3" s="361">
        <v>1488050</v>
      </c>
      <c r="AV3" s="361">
        <v>70464</v>
      </c>
      <c r="AW3" s="361">
        <v>551767</v>
      </c>
      <c r="AX3" s="361">
        <v>250987</v>
      </c>
      <c r="AY3" s="361">
        <v>4590184</v>
      </c>
      <c r="AZ3" s="361">
        <v>244186</v>
      </c>
      <c r="BA3" s="361">
        <v>383356</v>
      </c>
      <c r="BB3" s="361">
        <v>1922014</v>
      </c>
      <c r="BC3" s="361">
        <v>1526157</v>
      </c>
      <c r="BD3" s="361">
        <v>863379</v>
      </c>
      <c r="BE3" s="361">
        <v>-126725</v>
      </c>
      <c r="BF3" s="361">
        <v>38648</v>
      </c>
      <c r="BG3">
        <v>0</v>
      </c>
      <c r="BH3" s="361">
        <v>3132</v>
      </c>
      <c r="BI3" s="361">
        <v>548514</v>
      </c>
      <c r="BJ3" s="361">
        <v>516472</v>
      </c>
      <c r="BK3" s="361">
        <v>42414</v>
      </c>
      <c r="BL3" s="361">
        <v>7945</v>
      </c>
      <c r="BM3" s="361">
        <v>19161681</v>
      </c>
      <c r="BN3" s="361">
        <v>1053551</v>
      </c>
      <c r="BO3" s="361">
        <v>670491</v>
      </c>
      <c r="BP3" s="361">
        <v>390142</v>
      </c>
    </row>
    <row r="4" spans="1:68" x14ac:dyDescent="0.25">
      <c r="A4">
        <v>16</v>
      </c>
      <c r="B4">
        <v>16</v>
      </c>
      <c r="C4" t="s">
        <v>229</v>
      </c>
      <c r="D4" t="s">
        <v>42</v>
      </c>
      <c r="E4" t="s">
        <v>230</v>
      </c>
      <c r="F4" s="361">
        <v>2708821</v>
      </c>
      <c r="G4" s="361">
        <v>699133</v>
      </c>
      <c r="H4" s="361">
        <v>1543503</v>
      </c>
      <c r="I4" s="361">
        <v>725119</v>
      </c>
      <c r="J4" s="361">
        <v>4847636</v>
      </c>
      <c r="K4" s="361">
        <v>1492591</v>
      </c>
      <c r="L4" s="361">
        <v>1615032</v>
      </c>
      <c r="M4" s="361">
        <v>1502343</v>
      </c>
      <c r="N4" s="361">
        <v>1086078</v>
      </c>
      <c r="O4" s="361">
        <v>355891</v>
      </c>
      <c r="P4" s="361">
        <v>1326330</v>
      </c>
      <c r="Q4" s="361">
        <v>2102412</v>
      </c>
      <c r="R4" s="361">
        <v>853477</v>
      </c>
      <c r="S4" s="361">
        <v>202108</v>
      </c>
      <c r="T4" s="361">
        <v>913230</v>
      </c>
      <c r="U4" s="361">
        <v>1508529</v>
      </c>
      <c r="V4" s="361">
        <v>3440379</v>
      </c>
      <c r="W4" s="361">
        <v>401785</v>
      </c>
      <c r="X4" s="361">
        <v>351412</v>
      </c>
      <c r="Y4" s="361">
        <v>1169055</v>
      </c>
      <c r="Z4" s="361">
        <v>3063653</v>
      </c>
      <c r="AA4" s="361">
        <v>1743887</v>
      </c>
      <c r="AB4" s="361">
        <v>695986</v>
      </c>
      <c r="AC4" s="361">
        <v>2200307</v>
      </c>
      <c r="AD4" s="361">
        <v>2050766</v>
      </c>
      <c r="AE4" s="361">
        <v>2801986</v>
      </c>
      <c r="AF4" s="361">
        <v>1343873</v>
      </c>
      <c r="AG4" s="361">
        <v>1703620</v>
      </c>
      <c r="AH4" s="361">
        <v>720978</v>
      </c>
      <c r="AI4" s="361">
        <v>1214018</v>
      </c>
      <c r="AJ4" s="361">
        <v>7599048</v>
      </c>
      <c r="AK4" s="361">
        <v>299902</v>
      </c>
      <c r="AL4" s="361">
        <v>405313</v>
      </c>
      <c r="AM4" s="361">
        <v>4026844</v>
      </c>
      <c r="AN4" s="361">
        <v>931646</v>
      </c>
      <c r="AO4" s="361">
        <v>1322201</v>
      </c>
      <c r="AP4" s="361">
        <v>2425425</v>
      </c>
      <c r="AQ4" s="361">
        <v>402377</v>
      </c>
      <c r="AR4" s="361">
        <v>2192398</v>
      </c>
      <c r="AS4" s="361">
        <v>2430966</v>
      </c>
      <c r="AT4" s="361">
        <v>1598063</v>
      </c>
      <c r="AU4" s="361">
        <v>1495970</v>
      </c>
      <c r="AV4" s="361">
        <v>568523</v>
      </c>
      <c r="AW4" s="361">
        <v>488585</v>
      </c>
      <c r="AX4" s="361">
        <v>380703</v>
      </c>
      <c r="AY4" s="361">
        <v>4277714</v>
      </c>
      <c r="AZ4" s="361">
        <v>1182944</v>
      </c>
      <c r="BA4" s="361">
        <v>1833273</v>
      </c>
      <c r="BB4" s="361">
        <v>2076396</v>
      </c>
      <c r="BC4" s="361">
        <v>1885025</v>
      </c>
      <c r="BD4" s="361">
        <v>589207</v>
      </c>
      <c r="BE4" s="361">
        <v>617119</v>
      </c>
      <c r="BF4" s="361">
        <v>4528093</v>
      </c>
      <c r="BG4" s="361">
        <v>1616501</v>
      </c>
      <c r="BH4" s="361">
        <v>1568583</v>
      </c>
      <c r="BI4" s="361">
        <v>3601790</v>
      </c>
      <c r="BJ4" s="361">
        <v>1920680</v>
      </c>
      <c r="BK4" s="361">
        <v>2450059</v>
      </c>
      <c r="BL4" s="361">
        <v>1990363</v>
      </c>
      <c r="BM4" s="361">
        <v>2122116</v>
      </c>
      <c r="BN4" s="361">
        <v>1279575</v>
      </c>
      <c r="BO4" s="361">
        <v>1129104</v>
      </c>
      <c r="BP4" s="361">
        <v>869150</v>
      </c>
    </row>
    <row r="5" spans="1:68" x14ac:dyDescent="0.25">
      <c r="A5">
        <v>23</v>
      </c>
      <c r="B5">
        <v>23</v>
      </c>
      <c r="C5" t="s">
        <v>231</v>
      </c>
      <c r="D5" t="s">
        <v>44</v>
      </c>
      <c r="E5" t="s">
        <v>232</v>
      </c>
      <c r="F5" s="361">
        <v>1610792</v>
      </c>
      <c r="G5" s="361">
        <v>158709</v>
      </c>
      <c r="H5" s="361">
        <v>7514</v>
      </c>
      <c r="I5" s="361">
        <v>-51756</v>
      </c>
      <c r="J5" s="361">
        <v>-2465752</v>
      </c>
      <c r="K5" s="361">
        <v>356656</v>
      </c>
      <c r="L5">
        <v>-544</v>
      </c>
      <c r="M5" s="361">
        <v>601460</v>
      </c>
      <c r="N5">
        <v>193</v>
      </c>
      <c r="O5" s="361">
        <v>5088</v>
      </c>
      <c r="P5" s="361">
        <v>1003417</v>
      </c>
      <c r="Q5" s="361">
        <v>-6163</v>
      </c>
      <c r="R5" s="361">
        <v>206037</v>
      </c>
      <c r="S5" s="361">
        <v>45854</v>
      </c>
      <c r="T5" s="361">
        <v>170633</v>
      </c>
      <c r="U5" s="361">
        <v>-103327</v>
      </c>
      <c r="V5" s="361">
        <v>517761</v>
      </c>
      <c r="W5" s="361">
        <v>-292469</v>
      </c>
      <c r="X5" s="361">
        <v>-39304</v>
      </c>
      <c r="Y5" s="361">
        <v>150089</v>
      </c>
      <c r="Z5" s="361">
        <v>732693</v>
      </c>
      <c r="AA5" s="361">
        <v>85567</v>
      </c>
      <c r="AB5" s="361">
        <v>60127</v>
      </c>
      <c r="AC5" s="361">
        <v>10240</v>
      </c>
      <c r="AD5" s="361">
        <v>-180520</v>
      </c>
      <c r="AE5" s="361">
        <v>83453</v>
      </c>
      <c r="AF5" s="361">
        <v>58974</v>
      </c>
      <c r="AG5" s="361">
        <v>-27413</v>
      </c>
      <c r="AH5" s="361">
        <v>-348521</v>
      </c>
      <c r="AI5" s="361">
        <v>-173526</v>
      </c>
      <c r="AJ5" s="361">
        <v>1467537</v>
      </c>
      <c r="AK5" s="361">
        <v>-138477</v>
      </c>
      <c r="AL5" s="361">
        <v>35669</v>
      </c>
      <c r="AM5" s="361">
        <v>1281794</v>
      </c>
      <c r="AN5" s="361">
        <v>340058</v>
      </c>
      <c r="AO5" s="361">
        <v>-414238</v>
      </c>
      <c r="AP5" s="361">
        <v>454545</v>
      </c>
      <c r="AQ5" s="361">
        <v>62483</v>
      </c>
      <c r="AR5">
        <v>-926</v>
      </c>
      <c r="AS5" s="361">
        <v>-99405</v>
      </c>
      <c r="AT5" s="361">
        <v>-106134</v>
      </c>
      <c r="AU5" s="361">
        <v>244503</v>
      </c>
      <c r="AV5" s="361">
        <v>70464</v>
      </c>
      <c r="AW5" s="361">
        <v>-17659</v>
      </c>
      <c r="AX5" s="361">
        <v>-1731</v>
      </c>
      <c r="AY5" s="361">
        <v>183889</v>
      </c>
      <c r="AZ5" s="361">
        <v>244186</v>
      </c>
      <c r="BA5" s="361">
        <v>246787</v>
      </c>
      <c r="BB5" s="361">
        <v>753765</v>
      </c>
      <c r="BC5" s="361">
        <v>402973</v>
      </c>
      <c r="BD5" s="361">
        <v>470691</v>
      </c>
      <c r="BE5" s="361">
        <v>-126725</v>
      </c>
      <c r="BF5" s="361">
        <v>-4849</v>
      </c>
      <c r="BG5" s="361">
        <v>-13929</v>
      </c>
      <c r="BH5" s="361">
        <v>-11267</v>
      </c>
      <c r="BI5" s="361">
        <v>367426</v>
      </c>
      <c r="BJ5" s="361">
        <v>40475</v>
      </c>
      <c r="BK5" s="361">
        <v>25328</v>
      </c>
      <c r="BL5" s="361">
        <v>7945</v>
      </c>
      <c r="BM5" s="361">
        <v>15119635</v>
      </c>
      <c r="BN5" s="361">
        <v>16316</v>
      </c>
      <c r="BO5" s="361">
        <v>285193</v>
      </c>
      <c r="BP5" s="361">
        <v>55134</v>
      </c>
    </row>
    <row r="6" spans="1:68" x14ac:dyDescent="0.25">
      <c r="A6">
        <v>252</v>
      </c>
      <c r="B6">
        <v>252</v>
      </c>
      <c r="C6" t="s">
        <v>233</v>
      </c>
      <c r="D6" t="s">
        <v>19</v>
      </c>
      <c r="E6" t="s">
        <v>234</v>
      </c>
      <c r="F6" s="361">
        <v>-1674730</v>
      </c>
      <c r="G6" s="361">
        <v>1377029</v>
      </c>
      <c r="H6" s="361">
        <v>3011</v>
      </c>
      <c r="I6" s="361">
        <v>1057083</v>
      </c>
      <c r="J6" s="361">
        <v>14620976</v>
      </c>
      <c r="K6" s="361">
        <v>1428747</v>
      </c>
      <c r="L6">
        <v>0</v>
      </c>
      <c r="M6" s="361">
        <v>2522522</v>
      </c>
      <c r="N6" s="361">
        <v>15912</v>
      </c>
      <c r="O6">
        <v>0</v>
      </c>
      <c r="P6" s="361">
        <v>2314370</v>
      </c>
      <c r="Q6" s="361">
        <v>39563</v>
      </c>
      <c r="R6" s="361">
        <v>54384</v>
      </c>
      <c r="S6" s="361">
        <v>29086</v>
      </c>
      <c r="T6" s="361">
        <v>-153897</v>
      </c>
      <c r="U6" s="361">
        <v>1448122</v>
      </c>
      <c r="V6" s="361">
        <v>3851749</v>
      </c>
      <c r="W6">
        <v>0</v>
      </c>
      <c r="X6" s="361">
        <v>-134910</v>
      </c>
      <c r="Y6" s="361">
        <v>45758</v>
      </c>
      <c r="Z6" s="361">
        <v>-26999</v>
      </c>
      <c r="AA6" s="361">
        <v>-3187674</v>
      </c>
      <c r="AB6" s="361">
        <v>-260877</v>
      </c>
      <c r="AC6">
        <v>0</v>
      </c>
      <c r="AD6" s="361">
        <v>3040310</v>
      </c>
      <c r="AE6" s="361">
        <v>556686</v>
      </c>
      <c r="AF6" s="361">
        <v>423885</v>
      </c>
      <c r="AG6" s="361">
        <v>2717433</v>
      </c>
      <c r="AH6" s="361">
        <v>390191</v>
      </c>
      <c r="AI6" s="361">
        <v>507837</v>
      </c>
      <c r="AJ6" s="361">
        <v>9054028</v>
      </c>
      <c r="AK6" s="361">
        <v>223534</v>
      </c>
      <c r="AL6" s="361">
        <v>441313</v>
      </c>
      <c r="AM6" s="361">
        <v>5169150</v>
      </c>
      <c r="AN6" s="361">
        <v>82897</v>
      </c>
      <c r="AO6" s="361">
        <v>1976722</v>
      </c>
      <c r="AP6" s="361">
        <v>932089</v>
      </c>
      <c r="AQ6" s="361">
        <v>89683</v>
      </c>
      <c r="AR6">
        <v>0</v>
      </c>
      <c r="AS6" s="361">
        <v>491016</v>
      </c>
      <c r="AT6" s="361">
        <v>2383422</v>
      </c>
      <c r="AU6" s="361">
        <v>-1156663</v>
      </c>
      <c r="AV6" s="361">
        <v>6028</v>
      </c>
      <c r="AW6" s="361">
        <v>-202727</v>
      </c>
      <c r="AX6" s="361">
        <v>376607</v>
      </c>
      <c r="AY6" s="361">
        <v>3989153</v>
      </c>
      <c r="AZ6" s="361">
        <v>-40440</v>
      </c>
      <c r="BA6">
        <v>0</v>
      </c>
      <c r="BB6">
        <v>0</v>
      </c>
      <c r="BC6" s="361">
        <v>521127</v>
      </c>
      <c r="BD6" s="361">
        <v>603632</v>
      </c>
      <c r="BE6" s="361">
        <v>-537478</v>
      </c>
      <c r="BF6">
        <v>0</v>
      </c>
      <c r="BG6">
        <v>0</v>
      </c>
      <c r="BH6">
        <v>0</v>
      </c>
      <c r="BI6">
        <v>0</v>
      </c>
      <c r="BJ6" s="361">
        <v>226592</v>
      </c>
      <c r="BK6">
        <v>0</v>
      </c>
      <c r="BL6">
        <v>0</v>
      </c>
      <c r="BM6" s="361">
        <v>-13483502</v>
      </c>
      <c r="BN6" s="361">
        <v>145841</v>
      </c>
      <c r="BO6" s="361">
        <v>192725</v>
      </c>
      <c r="BP6" s="361">
        <v>-17962</v>
      </c>
    </row>
    <row r="7" spans="1:68" x14ac:dyDescent="0.25">
      <c r="A7">
        <v>253</v>
      </c>
      <c r="B7">
        <v>253</v>
      </c>
      <c r="C7" t="s">
        <v>235</v>
      </c>
      <c r="D7" t="s">
        <v>20</v>
      </c>
      <c r="E7" t="s">
        <v>236</v>
      </c>
      <c r="F7" s="361">
        <v>585699</v>
      </c>
      <c r="G7" s="361">
        <v>50000</v>
      </c>
      <c r="H7">
        <v>0</v>
      </c>
      <c r="I7" s="361">
        <v>7458</v>
      </c>
      <c r="J7">
        <v>0</v>
      </c>
      <c r="K7">
        <v>0</v>
      </c>
      <c r="L7">
        <v>0</v>
      </c>
      <c r="M7" s="361">
        <v>9591590</v>
      </c>
      <c r="N7">
        <v>0</v>
      </c>
      <c r="O7">
        <v>0</v>
      </c>
      <c r="P7" s="361">
        <v>5547</v>
      </c>
      <c r="Q7">
        <v>0</v>
      </c>
      <c r="R7">
        <v>0</v>
      </c>
      <c r="S7" s="361">
        <v>1087</v>
      </c>
      <c r="T7" s="361">
        <v>132880</v>
      </c>
      <c r="U7">
        <v>0</v>
      </c>
      <c r="V7" s="361">
        <v>89512</v>
      </c>
      <c r="W7">
        <v>0</v>
      </c>
      <c r="X7">
        <v>0</v>
      </c>
      <c r="Y7">
        <v>0</v>
      </c>
      <c r="Z7" s="361">
        <v>6467616</v>
      </c>
      <c r="AA7" s="361">
        <v>4802</v>
      </c>
      <c r="AB7">
        <v>0</v>
      </c>
      <c r="AC7">
        <v>0</v>
      </c>
      <c r="AD7">
        <v>0</v>
      </c>
      <c r="AE7" s="361">
        <v>24305</v>
      </c>
      <c r="AF7">
        <v>0</v>
      </c>
      <c r="AG7">
        <v>0</v>
      </c>
      <c r="AH7">
        <v>0</v>
      </c>
      <c r="AI7" s="361">
        <v>114264</v>
      </c>
      <c r="AJ7" s="361">
        <v>17730</v>
      </c>
      <c r="AK7">
        <v>0</v>
      </c>
      <c r="AL7" s="361">
        <v>28130</v>
      </c>
      <c r="AM7">
        <v>0</v>
      </c>
      <c r="AN7">
        <v>0</v>
      </c>
      <c r="AO7" s="361">
        <v>8962</v>
      </c>
      <c r="AP7">
        <v>0</v>
      </c>
      <c r="AQ7">
        <v>0</v>
      </c>
      <c r="AR7">
        <v>0</v>
      </c>
      <c r="AS7">
        <v>0</v>
      </c>
      <c r="AT7">
        <v>0</v>
      </c>
      <c r="AU7" s="361">
        <v>7008</v>
      </c>
      <c r="AV7">
        <v>0</v>
      </c>
      <c r="AW7" s="361">
        <v>7448</v>
      </c>
      <c r="AX7" s="361">
        <v>1449</v>
      </c>
      <c r="AY7" s="361">
        <v>4830611</v>
      </c>
      <c r="AZ7">
        <v>0</v>
      </c>
      <c r="BA7">
        <v>0</v>
      </c>
      <c r="BB7">
        <v>0</v>
      </c>
      <c r="BC7">
        <v>0</v>
      </c>
      <c r="BD7">
        <v>0</v>
      </c>
      <c r="BE7">
        <v>0</v>
      </c>
      <c r="BF7">
        <v>0</v>
      </c>
      <c r="BG7">
        <v>0</v>
      </c>
      <c r="BH7">
        <v>0</v>
      </c>
      <c r="BI7">
        <v>0</v>
      </c>
      <c r="BJ7">
        <v>0</v>
      </c>
      <c r="BK7">
        <v>0</v>
      </c>
      <c r="BL7">
        <v>0</v>
      </c>
      <c r="BM7" s="361">
        <v>13725954</v>
      </c>
      <c r="BN7">
        <v>0</v>
      </c>
      <c r="BO7" s="361">
        <v>3053</v>
      </c>
      <c r="BP7" s="361">
        <v>52362</v>
      </c>
    </row>
    <row r="8" spans="1:68" x14ac:dyDescent="0.25">
      <c r="A8">
        <v>254</v>
      </c>
      <c r="B8">
        <v>254</v>
      </c>
      <c r="C8" t="s">
        <v>237</v>
      </c>
      <c r="D8" t="s">
        <v>21</v>
      </c>
      <c r="E8" t="s">
        <v>238</v>
      </c>
      <c r="F8" s="361">
        <v>2752723</v>
      </c>
      <c r="G8" s="361">
        <v>204052</v>
      </c>
      <c r="H8" s="361">
        <v>27045</v>
      </c>
      <c r="I8" s="361">
        <v>-2752821</v>
      </c>
      <c r="J8" s="361">
        <v>2119338</v>
      </c>
      <c r="K8" s="361">
        <v>1010838</v>
      </c>
      <c r="L8" s="361">
        <v>19337</v>
      </c>
      <c r="M8" s="361">
        <v>3546447</v>
      </c>
      <c r="N8" s="361">
        <v>622592</v>
      </c>
      <c r="O8" s="361">
        <v>-1005967</v>
      </c>
      <c r="P8" s="361">
        <v>-1690659</v>
      </c>
      <c r="Q8" s="361">
        <v>36013</v>
      </c>
      <c r="R8" s="361">
        <v>932074</v>
      </c>
      <c r="S8" s="361">
        <v>-2014673</v>
      </c>
      <c r="T8" s="361">
        <v>-4483409</v>
      </c>
      <c r="U8" s="361">
        <v>-4661317</v>
      </c>
      <c r="V8" s="361">
        <v>-9096093</v>
      </c>
      <c r="W8" s="361">
        <v>28180</v>
      </c>
      <c r="X8" s="361">
        <v>39975</v>
      </c>
      <c r="Y8" s="361">
        <v>592841</v>
      </c>
      <c r="Z8" s="361">
        <v>-16064125</v>
      </c>
      <c r="AA8" s="361">
        <v>-9175392</v>
      </c>
      <c r="AB8" s="361">
        <v>355686</v>
      </c>
      <c r="AC8" s="361">
        <v>10240</v>
      </c>
      <c r="AD8" s="361">
        <v>1072950</v>
      </c>
      <c r="AE8" s="361">
        <v>-7294100</v>
      </c>
      <c r="AF8">
        <v>0</v>
      </c>
      <c r="AG8">
        <v>0</v>
      </c>
      <c r="AH8">
        <v>0</v>
      </c>
      <c r="AI8" s="361">
        <v>1183049</v>
      </c>
      <c r="AJ8" s="361">
        <v>-19100237</v>
      </c>
      <c r="AK8" s="361">
        <v>-695754</v>
      </c>
      <c r="AL8" s="361">
        <v>53229</v>
      </c>
      <c r="AM8" s="361">
        <v>7974211</v>
      </c>
      <c r="AN8" s="361">
        <v>982211</v>
      </c>
      <c r="AO8" s="361">
        <v>1207805</v>
      </c>
      <c r="AP8" s="361">
        <v>486004</v>
      </c>
      <c r="AQ8" s="361">
        <v>519973</v>
      </c>
      <c r="AR8" s="361">
        <v>32943</v>
      </c>
      <c r="AS8" s="361">
        <v>2060758</v>
      </c>
      <c r="AT8" s="361">
        <v>1813664</v>
      </c>
      <c r="AU8" s="361">
        <v>-7144057</v>
      </c>
      <c r="AV8" s="361">
        <v>70464</v>
      </c>
      <c r="AW8" s="361">
        <v>-2025977</v>
      </c>
      <c r="AX8" s="361">
        <v>-2065366</v>
      </c>
      <c r="AY8" s="361">
        <v>2384284</v>
      </c>
      <c r="AZ8" s="361">
        <v>244186</v>
      </c>
      <c r="BA8" s="361">
        <v>383356</v>
      </c>
      <c r="BB8" s="361">
        <v>1922014</v>
      </c>
      <c r="BC8" s="361">
        <v>-11135125</v>
      </c>
      <c r="BD8" s="361">
        <v>863379</v>
      </c>
      <c r="BE8" s="361">
        <v>-126725</v>
      </c>
      <c r="BF8">
        <v>0</v>
      </c>
      <c r="BG8">
        <v>0</v>
      </c>
      <c r="BH8">
        <v>0</v>
      </c>
      <c r="BI8">
        <v>0</v>
      </c>
      <c r="BJ8" s="361">
        <v>418746</v>
      </c>
      <c r="BK8" s="361">
        <v>42414</v>
      </c>
      <c r="BL8" s="361">
        <v>7945</v>
      </c>
      <c r="BM8" s="361">
        <v>4500792</v>
      </c>
      <c r="BN8" s="361">
        <v>1053551</v>
      </c>
      <c r="BO8" s="361">
        <v>-1572009</v>
      </c>
      <c r="BP8" s="361">
        <v>245778</v>
      </c>
    </row>
    <row r="9" spans="1:68" x14ac:dyDescent="0.25">
      <c r="A9">
        <v>506</v>
      </c>
      <c r="B9">
        <v>506</v>
      </c>
      <c r="C9" t="s">
        <v>39</v>
      </c>
      <c r="D9" t="s">
        <v>39</v>
      </c>
      <c r="E9" t="s">
        <v>239</v>
      </c>
      <c r="F9" s="361">
        <v>2705410</v>
      </c>
      <c r="G9" s="361">
        <v>228613</v>
      </c>
      <c r="H9" s="361">
        <v>168548</v>
      </c>
      <c r="I9" s="361">
        <v>56732</v>
      </c>
      <c r="J9" s="361">
        <v>1383256</v>
      </c>
      <c r="K9" s="361">
        <v>837249</v>
      </c>
      <c r="L9" s="361">
        <v>22340</v>
      </c>
      <c r="M9" s="361">
        <v>1128350</v>
      </c>
      <c r="N9" s="361">
        <v>646897</v>
      </c>
      <c r="O9" s="361">
        <v>5991</v>
      </c>
      <c r="P9" s="361">
        <v>2855636</v>
      </c>
      <c r="Q9" s="361">
        <v>85744</v>
      </c>
      <c r="R9" s="361">
        <v>863743</v>
      </c>
      <c r="S9" s="361">
        <v>295218</v>
      </c>
      <c r="T9" s="361">
        <v>822886</v>
      </c>
      <c r="U9" s="361">
        <v>906611</v>
      </c>
      <c r="V9" s="361">
        <v>1832087</v>
      </c>
      <c r="W9" s="361">
        <v>28180</v>
      </c>
      <c r="X9" s="361">
        <v>9853</v>
      </c>
      <c r="Y9" s="361">
        <v>513596</v>
      </c>
      <c r="Z9" s="361">
        <v>837842</v>
      </c>
      <c r="AA9" s="361">
        <v>109120</v>
      </c>
      <c r="AB9" s="361">
        <v>369923</v>
      </c>
      <c r="AC9" s="361">
        <v>53240</v>
      </c>
      <c r="AD9" s="361">
        <v>636168</v>
      </c>
      <c r="AE9" s="361">
        <v>1155736</v>
      </c>
      <c r="AF9" s="361">
        <v>394473</v>
      </c>
      <c r="AG9" s="361">
        <v>1473153</v>
      </c>
      <c r="AH9" s="361">
        <v>79652</v>
      </c>
      <c r="AI9" s="361">
        <v>781971</v>
      </c>
      <c r="AJ9" s="361">
        <v>6917568</v>
      </c>
      <c r="AK9" s="361">
        <v>6705</v>
      </c>
      <c r="AL9" s="361">
        <v>47740</v>
      </c>
      <c r="AM9" s="361">
        <v>7297935</v>
      </c>
      <c r="AN9" s="361">
        <v>903340</v>
      </c>
      <c r="AO9" s="361">
        <v>1585945</v>
      </c>
      <c r="AP9" s="361">
        <v>51265</v>
      </c>
      <c r="AQ9" s="361">
        <v>509555</v>
      </c>
      <c r="AR9" s="361">
        <v>48940</v>
      </c>
      <c r="AS9" s="361">
        <v>2113920</v>
      </c>
      <c r="AT9" s="361">
        <v>2054383</v>
      </c>
      <c r="AU9" s="361">
        <v>1465762</v>
      </c>
      <c r="AV9" s="361">
        <v>43990</v>
      </c>
      <c r="AW9" s="361">
        <v>611690</v>
      </c>
      <c r="AX9" s="361">
        <v>364839</v>
      </c>
      <c r="AY9" s="361">
        <v>5263585</v>
      </c>
      <c r="AZ9" s="361">
        <v>102784</v>
      </c>
      <c r="BA9" s="361">
        <v>412250</v>
      </c>
      <c r="BB9" s="361">
        <v>2040691</v>
      </c>
      <c r="BC9" s="361">
        <v>1031014</v>
      </c>
      <c r="BD9" s="361">
        <v>872051</v>
      </c>
      <c r="BE9" s="361">
        <v>67120</v>
      </c>
      <c r="BF9" s="361">
        <v>152792</v>
      </c>
      <c r="BG9" s="361">
        <v>535193</v>
      </c>
      <c r="BH9" s="361">
        <v>893474</v>
      </c>
      <c r="BI9" s="361">
        <v>2230463</v>
      </c>
      <c r="BJ9" s="361">
        <v>2710377</v>
      </c>
      <c r="BK9" s="361">
        <v>38644</v>
      </c>
      <c r="BL9" s="361">
        <v>72676</v>
      </c>
      <c r="BM9" s="361">
        <v>5443238</v>
      </c>
      <c r="BN9" s="361">
        <v>540025</v>
      </c>
      <c r="BO9" s="361">
        <v>692627</v>
      </c>
      <c r="BP9" s="361">
        <v>310668</v>
      </c>
    </row>
    <row r="10" spans="1:68" x14ac:dyDescent="0.25">
      <c r="A10">
        <v>532</v>
      </c>
      <c r="B10">
        <v>532</v>
      </c>
      <c r="C10" t="s">
        <v>240</v>
      </c>
      <c r="D10" t="s">
        <v>43</v>
      </c>
      <c r="E10" t="s">
        <v>241</v>
      </c>
      <c r="F10" s="361">
        <v>3226234</v>
      </c>
      <c r="G10" s="361">
        <v>2841930</v>
      </c>
      <c r="H10" s="361">
        <v>1508703</v>
      </c>
      <c r="I10" s="361">
        <v>1025582</v>
      </c>
      <c r="J10" s="361">
        <v>8084966</v>
      </c>
      <c r="K10" s="361">
        <v>1411858</v>
      </c>
      <c r="L10" s="361">
        <v>1579748</v>
      </c>
      <c r="M10" s="361">
        <v>897667</v>
      </c>
      <c r="N10" s="361">
        <v>1066194</v>
      </c>
      <c r="O10" s="361">
        <v>350803</v>
      </c>
      <c r="P10" s="361">
        <v>322913</v>
      </c>
      <c r="Q10" s="361">
        <v>2101945</v>
      </c>
      <c r="R10" s="361">
        <v>612192</v>
      </c>
      <c r="S10" s="361">
        <v>94898</v>
      </c>
      <c r="T10" s="361">
        <v>742597</v>
      </c>
      <c r="U10" s="361">
        <v>1549512</v>
      </c>
      <c r="V10" s="361">
        <v>15340693</v>
      </c>
      <c r="W10" s="361">
        <v>624260</v>
      </c>
      <c r="X10" s="361">
        <v>381731</v>
      </c>
      <c r="Y10" s="361">
        <v>890035</v>
      </c>
      <c r="Z10" s="361">
        <v>2330960</v>
      </c>
      <c r="AA10" s="361">
        <v>8064193</v>
      </c>
      <c r="AB10" s="361">
        <v>635859</v>
      </c>
      <c r="AC10" s="361">
        <v>2163674</v>
      </c>
      <c r="AD10" s="361">
        <v>2147110</v>
      </c>
      <c r="AE10" s="361">
        <v>2584583</v>
      </c>
      <c r="AF10" s="361">
        <v>1258771</v>
      </c>
      <c r="AG10" s="361">
        <v>1355728</v>
      </c>
      <c r="AH10" s="361">
        <v>1175372</v>
      </c>
      <c r="AI10" s="361">
        <v>1395290</v>
      </c>
      <c r="AJ10" s="361">
        <v>4438859</v>
      </c>
      <c r="AK10" s="361">
        <v>511760</v>
      </c>
      <c r="AL10" s="361">
        <v>282681</v>
      </c>
      <c r="AM10" s="361">
        <v>2745050</v>
      </c>
      <c r="AN10" s="361">
        <v>591588</v>
      </c>
      <c r="AO10" s="361">
        <v>1736439</v>
      </c>
      <c r="AP10" s="361">
        <v>2151522</v>
      </c>
      <c r="AQ10" s="361">
        <v>339894</v>
      </c>
      <c r="AR10" s="361">
        <v>2163341</v>
      </c>
      <c r="AS10" s="361">
        <v>2509503</v>
      </c>
      <c r="AT10" s="361">
        <v>1704197</v>
      </c>
      <c r="AU10" s="361">
        <v>1248030</v>
      </c>
      <c r="AV10" s="361">
        <v>515059</v>
      </c>
      <c r="AW10" s="361">
        <v>503059</v>
      </c>
      <c r="AX10" s="361">
        <v>382424</v>
      </c>
      <c r="AY10" s="361">
        <v>4097574</v>
      </c>
      <c r="AZ10" s="361">
        <v>7738758</v>
      </c>
      <c r="BA10" s="361">
        <v>1379923</v>
      </c>
      <c r="BB10" s="361">
        <v>1322631</v>
      </c>
      <c r="BC10" s="361">
        <v>1482052</v>
      </c>
      <c r="BD10" s="361">
        <v>676888</v>
      </c>
      <c r="BE10" s="361">
        <v>1398202</v>
      </c>
      <c r="BF10" s="361">
        <v>3134651</v>
      </c>
      <c r="BG10" s="361">
        <v>1114493</v>
      </c>
      <c r="BH10" s="361">
        <v>975354</v>
      </c>
      <c r="BI10" s="361">
        <v>2288378</v>
      </c>
      <c r="BJ10" s="361">
        <v>1880205</v>
      </c>
      <c r="BK10" s="361">
        <v>2424731</v>
      </c>
      <c r="BL10" s="361">
        <v>1982418</v>
      </c>
      <c r="BM10" s="361">
        <v>14546945</v>
      </c>
      <c r="BN10" s="361">
        <v>1240875</v>
      </c>
      <c r="BO10" s="361">
        <v>1026942</v>
      </c>
      <c r="BP10" s="361">
        <v>814016</v>
      </c>
    </row>
    <row r="11" spans="1:68" x14ac:dyDescent="0.25">
      <c r="A11">
        <v>536</v>
      </c>
      <c r="B11">
        <v>536</v>
      </c>
      <c r="C11" t="s">
        <v>40</v>
      </c>
      <c r="D11" t="s">
        <v>40</v>
      </c>
      <c r="E11" t="s">
        <v>242</v>
      </c>
      <c r="F11" s="361">
        <v>563024</v>
      </c>
      <c r="G11">
        <v>0</v>
      </c>
      <c r="H11">
        <v>0</v>
      </c>
      <c r="I11">
        <v>0</v>
      </c>
      <c r="J11">
        <v>0</v>
      </c>
      <c r="K11">
        <v>0</v>
      </c>
      <c r="L11">
        <v>0</v>
      </c>
      <c r="M11">
        <v>0</v>
      </c>
      <c r="N11">
        <v>0</v>
      </c>
      <c r="O11">
        <v>0</v>
      </c>
      <c r="P11">
        <v>0</v>
      </c>
      <c r="Q11">
        <v>0</v>
      </c>
      <c r="R11">
        <v>0</v>
      </c>
      <c r="S11">
        <v>0</v>
      </c>
      <c r="T11" s="361">
        <v>129144</v>
      </c>
      <c r="U11">
        <v>0</v>
      </c>
      <c r="V11" s="361">
        <v>89512</v>
      </c>
      <c r="W11">
        <v>0</v>
      </c>
      <c r="X11">
        <v>0</v>
      </c>
      <c r="Y11">
        <v>0</v>
      </c>
      <c r="Z11">
        <v>0</v>
      </c>
      <c r="AA11">
        <v>0</v>
      </c>
      <c r="AB11">
        <v>0</v>
      </c>
      <c r="AC11">
        <v>0</v>
      </c>
      <c r="AD11">
        <v>0</v>
      </c>
      <c r="AE11">
        <v>0</v>
      </c>
      <c r="AF11">
        <v>0</v>
      </c>
      <c r="AG11">
        <v>0</v>
      </c>
      <c r="AH11">
        <v>0</v>
      </c>
      <c r="AI11">
        <v>0</v>
      </c>
      <c r="AJ11">
        <v>0</v>
      </c>
      <c r="AK11">
        <v>0</v>
      </c>
      <c r="AL11" s="361">
        <v>28130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s="361">
        <v>13720984</v>
      </c>
      <c r="BN11">
        <v>0</v>
      </c>
      <c r="BO11">
        <v>0</v>
      </c>
      <c r="BP11" s="361">
        <v>52362</v>
      </c>
    </row>
    <row r="12" spans="1:68" x14ac:dyDescent="0.25">
      <c r="A12">
        <v>547</v>
      </c>
      <c r="B12">
        <v>547</v>
      </c>
      <c r="D12" t="s">
        <v>458</v>
      </c>
      <c r="E12" t="s">
        <v>243</v>
      </c>
      <c r="F12">
        <v>2</v>
      </c>
      <c r="G12">
        <v>2</v>
      </c>
      <c r="H12">
        <v>2</v>
      </c>
      <c r="I12">
        <v>4</v>
      </c>
      <c r="J12">
        <v>2</v>
      </c>
      <c r="K12">
        <v>2</v>
      </c>
      <c r="L12">
        <v>2</v>
      </c>
      <c r="M12">
        <v>2</v>
      </c>
      <c r="N12">
        <v>2</v>
      </c>
      <c r="O12">
        <v>4</v>
      </c>
      <c r="P12">
        <v>4</v>
      </c>
      <c r="Q12">
        <v>2</v>
      </c>
      <c r="R12">
        <v>2</v>
      </c>
      <c r="S12">
        <v>4</v>
      </c>
      <c r="T12">
        <v>4</v>
      </c>
      <c r="U12">
        <v>4</v>
      </c>
      <c r="V12">
        <v>4</v>
      </c>
      <c r="W12">
        <v>2</v>
      </c>
      <c r="X12">
        <v>2</v>
      </c>
      <c r="Y12">
        <v>2</v>
      </c>
      <c r="Z12">
        <v>4</v>
      </c>
      <c r="AA12">
        <v>4</v>
      </c>
      <c r="AB12">
        <v>2</v>
      </c>
      <c r="AC12">
        <v>2</v>
      </c>
      <c r="AD12">
        <v>2</v>
      </c>
      <c r="AE12">
        <v>4</v>
      </c>
      <c r="AF12">
        <v>2</v>
      </c>
      <c r="AG12">
        <v>4</v>
      </c>
      <c r="AH12">
        <v>2</v>
      </c>
      <c r="AI12">
        <v>2</v>
      </c>
      <c r="AJ12">
        <v>4</v>
      </c>
      <c r="AK12">
        <v>2</v>
      </c>
      <c r="AL12">
        <v>2</v>
      </c>
      <c r="AM12">
        <v>2</v>
      </c>
      <c r="AN12">
        <v>2</v>
      </c>
      <c r="AO12">
        <v>2</v>
      </c>
      <c r="AP12">
        <v>2</v>
      </c>
      <c r="AQ12">
        <v>2</v>
      </c>
      <c r="AR12">
        <v>2</v>
      </c>
      <c r="AS12">
        <v>2</v>
      </c>
      <c r="AT12">
        <v>2</v>
      </c>
      <c r="AU12">
        <v>4</v>
      </c>
      <c r="AV12">
        <v>2</v>
      </c>
      <c r="AW12">
        <v>4</v>
      </c>
      <c r="AX12">
        <v>4</v>
      </c>
      <c r="AY12">
        <v>2</v>
      </c>
      <c r="AZ12">
        <v>2</v>
      </c>
      <c r="BA12">
        <v>2</v>
      </c>
      <c r="BB12">
        <v>2</v>
      </c>
      <c r="BC12">
        <v>4</v>
      </c>
      <c r="BD12">
        <v>2</v>
      </c>
      <c r="BE12">
        <v>2</v>
      </c>
      <c r="BF12">
        <v>2</v>
      </c>
      <c r="BG12">
        <v>2</v>
      </c>
      <c r="BH12">
        <v>2</v>
      </c>
      <c r="BI12">
        <v>2</v>
      </c>
      <c r="BJ12">
        <v>2</v>
      </c>
      <c r="BK12">
        <v>2</v>
      </c>
      <c r="BL12">
        <v>2</v>
      </c>
      <c r="BM12">
        <v>4</v>
      </c>
      <c r="BN12">
        <v>2</v>
      </c>
      <c r="BO12">
        <v>4</v>
      </c>
      <c r="BP12">
        <v>2</v>
      </c>
    </row>
    <row r="24" spans="1:68" x14ac:dyDescent="0.25">
      <c r="A24">
        <v>255</v>
      </c>
      <c r="B24">
        <v>255</v>
      </c>
      <c r="C24" t="s">
        <v>260</v>
      </c>
      <c r="E24" t="s">
        <v>261</v>
      </c>
      <c r="F24" s="361">
        <v>779090</v>
      </c>
      <c r="G24" s="361">
        <v>301262</v>
      </c>
      <c r="H24" s="361">
        <v>6256</v>
      </c>
      <c r="I24" s="361">
        <v>-104252</v>
      </c>
      <c r="J24" s="361">
        <v>1878872</v>
      </c>
      <c r="K24" s="361">
        <v>579662</v>
      </c>
      <c r="L24">
        <v>-544</v>
      </c>
      <c r="M24" s="361">
        <v>1444258</v>
      </c>
      <c r="N24" s="361">
        <v>-35467</v>
      </c>
      <c r="O24" s="361">
        <v>8324</v>
      </c>
      <c r="P24" s="361">
        <v>347876</v>
      </c>
      <c r="Q24" s="361">
        <v>-12119</v>
      </c>
      <c r="R24" s="361">
        <v>200587</v>
      </c>
      <c r="S24" s="361">
        <v>201080</v>
      </c>
      <c r="T24" s="361">
        <v>-12901</v>
      </c>
      <c r="U24" s="361">
        <v>36833</v>
      </c>
      <c r="V24" s="361">
        <v>848819</v>
      </c>
      <c r="W24" s="361">
        <v>-424783</v>
      </c>
      <c r="X24" s="361">
        <v>21697</v>
      </c>
      <c r="Y24" s="361">
        <v>189719</v>
      </c>
      <c r="Z24" s="361">
        <v>-380157</v>
      </c>
      <c r="AA24" s="361">
        <v>-693198</v>
      </c>
      <c r="AB24" s="361">
        <v>66558</v>
      </c>
      <c r="AC24" s="361">
        <v>10240</v>
      </c>
      <c r="AD24" s="361">
        <v>-41795</v>
      </c>
      <c r="AE24" s="361">
        <v>-459979</v>
      </c>
      <c r="AF24">
        <v>0</v>
      </c>
      <c r="AG24">
        <v>0</v>
      </c>
      <c r="AH24">
        <v>0</v>
      </c>
      <c r="AI24" s="361">
        <v>172907</v>
      </c>
      <c r="AJ24" s="361">
        <v>1168244</v>
      </c>
      <c r="AK24" s="361">
        <v>-219184</v>
      </c>
      <c r="AL24" s="361">
        <v>6027</v>
      </c>
      <c r="AM24" s="361">
        <v>1612238</v>
      </c>
      <c r="AN24" s="361">
        <v>332516</v>
      </c>
      <c r="AO24" s="361">
        <v>272447</v>
      </c>
      <c r="AP24" s="361">
        <v>711574</v>
      </c>
      <c r="AQ24" s="361">
        <v>94278</v>
      </c>
      <c r="AR24">
        <v>-926</v>
      </c>
      <c r="AS24" s="361">
        <v>20868</v>
      </c>
      <c r="AT24" s="361">
        <v>225096</v>
      </c>
      <c r="AU24" s="361">
        <v>-329413</v>
      </c>
      <c r="AV24" s="361">
        <v>76492</v>
      </c>
      <c r="AW24" s="361">
        <v>-68776</v>
      </c>
      <c r="AX24" s="361">
        <v>77923</v>
      </c>
      <c r="AY24" s="361">
        <v>23229</v>
      </c>
      <c r="AZ24" s="361">
        <v>203746</v>
      </c>
      <c r="BA24" s="361">
        <v>246787</v>
      </c>
      <c r="BB24" s="361">
        <v>753765</v>
      </c>
      <c r="BC24" s="361">
        <v>497770</v>
      </c>
      <c r="BD24" s="361">
        <v>364030</v>
      </c>
      <c r="BE24" s="361">
        <v>-664203</v>
      </c>
      <c r="BF24">
        <v>0</v>
      </c>
      <c r="BG24">
        <v>0</v>
      </c>
      <c r="BH24">
        <v>0</v>
      </c>
      <c r="BI24">
        <v>0</v>
      </c>
      <c r="BJ24" s="361">
        <v>37115</v>
      </c>
      <c r="BK24" s="361">
        <v>25328</v>
      </c>
      <c r="BL24">
        <v>0</v>
      </c>
      <c r="BM24" s="361">
        <v>96169</v>
      </c>
      <c r="BN24" s="361">
        <v>32685</v>
      </c>
      <c r="BO24" s="361">
        <v>-126021</v>
      </c>
      <c r="BP24" s="361">
        <v>113098</v>
      </c>
    </row>
    <row r="25" spans="1:68" x14ac:dyDescent="0.25">
      <c r="A25">
        <v>376</v>
      </c>
      <c r="B25">
        <v>376</v>
      </c>
      <c r="C25" t="s">
        <v>262</v>
      </c>
      <c r="E25" t="s">
        <v>263</v>
      </c>
      <c r="F25">
        <v>0</v>
      </c>
      <c r="G25">
        <v>0</v>
      </c>
      <c r="H25">
        <v>0</v>
      </c>
      <c r="I25">
        <v>0</v>
      </c>
      <c r="J25">
        <v>0</v>
      </c>
      <c r="K25">
        <v>0</v>
      </c>
      <c r="L25">
        <v>0</v>
      </c>
      <c r="M25" s="361">
        <v>13810706</v>
      </c>
      <c r="N25">
        <v>0</v>
      </c>
      <c r="O25">
        <v>0</v>
      </c>
      <c r="P25">
        <v>0</v>
      </c>
      <c r="Q25">
        <v>0</v>
      </c>
      <c r="R25" s="361">
        <v>8351</v>
      </c>
      <c r="S25">
        <v>0</v>
      </c>
      <c r="T25">
        <v>0</v>
      </c>
      <c r="U25">
        <v>0</v>
      </c>
      <c r="V25">
        <v>0</v>
      </c>
      <c r="W25">
        <v>0</v>
      </c>
      <c r="X25" s="361">
        <v>-59313</v>
      </c>
      <c r="Y25">
        <v>0</v>
      </c>
      <c r="Z25">
        <v>0</v>
      </c>
      <c r="AA25">
        <v>0</v>
      </c>
      <c r="AB25">
        <v>0</v>
      </c>
      <c r="AC25">
        <v>0</v>
      </c>
      <c r="AD25">
        <v>0</v>
      </c>
      <c r="AE25">
        <v>0</v>
      </c>
      <c r="AF25">
        <v>0</v>
      </c>
      <c r="AG25">
        <v>0</v>
      </c>
      <c r="AH25">
        <v>0</v>
      </c>
      <c r="AI25" s="361">
        <v>708352</v>
      </c>
      <c r="AJ25">
        <v>0</v>
      </c>
      <c r="AK25">
        <v>0</v>
      </c>
      <c r="AL25">
        <v>0</v>
      </c>
      <c r="AM25" s="361">
        <v>5438759</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s="361">
        <v>7945</v>
      </c>
      <c r="BM25">
        <v>0</v>
      </c>
      <c r="BN25">
        <v>0</v>
      </c>
      <c r="BO25">
        <v>0</v>
      </c>
      <c r="BP25">
        <v>0</v>
      </c>
    </row>
    <row r="26" spans="1:68" x14ac:dyDescent="0.25">
      <c r="A26">
        <v>591</v>
      </c>
      <c r="B26">
        <v>591</v>
      </c>
      <c r="C26" t="s">
        <v>273</v>
      </c>
      <c r="E26" t="s">
        <v>275</v>
      </c>
      <c r="F26" s="361">
        <v>136058</v>
      </c>
      <c r="G26" s="361">
        <v>22771</v>
      </c>
      <c r="H26" s="361">
        <v>275236</v>
      </c>
      <c r="I26" s="361">
        <v>93883</v>
      </c>
      <c r="J26" s="361">
        <v>155592</v>
      </c>
      <c r="K26" s="361">
        <v>131679</v>
      </c>
      <c r="L26" s="361">
        <v>285428</v>
      </c>
      <c r="M26" s="361">
        <v>104871</v>
      </c>
      <c r="N26" s="361">
        <v>204377</v>
      </c>
      <c r="O26">
        <v>0</v>
      </c>
      <c r="P26">
        <v>0</v>
      </c>
      <c r="Q26" s="361">
        <v>6690</v>
      </c>
      <c r="R26" s="361">
        <v>260242</v>
      </c>
      <c r="S26" s="361">
        <v>151397</v>
      </c>
      <c r="T26">
        <v>0</v>
      </c>
      <c r="U26" s="361">
        <v>318188</v>
      </c>
      <c r="V26" s="361">
        <v>791473</v>
      </c>
      <c r="W26" s="361">
        <v>136806</v>
      </c>
      <c r="X26" s="361">
        <v>9041</v>
      </c>
      <c r="Y26" s="361">
        <v>128931</v>
      </c>
      <c r="Z26" s="361">
        <v>128585</v>
      </c>
      <c r="AA26" s="361">
        <v>187344</v>
      </c>
      <c r="AB26">
        <v>0</v>
      </c>
      <c r="AC26" s="361">
        <v>111496</v>
      </c>
      <c r="AD26" s="361">
        <v>117935</v>
      </c>
      <c r="AE26" s="361">
        <v>559649</v>
      </c>
      <c r="AF26" s="361">
        <v>254061</v>
      </c>
      <c r="AG26" s="361">
        <v>1171361</v>
      </c>
      <c r="AH26" s="361">
        <v>422342</v>
      </c>
      <c r="AI26" s="361">
        <v>1841</v>
      </c>
      <c r="AJ26" s="361">
        <v>111930</v>
      </c>
      <c r="AK26">
        <v>141</v>
      </c>
      <c r="AL26" s="361">
        <v>169096</v>
      </c>
      <c r="AM26">
        <v>0</v>
      </c>
      <c r="AN26" s="361">
        <v>40868</v>
      </c>
      <c r="AO26" s="361">
        <v>182479</v>
      </c>
      <c r="AP26" s="361">
        <v>796218</v>
      </c>
      <c r="AQ26">
        <v>0</v>
      </c>
      <c r="AR26" s="361">
        <v>170539</v>
      </c>
      <c r="AS26" s="361">
        <v>349126</v>
      </c>
      <c r="AT26" s="361">
        <v>87336</v>
      </c>
      <c r="AU26" s="361">
        <v>158332</v>
      </c>
      <c r="AV26">
        <v>893</v>
      </c>
      <c r="AW26" s="361">
        <v>39944</v>
      </c>
      <c r="AX26" s="361">
        <v>143315</v>
      </c>
      <c r="AY26" s="361">
        <v>246546</v>
      </c>
      <c r="AZ26">
        <v>0</v>
      </c>
      <c r="BA26" s="361">
        <v>362628</v>
      </c>
      <c r="BB26">
        <v>0</v>
      </c>
      <c r="BC26" s="361">
        <v>40638</v>
      </c>
      <c r="BD26" s="361">
        <v>15334</v>
      </c>
      <c r="BE26" s="361">
        <v>95443</v>
      </c>
      <c r="BF26">
        <v>0</v>
      </c>
      <c r="BG26">
        <v>0</v>
      </c>
      <c r="BH26">
        <v>0</v>
      </c>
      <c r="BI26">
        <v>0</v>
      </c>
      <c r="BJ26">
        <v>0</v>
      </c>
      <c r="BK26">
        <v>0</v>
      </c>
      <c r="BL26">
        <v>0</v>
      </c>
      <c r="BM26">
        <v>0</v>
      </c>
      <c r="BN26" s="361">
        <v>353773</v>
      </c>
      <c r="BO26" s="361">
        <v>67095</v>
      </c>
      <c r="BP26">
        <v>0</v>
      </c>
    </row>
    <row r="27" spans="1:68" x14ac:dyDescent="0.25">
      <c r="A27">
        <v>592</v>
      </c>
      <c r="B27">
        <v>592</v>
      </c>
      <c r="C27" t="s">
        <v>274</v>
      </c>
      <c r="E27" t="s">
        <v>276</v>
      </c>
      <c r="F27" s="361">
        <v>76798</v>
      </c>
      <c r="G27" s="361">
        <v>60549</v>
      </c>
      <c r="H27">
        <v>0</v>
      </c>
      <c r="I27" s="361">
        <v>12251</v>
      </c>
      <c r="J27" s="361">
        <v>-623537</v>
      </c>
      <c r="K27" s="361">
        <v>-347318</v>
      </c>
      <c r="L27">
        <v>0</v>
      </c>
      <c r="M27" s="361">
        <v>14694</v>
      </c>
      <c r="N27">
        <v>0</v>
      </c>
      <c r="O27">
        <v>0</v>
      </c>
      <c r="P27">
        <v>0</v>
      </c>
      <c r="Q27">
        <v>0</v>
      </c>
      <c r="R27" s="361">
        <v>3517</v>
      </c>
      <c r="S27" s="361">
        <v>-3381</v>
      </c>
      <c r="T27">
        <v>0</v>
      </c>
      <c r="U27">
        <v>-235</v>
      </c>
      <c r="V27" s="361">
        <v>-7374</v>
      </c>
      <c r="W27" s="361">
        <v>-3759</v>
      </c>
      <c r="X27">
        <v>0</v>
      </c>
      <c r="Y27">
        <v>0</v>
      </c>
      <c r="Z27" s="361">
        <v>51272</v>
      </c>
      <c r="AA27">
        <v>177</v>
      </c>
      <c r="AB27">
        <v>0</v>
      </c>
      <c r="AC27">
        <v>0</v>
      </c>
      <c r="AD27">
        <v>468</v>
      </c>
      <c r="AE27" s="361">
        <v>9657</v>
      </c>
      <c r="AF27">
        <v>0</v>
      </c>
      <c r="AG27" s="361">
        <v>-32322</v>
      </c>
      <c r="AH27">
        <v>-368</v>
      </c>
      <c r="AI27">
        <v>0</v>
      </c>
      <c r="AJ27">
        <v>0</v>
      </c>
      <c r="AK27" s="361">
        <v>-73279</v>
      </c>
      <c r="AL27" s="361">
        <v>-2273</v>
      </c>
      <c r="AM27">
        <v>0</v>
      </c>
      <c r="AN27" s="361">
        <v>13607</v>
      </c>
      <c r="AO27" s="361">
        <v>-2396</v>
      </c>
      <c r="AP27" s="361">
        <v>-781927</v>
      </c>
      <c r="AQ27">
        <v>0</v>
      </c>
      <c r="AR27">
        <v>0</v>
      </c>
      <c r="AS27" s="361">
        <v>-1094</v>
      </c>
      <c r="AT27" s="361">
        <v>36227</v>
      </c>
      <c r="AU27" s="361">
        <v>17320</v>
      </c>
      <c r="AV27" s="361">
        <v>98489</v>
      </c>
      <c r="AW27" s="361">
        <v>2684</v>
      </c>
      <c r="AX27" s="361">
        <v>46888</v>
      </c>
      <c r="AY27">
        <v>0</v>
      </c>
      <c r="AZ27">
        <v>0</v>
      </c>
      <c r="BA27">
        <v>0</v>
      </c>
      <c r="BB27">
        <v>0</v>
      </c>
      <c r="BC27" s="361">
        <v>23976</v>
      </c>
      <c r="BD27" s="361">
        <v>8062</v>
      </c>
      <c r="BE27">
        <v>0</v>
      </c>
      <c r="BF27">
        <v>0</v>
      </c>
      <c r="BG27">
        <v>0</v>
      </c>
      <c r="BH27">
        <v>0</v>
      </c>
      <c r="BI27">
        <v>0</v>
      </c>
      <c r="BJ27">
        <v>0</v>
      </c>
      <c r="BK27">
        <v>0</v>
      </c>
      <c r="BL27">
        <v>0</v>
      </c>
      <c r="BM27">
        <v>0</v>
      </c>
      <c r="BN27" s="361">
        <v>-2283</v>
      </c>
      <c r="BO27">
        <v>0</v>
      </c>
      <c r="BP27">
        <v>0</v>
      </c>
    </row>
    <row r="28" spans="1:68" x14ac:dyDescent="0.25">
      <c r="A28">
        <v>339</v>
      </c>
      <c r="B28">
        <v>339</v>
      </c>
      <c r="C28" t="s">
        <v>282</v>
      </c>
      <c r="E28" t="s">
        <v>283</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s="361">
        <v>8297</v>
      </c>
      <c r="AG28" s="361">
        <v>18098</v>
      </c>
      <c r="AH28">
        <v>0</v>
      </c>
      <c r="AI28">
        <v>0</v>
      </c>
      <c r="AJ28">
        <v>0</v>
      </c>
      <c r="AK28" s="361">
        <v>34000</v>
      </c>
      <c r="AL28">
        <v>0</v>
      </c>
      <c r="AM28">
        <v>0</v>
      </c>
      <c r="AN28">
        <v>0</v>
      </c>
      <c r="AO28">
        <v>0</v>
      </c>
      <c r="AP28">
        <v>0</v>
      </c>
      <c r="AQ28">
        <v>0</v>
      </c>
      <c r="AR28" s="361">
        <v>45791</v>
      </c>
      <c r="AS28">
        <v>0</v>
      </c>
      <c r="AT28" s="361">
        <v>56851</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row>
    <row r="29" spans="1:68" x14ac:dyDescent="0.25">
      <c r="A29">
        <v>504</v>
      </c>
      <c r="B29">
        <v>504</v>
      </c>
      <c r="C29" t="s">
        <v>288</v>
      </c>
      <c r="E29" t="s">
        <v>290</v>
      </c>
      <c r="F29" s="361">
        <v>245176</v>
      </c>
      <c r="G29" s="361">
        <v>50032</v>
      </c>
      <c r="H29" s="361">
        <v>493822</v>
      </c>
      <c r="I29" s="361">
        <v>66644</v>
      </c>
      <c r="J29" s="361">
        <v>217647</v>
      </c>
      <c r="K29" s="361">
        <v>189804</v>
      </c>
      <c r="L29" s="361">
        <v>396820</v>
      </c>
      <c r="M29" s="361">
        <v>237596</v>
      </c>
      <c r="N29" s="361">
        <v>164572</v>
      </c>
      <c r="O29" s="361">
        <v>375138</v>
      </c>
      <c r="P29" s="361">
        <v>115175</v>
      </c>
      <c r="Q29" s="361">
        <v>291016</v>
      </c>
      <c r="R29" s="361">
        <v>173678</v>
      </c>
      <c r="S29" s="361">
        <v>102708</v>
      </c>
      <c r="T29" s="361">
        <v>46932</v>
      </c>
      <c r="U29" s="361">
        <v>302718</v>
      </c>
      <c r="V29" s="361">
        <v>635270</v>
      </c>
      <c r="W29" s="361">
        <v>117802</v>
      </c>
      <c r="X29" s="361">
        <v>180064</v>
      </c>
      <c r="Y29" s="361">
        <v>168460</v>
      </c>
      <c r="Z29" s="361">
        <v>228076</v>
      </c>
      <c r="AA29" s="361">
        <v>358745</v>
      </c>
      <c r="AB29" s="361">
        <v>55714</v>
      </c>
      <c r="AC29" s="361">
        <v>159850</v>
      </c>
      <c r="AD29" s="361">
        <v>115318</v>
      </c>
      <c r="AE29" s="361">
        <v>632447</v>
      </c>
      <c r="AF29" s="361">
        <v>301175</v>
      </c>
      <c r="AG29" s="361">
        <v>702543</v>
      </c>
      <c r="AH29" s="361">
        <v>584462</v>
      </c>
      <c r="AI29" s="361">
        <v>199358</v>
      </c>
      <c r="AJ29" s="361">
        <v>283831</v>
      </c>
      <c r="AK29" s="361">
        <v>36542</v>
      </c>
      <c r="AL29" s="361">
        <v>106546</v>
      </c>
      <c r="AM29" s="361">
        <v>263471</v>
      </c>
      <c r="AN29" s="361">
        <v>96982</v>
      </c>
      <c r="AO29" s="361">
        <v>74015</v>
      </c>
      <c r="AP29" s="361">
        <v>179049</v>
      </c>
      <c r="AQ29" s="361">
        <v>398955</v>
      </c>
      <c r="AR29" s="361">
        <v>252953</v>
      </c>
      <c r="AS29" s="361">
        <v>433014</v>
      </c>
      <c r="AT29" s="361">
        <v>44551</v>
      </c>
      <c r="AU29" s="361">
        <v>130595</v>
      </c>
      <c r="AV29" s="361">
        <v>12730</v>
      </c>
      <c r="AW29" s="361">
        <v>57324</v>
      </c>
      <c r="AX29" s="361">
        <v>98641</v>
      </c>
      <c r="AY29" s="361">
        <v>290321</v>
      </c>
      <c r="AZ29" s="361">
        <v>71974</v>
      </c>
      <c r="BA29" s="361">
        <v>752366</v>
      </c>
      <c r="BB29" s="361">
        <v>1062895</v>
      </c>
      <c r="BC29" s="361">
        <v>209091</v>
      </c>
      <c r="BD29" s="361">
        <v>25000</v>
      </c>
      <c r="BE29" s="361">
        <v>48024</v>
      </c>
      <c r="BF29">
        <v>0</v>
      </c>
      <c r="BG29">
        <v>0</v>
      </c>
      <c r="BH29">
        <v>0</v>
      </c>
      <c r="BI29">
        <v>0</v>
      </c>
      <c r="BJ29" s="361">
        <v>811911</v>
      </c>
      <c r="BK29">
        <v>0</v>
      </c>
      <c r="BL29">
        <v>0</v>
      </c>
      <c r="BM29" s="361">
        <v>115287</v>
      </c>
      <c r="BN29" s="361">
        <v>446402</v>
      </c>
      <c r="BO29" s="361">
        <v>123740</v>
      </c>
      <c r="BP29" s="361">
        <v>68988</v>
      </c>
    </row>
    <row r="30" spans="1:68" x14ac:dyDescent="0.25">
      <c r="A30">
        <v>505</v>
      </c>
      <c r="B30">
        <v>505</v>
      </c>
      <c r="C30" t="s">
        <v>289</v>
      </c>
      <c r="E30" t="s">
        <v>291</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row>
    <row r="31" spans="1:68" x14ac:dyDescent="0.25">
      <c r="A31">
        <v>341</v>
      </c>
      <c r="B31">
        <v>341</v>
      </c>
      <c r="C31" t="s">
        <v>286</v>
      </c>
      <c r="E31" t="s">
        <v>287</v>
      </c>
      <c r="F31" s="361">
        <v>9636025</v>
      </c>
      <c r="G31" s="361">
        <v>2409739</v>
      </c>
      <c r="H31" s="361">
        <v>5739536</v>
      </c>
      <c r="I31" s="361">
        <v>1886702</v>
      </c>
      <c r="J31" s="361">
        <v>13941563</v>
      </c>
      <c r="K31" s="361">
        <v>4972391</v>
      </c>
      <c r="L31" s="361">
        <v>5782261</v>
      </c>
      <c r="M31" s="361">
        <v>4753214</v>
      </c>
      <c r="N31" s="361">
        <v>2589686</v>
      </c>
      <c r="O31" s="361">
        <v>291720</v>
      </c>
      <c r="P31" s="361">
        <v>6771573</v>
      </c>
      <c r="Q31" s="361">
        <v>6393283</v>
      </c>
      <c r="R31" s="361">
        <v>2624010</v>
      </c>
      <c r="S31" s="361">
        <v>1455394</v>
      </c>
      <c r="T31" s="361">
        <v>2870253</v>
      </c>
      <c r="U31" s="361">
        <v>4116685</v>
      </c>
      <c r="V31" s="361">
        <v>12170648</v>
      </c>
      <c r="W31" s="361">
        <v>1061714</v>
      </c>
      <c r="X31" s="361">
        <v>1625740</v>
      </c>
      <c r="Y31" s="361">
        <v>3278886</v>
      </c>
      <c r="Z31" s="361">
        <v>9540480</v>
      </c>
      <c r="AA31" s="361">
        <v>4071574</v>
      </c>
      <c r="AB31" s="361">
        <v>2055355</v>
      </c>
      <c r="AC31" s="361">
        <v>5965576</v>
      </c>
      <c r="AD31" s="361">
        <v>5617477</v>
      </c>
      <c r="AE31" s="361">
        <v>7360959</v>
      </c>
      <c r="AF31" s="361">
        <v>3585253</v>
      </c>
      <c r="AG31" s="361">
        <v>12662228</v>
      </c>
      <c r="AH31" s="361">
        <v>4143490</v>
      </c>
      <c r="AI31" s="361">
        <v>5273691</v>
      </c>
      <c r="AJ31" s="361">
        <v>19883090</v>
      </c>
      <c r="AK31" s="361">
        <v>912306</v>
      </c>
      <c r="AL31" s="361">
        <v>1840561</v>
      </c>
      <c r="AM31" s="361">
        <v>18517592</v>
      </c>
      <c r="AN31" s="361">
        <v>3136485</v>
      </c>
      <c r="AO31" s="361">
        <v>3750363</v>
      </c>
      <c r="AP31" s="361">
        <v>6881942</v>
      </c>
      <c r="AQ31" s="361">
        <v>1376876</v>
      </c>
      <c r="AR31" s="361">
        <v>6474374</v>
      </c>
      <c r="AS31" s="361">
        <v>6558407</v>
      </c>
      <c r="AT31" s="361">
        <v>3597350</v>
      </c>
      <c r="AU31" s="361">
        <v>7282937</v>
      </c>
      <c r="AV31" s="361">
        <v>1062302</v>
      </c>
      <c r="AW31" s="361">
        <v>1786153</v>
      </c>
      <c r="AX31" s="361">
        <v>1743907</v>
      </c>
      <c r="AY31" s="361">
        <v>14922574</v>
      </c>
      <c r="AZ31" s="361">
        <v>3448293</v>
      </c>
      <c r="BA31" s="361">
        <v>3532353</v>
      </c>
      <c r="BB31" s="361">
        <v>16658853</v>
      </c>
      <c r="BC31" s="361">
        <v>7761918</v>
      </c>
      <c r="BD31" s="361">
        <v>2802510</v>
      </c>
      <c r="BE31" s="361">
        <v>1399176</v>
      </c>
      <c r="BF31">
        <v>0</v>
      </c>
      <c r="BG31">
        <v>0</v>
      </c>
      <c r="BH31">
        <v>0</v>
      </c>
      <c r="BI31">
        <v>0</v>
      </c>
      <c r="BJ31" s="361">
        <v>17271447</v>
      </c>
      <c r="BK31" s="361">
        <v>2450059</v>
      </c>
      <c r="BL31" s="361">
        <v>1990363</v>
      </c>
      <c r="BM31" s="361">
        <v>6964025</v>
      </c>
      <c r="BN31" s="361">
        <v>7647074</v>
      </c>
      <c r="BO31" s="361">
        <v>3945350</v>
      </c>
      <c r="BP31" s="361">
        <v>3635875</v>
      </c>
    </row>
    <row r="32" spans="1:68" x14ac:dyDescent="0.25">
      <c r="A32">
        <v>386</v>
      </c>
      <c r="B32">
        <v>386</v>
      </c>
      <c r="C32" t="s">
        <v>284</v>
      </c>
      <c r="E32" t="s">
        <v>285</v>
      </c>
      <c r="F32">
        <v>0</v>
      </c>
      <c r="G32">
        <v>0</v>
      </c>
      <c r="H32">
        <v>0</v>
      </c>
      <c r="I32">
        <v>0</v>
      </c>
      <c r="J32" s="361">
        <v>771578</v>
      </c>
      <c r="K32" s="361">
        <v>275923</v>
      </c>
      <c r="L32">
        <v>0</v>
      </c>
      <c r="M32">
        <v>0</v>
      </c>
      <c r="N32" s="361">
        <v>-19691</v>
      </c>
      <c r="O32">
        <v>0</v>
      </c>
      <c r="P32">
        <v>0</v>
      </c>
      <c r="Q32">
        <v>0</v>
      </c>
      <c r="R32">
        <v>0</v>
      </c>
      <c r="S32">
        <v>0</v>
      </c>
      <c r="T32">
        <v>0</v>
      </c>
      <c r="U32">
        <v>0</v>
      </c>
      <c r="V32">
        <v>0</v>
      </c>
      <c r="W32">
        <v>0</v>
      </c>
      <c r="X32">
        <v>0</v>
      </c>
      <c r="Y32">
        <v>0</v>
      </c>
      <c r="Z32">
        <v>0</v>
      </c>
      <c r="AA32">
        <v>0</v>
      </c>
      <c r="AB32">
        <v>0</v>
      </c>
      <c r="AC32">
        <v>0</v>
      </c>
      <c r="AD32">
        <v>0</v>
      </c>
      <c r="AE32">
        <v>0</v>
      </c>
      <c r="AF32" s="361">
        <v>-26128</v>
      </c>
      <c r="AG32" s="361">
        <v>-375305</v>
      </c>
      <c r="AH32" s="361">
        <v>-52300</v>
      </c>
      <c r="AI32" s="361">
        <v>7746</v>
      </c>
      <c r="AJ32" s="361">
        <v>129998</v>
      </c>
      <c r="AK32" s="361">
        <v>73381</v>
      </c>
      <c r="AL32">
        <v>0</v>
      </c>
      <c r="AM32">
        <v>0</v>
      </c>
      <c r="AN32">
        <v>0</v>
      </c>
      <c r="AO32">
        <v>0</v>
      </c>
      <c r="AP32" s="361">
        <v>180642</v>
      </c>
      <c r="AQ32">
        <v>0</v>
      </c>
      <c r="AR32">
        <v>0</v>
      </c>
      <c r="AS32">
        <v>0</v>
      </c>
      <c r="AT32">
        <v>0</v>
      </c>
      <c r="AU32">
        <v>0</v>
      </c>
      <c r="AV32">
        <v>0</v>
      </c>
      <c r="AW32">
        <v>0</v>
      </c>
      <c r="AX32">
        <v>0</v>
      </c>
      <c r="AY32" s="361">
        <v>3749</v>
      </c>
      <c r="AZ32">
        <v>0</v>
      </c>
      <c r="BA32">
        <v>0</v>
      </c>
      <c r="BB32">
        <v>0</v>
      </c>
      <c r="BC32">
        <v>0</v>
      </c>
      <c r="BD32">
        <v>0</v>
      </c>
      <c r="BE32">
        <v>0</v>
      </c>
      <c r="BF32">
        <v>0</v>
      </c>
      <c r="BG32">
        <v>0</v>
      </c>
      <c r="BH32">
        <v>0</v>
      </c>
      <c r="BI32">
        <v>0</v>
      </c>
      <c r="BJ32">
        <v>0</v>
      </c>
      <c r="BK32">
        <v>0</v>
      </c>
      <c r="BL32">
        <v>0</v>
      </c>
      <c r="BM32">
        <v>0</v>
      </c>
      <c r="BN32">
        <v>0</v>
      </c>
      <c r="BO32">
        <v>0</v>
      </c>
      <c r="BP32">
        <v>0</v>
      </c>
    </row>
    <row r="33" spans="1:68" x14ac:dyDescent="0.25">
      <c r="A33">
        <v>507</v>
      </c>
      <c r="B33">
        <v>507</v>
      </c>
      <c r="C33" t="s">
        <v>301</v>
      </c>
      <c r="E33" t="s">
        <v>302</v>
      </c>
      <c r="F33">
        <v>0</v>
      </c>
      <c r="G33">
        <v>0</v>
      </c>
      <c r="H33">
        <v>0</v>
      </c>
      <c r="I33">
        <v>0</v>
      </c>
      <c r="J33">
        <v>0</v>
      </c>
      <c r="K33">
        <v>0</v>
      </c>
      <c r="L33">
        <v>0</v>
      </c>
      <c r="M33">
        <v>0</v>
      </c>
      <c r="N33">
        <v>0</v>
      </c>
      <c r="O33">
        <v>0</v>
      </c>
      <c r="P33">
        <v>0</v>
      </c>
      <c r="Q33">
        <v>0</v>
      </c>
      <c r="R33">
        <v>0</v>
      </c>
      <c r="S33">
        <v>0</v>
      </c>
      <c r="T33">
        <v>0</v>
      </c>
      <c r="U33">
        <v>0</v>
      </c>
      <c r="V33">
        <v>0</v>
      </c>
      <c r="W33">
        <v>0</v>
      </c>
      <c r="X33">
        <v>0</v>
      </c>
      <c r="Y33">
        <v>1</v>
      </c>
      <c r="Z33">
        <v>0</v>
      </c>
      <c r="AA33">
        <v>-1</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s="361">
        <v>-2702168</v>
      </c>
      <c r="BG33" s="361">
        <v>-1478715</v>
      </c>
      <c r="BH33" s="361">
        <v>-1486582</v>
      </c>
      <c r="BI33" s="361">
        <v>-2604119</v>
      </c>
      <c r="BJ33">
        <v>0</v>
      </c>
      <c r="BK33">
        <v>0</v>
      </c>
      <c r="BL33">
        <v>0</v>
      </c>
      <c r="BM33">
        <v>0</v>
      </c>
      <c r="BN33">
        <v>0</v>
      </c>
      <c r="BO33">
        <v>0</v>
      </c>
      <c r="BP33">
        <v>0</v>
      </c>
    </row>
    <row r="34" spans="1:68" ht="21.75" customHeight="1" x14ac:dyDescent="0.25">
      <c r="A34">
        <v>603</v>
      </c>
      <c r="B34">
        <v>603</v>
      </c>
      <c r="C34" s="338" t="s">
        <v>315</v>
      </c>
      <c r="F34">
        <v>1</v>
      </c>
      <c r="G34">
        <v>1</v>
      </c>
      <c r="H34">
        <v>1</v>
      </c>
      <c r="I34">
        <v>1</v>
      </c>
      <c r="J34">
        <v>1</v>
      </c>
      <c r="K34">
        <v>1</v>
      </c>
      <c r="L34">
        <v>1</v>
      </c>
      <c r="M34">
        <v>1</v>
      </c>
      <c r="N34">
        <v>1</v>
      </c>
      <c r="O34">
        <v>7</v>
      </c>
      <c r="P34">
        <v>1</v>
      </c>
      <c r="Q34">
        <v>1</v>
      </c>
      <c r="R34">
        <v>2</v>
      </c>
      <c r="S34">
        <v>1</v>
      </c>
      <c r="T34">
        <v>1</v>
      </c>
      <c r="U34">
        <v>1</v>
      </c>
      <c r="V34">
        <v>1</v>
      </c>
      <c r="W34">
        <v>1</v>
      </c>
      <c r="X34">
        <v>1</v>
      </c>
      <c r="Y34">
        <v>1</v>
      </c>
      <c r="Z34">
        <v>1</v>
      </c>
      <c r="AA34">
        <v>7</v>
      </c>
      <c r="AB34">
        <v>1</v>
      </c>
      <c r="AC34">
        <v>1</v>
      </c>
      <c r="AD34">
        <v>1</v>
      </c>
      <c r="AE34">
        <v>2</v>
      </c>
      <c r="AF34">
        <v>1</v>
      </c>
      <c r="AG34">
        <v>1</v>
      </c>
      <c r="AH34">
        <v>1</v>
      </c>
      <c r="AI34">
        <v>2</v>
      </c>
      <c r="AJ34">
        <v>1</v>
      </c>
      <c r="AK34">
        <v>1</v>
      </c>
      <c r="AL34">
        <v>1</v>
      </c>
      <c r="AM34">
        <v>1</v>
      </c>
      <c r="AN34">
        <v>1</v>
      </c>
      <c r="AO34">
        <v>1</v>
      </c>
      <c r="AP34">
        <v>1</v>
      </c>
      <c r="AQ34">
        <v>2</v>
      </c>
      <c r="AR34">
        <v>1</v>
      </c>
      <c r="AS34">
        <v>1</v>
      </c>
      <c r="AT34">
        <v>1</v>
      </c>
      <c r="AU34">
        <v>1</v>
      </c>
      <c r="AV34">
        <v>1</v>
      </c>
      <c r="AW34">
        <v>2</v>
      </c>
      <c r="AX34">
        <v>1</v>
      </c>
      <c r="AY34">
        <v>1</v>
      </c>
      <c r="AZ34">
        <v>2</v>
      </c>
      <c r="BA34">
        <v>1</v>
      </c>
      <c r="BB34">
        <v>1</v>
      </c>
      <c r="BC34">
        <v>1</v>
      </c>
      <c r="BD34">
        <v>1</v>
      </c>
      <c r="BE34">
        <v>2</v>
      </c>
      <c r="BF34">
        <v>2</v>
      </c>
      <c r="BG34">
        <v>2</v>
      </c>
      <c r="BH34">
        <v>2</v>
      </c>
      <c r="BI34">
        <v>2</v>
      </c>
      <c r="BJ34">
        <v>1</v>
      </c>
      <c r="BK34">
        <v>1</v>
      </c>
      <c r="BL34">
        <v>1</v>
      </c>
      <c r="BM34">
        <v>1</v>
      </c>
      <c r="BN34">
        <v>2</v>
      </c>
      <c r="BO34">
        <v>1</v>
      </c>
      <c r="BP34">
        <v>1</v>
      </c>
    </row>
    <row r="35" spans="1:68" ht="27" customHeight="1" x14ac:dyDescent="0.25">
      <c r="B35">
        <v>604</v>
      </c>
      <c r="C35" s="338" t="s">
        <v>316</v>
      </c>
    </row>
    <row r="36" spans="1:68" x14ac:dyDescent="0.25">
      <c r="A36">
        <v>605</v>
      </c>
      <c r="B36">
        <v>605</v>
      </c>
      <c r="C36" t="s">
        <v>216</v>
      </c>
      <c r="F36">
        <v>1</v>
      </c>
      <c r="G36">
        <v>1</v>
      </c>
      <c r="H36">
        <v>1</v>
      </c>
      <c r="I36">
        <v>1</v>
      </c>
      <c r="J36">
        <v>1</v>
      </c>
      <c r="K36">
        <v>1</v>
      </c>
      <c r="L36">
        <v>1</v>
      </c>
      <c r="M36">
        <v>1</v>
      </c>
      <c r="N36">
        <v>1</v>
      </c>
      <c r="O36">
        <v>1</v>
      </c>
      <c r="P36">
        <v>1</v>
      </c>
      <c r="Q36">
        <v>1</v>
      </c>
      <c r="R36">
        <v>1</v>
      </c>
      <c r="S36">
        <v>1</v>
      </c>
      <c r="T36">
        <v>1</v>
      </c>
      <c r="U36">
        <v>1</v>
      </c>
      <c r="V36">
        <v>1</v>
      </c>
      <c r="W36">
        <v>1</v>
      </c>
      <c r="X36">
        <v>1</v>
      </c>
      <c r="Y36">
        <v>1</v>
      </c>
      <c r="Z36">
        <v>1</v>
      </c>
      <c r="AA36">
        <v>1</v>
      </c>
      <c r="AB36">
        <v>1</v>
      </c>
      <c r="AC36">
        <v>1</v>
      </c>
      <c r="AD36">
        <v>1</v>
      </c>
      <c r="AE36">
        <v>1</v>
      </c>
      <c r="AF36">
        <v>1</v>
      </c>
      <c r="AG36">
        <v>1</v>
      </c>
      <c r="AH36">
        <v>1</v>
      </c>
      <c r="AI36">
        <v>1</v>
      </c>
      <c r="AJ36">
        <v>1</v>
      </c>
      <c r="AK36">
        <v>1</v>
      </c>
      <c r="AL36">
        <v>1</v>
      </c>
      <c r="AM36">
        <v>1</v>
      </c>
      <c r="AN36">
        <v>1</v>
      </c>
      <c r="AO36">
        <v>1</v>
      </c>
      <c r="AP36">
        <v>1</v>
      </c>
      <c r="AQ36">
        <v>1</v>
      </c>
      <c r="AR36">
        <v>1</v>
      </c>
      <c r="AS36">
        <v>1</v>
      </c>
      <c r="AT36">
        <v>1</v>
      </c>
      <c r="AU36">
        <v>1</v>
      </c>
      <c r="AV36">
        <v>1</v>
      </c>
      <c r="AW36">
        <v>1</v>
      </c>
      <c r="AX36">
        <v>1</v>
      </c>
      <c r="AY36">
        <v>1</v>
      </c>
      <c r="AZ36">
        <v>1</v>
      </c>
      <c r="BA36">
        <v>1</v>
      </c>
      <c r="BB36">
        <v>1</v>
      </c>
      <c r="BC36">
        <v>1</v>
      </c>
      <c r="BD36">
        <v>1</v>
      </c>
      <c r="BE36">
        <v>1</v>
      </c>
      <c r="BF36">
        <v>1</v>
      </c>
      <c r="BG36">
        <v>1</v>
      </c>
      <c r="BH36">
        <v>1</v>
      </c>
      <c r="BI36">
        <v>1</v>
      </c>
      <c r="BJ36">
        <v>1</v>
      </c>
      <c r="BK36">
        <v>1</v>
      </c>
      <c r="BL36">
        <v>1</v>
      </c>
      <c r="BM36">
        <v>1</v>
      </c>
      <c r="BN36">
        <v>1</v>
      </c>
      <c r="BO36">
        <v>1</v>
      </c>
      <c r="BP36">
        <v>1</v>
      </c>
    </row>
    <row r="37" spans="1:68" x14ac:dyDescent="0.25">
      <c r="A37">
        <v>607</v>
      </c>
      <c r="B37">
        <v>607</v>
      </c>
      <c r="C37" t="s">
        <v>218</v>
      </c>
      <c r="F37">
        <v>0</v>
      </c>
      <c r="G37">
        <v>0</v>
      </c>
      <c r="H37">
        <v>0</v>
      </c>
      <c r="I37">
        <v>0</v>
      </c>
      <c r="J37">
        <v>0</v>
      </c>
      <c r="K37">
        <v>0</v>
      </c>
      <c r="L37">
        <v>0</v>
      </c>
      <c r="M37">
        <v>0</v>
      </c>
      <c r="N37">
        <v>0</v>
      </c>
      <c r="O37">
        <v>0</v>
      </c>
      <c r="P37">
        <v>0</v>
      </c>
      <c r="Q37">
        <v>0</v>
      </c>
      <c r="R37">
        <v>0</v>
      </c>
      <c r="S37" s="361">
        <v>1063488</v>
      </c>
      <c r="T37" s="361">
        <v>3485485</v>
      </c>
      <c r="U37">
        <v>0</v>
      </c>
      <c r="V37" s="361">
        <v>9830555</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s="361">
        <v>7517880</v>
      </c>
      <c r="BD37">
        <v>0</v>
      </c>
      <c r="BE37">
        <v>0</v>
      </c>
      <c r="BF37">
        <v>0</v>
      </c>
      <c r="BG37">
        <v>0</v>
      </c>
      <c r="BH37">
        <v>0</v>
      </c>
      <c r="BI37">
        <v>0</v>
      </c>
      <c r="BJ37">
        <v>0</v>
      </c>
      <c r="BK37">
        <v>0</v>
      </c>
      <c r="BL37">
        <v>0</v>
      </c>
      <c r="BM37">
        <v>0</v>
      </c>
      <c r="BN37">
        <v>0</v>
      </c>
      <c r="BO37">
        <v>0</v>
      </c>
      <c r="BP37">
        <v>0</v>
      </c>
    </row>
    <row r="38" spans="1:68" x14ac:dyDescent="0.25">
      <c r="A38">
        <v>608</v>
      </c>
      <c r="B38">
        <v>608</v>
      </c>
      <c r="C38" t="s">
        <v>219</v>
      </c>
      <c r="F38">
        <v>0</v>
      </c>
      <c r="G38">
        <v>0</v>
      </c>
      <c r="H38">
        <v>0</v>
      </c>
      <c r="I38">
        <v>0</v>
      </c>
      <c r="J38">
        <v>0</v>
      </c>
      <c r="K38">
        <v>0</v>
      </c>
      <c r="L38">
        <v>0</v>
      </c>
      <c r="M38">
        <v>0</v>
      </c>
      <c r="N38">
        <v>0</v>
      </c>
      <c r="O38">
        <v>0</v>
      </c>
      <c r="P38">
        <v>0</v>
      </c>
      <c r="Q38">
        <v>0</v>
      </c>
      <c r="R38">
        <v>0</v>
      </c>
      <c r="S38">
        <v>0</v>
      </c>
      <c r="T38">
        <v>0</v>
      </c>
      <c r="U38">
        <v>0</v>
      </c>
      <c r="V38" s="361">
        <v>432544</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s="361">
        <v>330787</v>
      </c>
      <c r="BD38">
        <v>0</v>
      </c>
      <c r="BE38">
        <v>0</v>
      </c>
      <c r="BF38">
        <v>0</v>
      </c>
      <c r="BG38">
        <v>0</v>
      </c>
      <c r="BH38">
        <v>0</v>
      </c>
      <c r="BI38">
        <v>0</v>
      </c>
      <c r="BJ38">
        <v>0</v>
      </c>
      <c r="BK38">
        <v>0</v>
      </c>
      <c r="BL38">
        <v>0</v>
      </c>
      <c r="BM38">
        <v>0</v>
      </c>
      <c r="BN38">
        <v>0</v>
      </c>
      <c r="BO38">
        <v>0</v>
      </c>
      <c r="BP38">
        <v>0</v>
      </c>
    </row>
    <row r="39" spans="1:68" x14ac:dyDescent="0.25">
      <c r="A39">
        <v>609</v>
      </c>
      <c r="B39">
        <v>609</v>
      </c>
      <c r="C39" t="s">
        <v>317</v>
      </c>
      <c r="F39">
        <v>0</v>
      </c>
      <c r="G39">
        <v>0</v>
      </c>
      <c r="H39">
        <v>0</v>
      </c>
      <c r="I39">
        <v>0</v>
      </c>
      <c r="J39">
        <v>0</v>
      </c>
      <c r="K39">
        <v>0</v>
      </c>
      <c r="L39">
        <v>0</v>
      </c>
      <c r="M39">
        <v>0</v>
      </c>
      <c r="N39">
        <v>0</v>
      </c>
      <c r="O39">
        <v>0</v>
      </c>
      <c r="P39">
        <v>0</v>
      </c>
      <c r="Q39">
        <v>0</v>
      </c>
      <c r="R39">
        <v>0</v>
      </c>
      <c r="S39">
        <v>0</v>
      </c>
      <c r="T39">
        <v>0</v>
      </c>
      <c r="U39">
        <v>0</v>
      </c>
      <c r="V39">
        <v>4.4000000000000004</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4.4000000000000004</v>
      </c>
      <c r="BD39">
        <v>0</v>
      </c>
      <c r="BE39">
        <v>0</v>
      </c>
      <c r="BF39">
        <v>0</v>
      </c>
      <c r="BG39">
        <v>0</v>
      </c>
      <c r="BH39">
        <v>0</v>
      </c>
      <c r="BI39">
        <v>0</v>
      </c>
      <c r="BJ39">
        <v>0</v>
      </c>
      <c r="BK39">
        <v>0</v>
      </c>
      <c r="BL39">
        <v>0</v>
      </c>
      <c r="BM39">
        <v>0</v>
      </c>
      <c r="BN39">
        <v>0</v>
      </c>
      <c r="BO39">
        <v>0</v>
      </c>
      <c r="BP39">
        <v>0</v>
      </c>
    </row>
    <row r="40" spans="1:68" x14ac:dyDescent="0.25">
      <c r="A40">
        <v>610</v>
      </c>
      <c r="B40">
        <v>610</v>
      </c>
      <c r="C40" t="s">
        <v>221</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row>
    <row r="41" spans="1:68" x14ac:dyDescent="0.25">
      <c r="A41">
        <v>611</v>
      </c>
      <c r="B41">
        <v>611</v>
      </c>
      <c r="C41" t="s">
        <v>222</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row>
    <row r="42" spans="1:68" x14ac:dyDescent="0.25">
      <c r="A42">
        <v>612</v>
      </c>
      <c r="B42">
        <v>612</v>
      </c>
      <c r="C42" t="s">
        <v>304</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row>
    <row r="43" spans="1:68" x14ac:dyDescent="0.25">
      <c r="A43">
        <v>613</v>
      </c>
      <c r="B43">
        <v>613</v>
      </c>
      <c r="C43" t="s">
        <v>223</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row>
    <row r="44" spans="1:68" x14ac:dyDescent="0.25">
      <c r="A44">
        <v>614</v>
      </c>
      <c r="B44">
        <v>614</v>
      </c>
      <c r="C44" t="s">
        <v>224</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row>
    <row r="45" spans="1:68" x14ac:dyDescent="0.25">
      <c r="A45">
        <v>615</v>
      </c>
      <c r="B45">
        <v>615</v>
      </c>
      <c r="C45" t="s">
        <v>303</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row>
    <row r="46" spans="1:68" x14ac:dyDescent="0.25">
      <c r="A46">
        <v>616</v>
      </c>
      <c r="B46">
        <v>616</v>
      </c>
      <c r="C46" t="s">
        <v>225</v>
      </c>
      <c r="F46">
        <v>0</v>
      </c>
      <c r="G46">
        <v>0</v>
      </c>
      <c r="H46">
        <v>0</v>
      </c>
      <c r="I46">
        <v>0</v>
      </c>
      <c r="J46">
        <v>0</v>
      </c>
      <c r="K46">
        <v>0</v>
      </c>
      <c r="L46">
        <v>0</v>
      </c>
      <c r="M46">
        <v>0</v>
      </c>
      <c r="N46">
        <v>0</v>
      </c>
      <c r="O46">
        <v>0</v>
      </c>
      <c r="P46">
        <v>0</v>
      </c>
      <c r="Q46">
        <v>0</v>
      </c>
      <c r="R46">
        <v>0</v>
      </c>
      <c r="S46">
        <v>0</v>
      </c>
      <c r="T46">
        <v>0</v>
      </c>
      <c r="U46">
        <v>0</v>
      </c>
      <c r="V46" s="361">
        <v>11215</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s="361">
        <v>7974</v>
      </c>
      <c r="BD46">
        <v>0</v>
      </c>
      <c r="BE46">
        <v>0</v>
      </c>
      <c r="BF46">
        <v>0</v>
      </c>
      <c r="BG46">
        <v>0</v>
      </c>
      <c r="BH46">
        <v>0</v>
      </c>
      <c r="BI46">
        <v>0</v>
      </c>
      <c r="BJ46">
        <v>0</v>
      </c>
      <c r="BK46">
        <v>0</v>
      </c>
      <c r="BL46">
        <v>0</v>
      </c>
      <c r="BM46" s="361">
        <v>2429310</v>
      </c>
      <c r="BN46">
        <v>0</v>
      </c>
      <c r="BO46">
        <v>0</v>
      </c>
      <c r="BP46">
        <v>0</v>
      </c>
    </row>
    <row r="47" spans="1:68" x14ac:dyDescent="0.25">
      <c r="A47">
        <v>617</v>
      </c>
      <c r="B47">
        <v>617</v>
      </c>
      <c r="C47" t="s">
        <v>226</v>
      </c>
      <c r="F47">
        <v>0</v>
      </c>
      <c r="G47">
        <v>0</v>
      </c>
      <c r="H47">
        <v>0</v>
      </c>
      <c r="I47">
        <v>0</v>
      </c>
      <c r="J47">
        <v>0</v>
      </c>
      <c r="K47">
        <v>0</v>
      </c>
      <c r="L47">
        <v>0</v>
      </c>
      <c r="M47">
        <v>0</v>
      </c>
      <c r="N47">
        <v>0</v>
      </c>
      <c r="O47">
        <v>0</v>
      </c>
      <c r="P47">
        <v>0</v>
      </c>
      <c r="Q47">
        <v>0</v>
      </c>
      <c r="R47">
        <v>0</v>
      </c>
      <c r="S47">
        <v>0</v>
      </c>
      <c r="T47">
        <v>0</v>
      </c>
      <c r="U47">
        <v>0</v>
      </c>
      <c r="V47" s="361">
        <v>12165</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s="361">
        <v>9287</v>
      </c>
      <c r="BD47">
        <v>0</v>
      </c>
      <c r="BE47">
        <v>0</v>
      </c>
      <c r="BF47">
        <v>0</v>
      </c>
      <c r="BG47">
        <v>0</v>
      </c>
      <c r="BH47">
        <v>0</v>
      </c>
      <c r="BI47">
        <v>0</v>
      </c>
      <c r="BJ47">
        <v>0</v>
      </c>
      <c r="BK47">
        <v>0</v>
      </c>
      <c r="BL47">
        <v>0</v>
      </c>
      <c r="BM47" s="361">
        <v>2635073</v>
      </c>
      <c r="BN47">
        <v>0</v>
      </c>
      <c r="BO47">
        <v>0</v>
      </c>
      <c r="BP47">
        <v>0</v>
      </c>
    </row>
    <row r="48" spans="1:68" x14ac:dyDescent="0.25">
      <c r="A48">
        <v>618</v>
      </c>
      <c r="B48">
        <v>618</v>
      </c>
      <c r="C48" t="s">
        <v>305</v>
      </c>
      <c r="F48">
        <v>0</v>
      </c>
      <c r="G48">
        <v>0</v>
      </c>
      <c r="H48">
        <v>0</v>
      </c>
      <c r="I48">
        <v>0</v>
      </c>
      <c r="J48">
        <v>0</v>
      </c>
      <c r="K48">
        <v>0</v>
      </c>
      <c r="L48">
        <v>0</v>
      </c>
      <c r="M48">
        <v>0</v>
      </c>
      <c r="N48">
        <v>0</v>
      </c>
      <c r="O48">
        <v>0</v>
      </c>
      <c r="P48">
        <v>0</v>
      </c>
      <c r="Q48">
        <v>0</v>
      </c>
      <c r="R48">
        <v>0</v>
      </c>
      <c r="S48">
        <v>0</v>
      </c>
      <c r="T48">
        <v>0</v>
      </c>
      <c r="U48">
        <v>0</v>
      </c>
      <c r="V48">
        <v>108.5</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116.5</v>
      </c>
      <c r="BD48">
        <v>0</v>
      </c>
      <c r="BE48">
        <v>0</v>
      </c>
      <c r="BF48">
        <v>0</v>
      </c>
      <c r="BG48">
        <v>0</v>
      </c>
      <c r="BH48">
        <v>0</v>
      </c>
      <c r="BI48">
        <v>0</v>
      </c>
      <c r="BJ48">
        <v>0</v>
      </c>
      <c r="BK48">
        <v>0</v>
      </c>
      <c r="BL48">
        <v>0</v>
      </c>
      <c r="BM48">
        <v>108.5</v>
      </c>
      <c r="BN48">
        <v>0</v>
      </c>
      <c r="BO48">
        <v>0</v>
      </c>
      <c r="BP48">
        <v>0</v>
      </c>
    </row>
    <row r="49" spans="1:68" x14ac:dyDescent="0.25">
      <c r="A49">
        <v>621</v>
      </c>
      <c r="B49">
        <v>621</v>
      </c>
      <c r="C49" t="s">
        <v>307</v>
      </c>
      <c r="F49">
        <v>0</v>
      </c>
      <c r="G49">
        <v>0</v>
      </c>
      <c r="H49">
        <v>0</v>
      </c>
      <c r="I49" s="361">
        <v>1712271</v>
      </c>
      <c r="J49">
        <v>0</v>
      </c>
      <c r="K49">
        <v>0</v>
      </c>
      <c r="L49">
        <v>0</v>
      </c>
      <c r="M49">
        <v>0</v>
      </c>
      <c r="N49">
        <v>0</v>
      </c>
      <c r="O49" s="361">
        <v>630570</v>
      </c>
      <c r="P49" s="361">
        <v>5284694</v>
      </c>
      <c r="Q49">
        <v>0</v>
      </c>
      <c r="R49">
        <v>0</v>
      </c>
      <c r="S49">
        <v>0</v>
      </c>
      <c r="T49">
        <v>0</v>
      </c>
      <c r="U49" s="361">
        <v>3228376</v>
      </c>
      <c r="V49">
        <v>0</v>
      </c>
      <c r="W49">
        <v>0</v>
      </c>
      <c r="X49">
        <v>0</v>
      </c>
      <c r="Y49">
        <v>0</v>
      </c>
      <c r="Z49" s="361">
        <v>9070330</v>
      </c>
      <c r="AA49">
        <v>0</v>
      </c>
      <c r="AB49">
        <v>0</v>
      </c>
      <c r="AC49">
        <v>0</v>
      </c>
      <c r="AD49">
        <v>0</v>
      </c>
      <c r="AE49" s="361">
        <v>6847092</v>
      </c>
      <c r="AF49">
        <v>0</v>
      </c>
      <c r="AG49">
        <v>0</v>
      </c>
      <c r="AH49">
        <v>0</v>
      </c>
      <c r="AI49">
        <v>0</v>
      </c>
      <c r="AJ49" s="361">
        <v>16582982</v>
      </c>
      <c r="AK49">
        <v>0</v>
      </c>
      <c r="AL49">
        <v>0</v>
      </c>
      <c r="AM49">
        <v>0</v>
      </c>
      <c r="AN49">
        <v>0</v>
      </c>
      <c r="AO49">
        <v>0</v>
      </c>
      <c r="AP49">
        <v>0</v>
      </c>
      <c r="AQ49">
        <v>0</v>
      </c>
      <c r="AR49">
        <v>0</v>
      </c>
      <c r="AS49">
        <v>0</v>
      </c>
      <c r="AT49">
        <v>0</v>
      </c>
      <c r="AU49">
        <v>0</v>
      </c>
      <c r="AV49">
        <v>0</v>
      </c>
      <c r="AW49" s="361">
        <v>1777165</v>
      </c>
      <c r="AX49" s="361">
        <v>1350506</v>
      </c>
      <c r="AY49">
        <v>0</v>
      </c>
      <c r="AZ49">
        <v>0</v>
      </c>
      <c r="BA49">
        <v>0</v>
      </c>
      <c r="BB49">
        <v>0</v>
      </c>
      <c r="BC49" s="361">
        <v>7517880</v>
      </c>
      <c r="BD49">
        <v>0</v>
      </c>
      <c r="BE49">
        <v>0</v>
      </c>
      <c r="BF49">
        <v>0</v>
      </c>
      <c r="BG49">
        <v>0</v>
      </c>
      <c r="BH49">
        <v>0</v>
      </c>
      <c r="BI49">
        <v>0</v>
      </c>
      <c r="BJ49">
        <v>0</v>
      </c>
      <c r="BK49">
        <v>0</v>
      </c>
      <c r="BL49">
        <v>0</v>
      </c>
      <c r="BM49">
        <v>0</v>
      </c>
      <c r="BN49">
        <v>0</v>
      </c>
      <c r="BO49" s="361">
        <v>2913823</v>
      </c>
      <c r="BP49">
        <v>0</v>
      </c>
    </row>
    <row r="50" spans="1:68" x14ac:dyDescent="0.25">
      <c r="A50">
        <v>622</v>
      </c>
      <c r="B50">
        <v>622</v>
      </c>
      <c r="C50" t="s">
        <v>383</v>
      </c>
      <c r="F50">
        <v>0</v>
      </c>
      <c r="G50">
        <v>0</v>
      </c>
      <c r="H50">
        <v>0</v>
      </c>
      <c r="I50" s="361">
        <v>671040</v>
      </c>
      <c r="J50">
        <v>0</v>
      </c>
      <c r="K50">
        <v>0</v>
      </c>
      <c r="L50">
        <v>0</v>
      </c>
      <c r="M50">
        <v>0</v>
      </c>
      <c r="N50">
        <v>0</v>
      </c>
      <c r="O50" s="361">
        <v>229986</v>
      </c>
      <c r="P50" s="361">
        <v>2009139</v>
      </c>
      <c r="Q50">
        <v>0</v>
      </c>
      <c r="R50">
        <v>0</v>
      </c>
      <c r="S50" s="361">
        <v>385301</v>
      </c>
      <c r="T50" s="361">
        <v>1335111</v>
      </c>
      <c r="U50" s="361">
        <v>1346063</v>
      </c>
      <c r="V50">
        <v>0</v>
      </c>
      <c r="W50">
        <v>0</v>
      </c>
      <c r="X50">
        <v>0</v>
      </c>
      <c r="Y50">
        <v>0</v>
      </c>
      <c r="Z50" s="361">
        <v>3513504</v>
      </c>
      <c r="AA50">
        <v>0</v>
      </c>
      <c r="AB50">
        <v>0</v>
      </c>
      <c r="AC50">
        <v>0</v>
      </c>
      <c r="AD50">
        <v>0</v>
      </c>
      <c r="AE50" s="361">
        <v>2625421</v>
      </c>
      <c r="AF50">
        <v>0</v>
      </c>
      <c r="AG50" s="361">
        <v>4726155</v>
      </c>
      <c r="AH50">
        <v>0</v>
      </c>
      <c r="AI50">
        <v>0</v>
      </c>
      <c r="AJ50" s="361">
        <v>6432628</v>
      </c>
      <c r="AK50">
        <v>0</v>
      </c>
      <c r="AL50">
        <v>0</v>
      </c>
      <c r="AM50">
        <v>0</v>
      </c>
      <c r="AN50">
        <v>0</v>
      </c>
      <c r="AO50">
        <v>0</v>
      </c>
      <c r="AP50">
        <v>0</v>
      </c>
      <c r="AQ50">
        <v>0</v>
      </c>
      <c r="AR50">
        <v>0</v>
      </c>
      <c r="AS50">
        <v>0</v>
      </c>
      <c r="AT50">
        <v>0</v>
      </c>
      <c r="AU50" s="361">
        <v>2538803</v>
      </c>
      <c r="AV50">
        <v>0</v>
      </c>
      <c r="AW50" s="361">
        <v>696926</v>
      </c>
      <c r="AX50" s="361">
        <v>543602</v>
      </c>
      <c r="AY50">
        <v>0</v>
      </c>
      <c r="AZ50">
        <v>0</v>
      </c>
      <c r="BA50">
        <v>0</v>
      </c>
      <c r="BB50">
        <v>0</v>
      </c>
      <c r="BC50" s="361">
        <v>2931073</v>
      </c>
      <c r="BD50">
        <v>0</v>
      </c>
      <c r="BE50">
        <v>0</v>
      </c>
      <c r="BF50">
        <v>0</v>
      </c>
      <c r="BG50">
        <v>0</v>
      </c>
      <c r="BH50">
        <v>0</v>
      </c>
      <c r="BI50">
        <v>0</v>
      </c>
      <c r="BJ50">
        <v>0</v>
      </c>
      <c r="BK50">
        <v>0</v>
      </c>
      <c r="BL50">
        <v>0</v>
      </c>
      <c r="BM50">
        <v>0</v>
      </c>
      <c r="BN50">
        <v>0</v>
      </c>
      <c r="BO50" s="361">
        <v>1114086</v>
      </c>
      <c r="BP50">
        <v>0</v>
      </c>
    </row>
    <row r="51" spans="1:68" ht="56.25" customHeight="1" x14ac:dyDescent="0.25">
      <c r="A51">
        <v>625</v>
      </c>
      <c r="B51">
        <v>625</v>
      </c>
      <c r="C51" s="338" t="s">
        <v>459</v>
      </c>
      <c r="F51">
        <v>1</v>
      </c>
      <c r="G51">
        <v>1</v>
      </c>
      <c r="H51">
        <v>1</v>
      </c>
      <c r="I51">
        <v>1</v>
      </c>
      <c r="J51">
        <v>1</v>
      </c>
      <c r="K51">
        <v>1</v>
      </c>
      <c r="L51">
        <v>1</v>
      </c>
      <c r="M51">
        <v>1</v>
      </c>
      <c r="N51">
        <v>1</v>
      </c>
      <c r="O51">
        <v>5</v>
      </c>
      <c r="P51">
        <v>1</v>
      </c>
      <c r="Q51">
        <v>1</v>
      </c>
      <c r="R51">
        <v>1</v>
      </c>
      <c r="S51">
        <v>1</v>
      </c>
      <c r="T51">
        <v>1</v>
      </c>
      <c r="U51">
        <v>1</v>
      </c>
      <c r="V51">
        <v>1</v>
      </c>
      <c r="W51">
        <v>1</v>
      </c>
      <c r="X51">
        <v>1</v>
      </c>
      <c r="Y51">
        <v>1</v>
      </c>
      <c r="Z51">
        <v>1</v>
      </c>
      <c r="AA51">
        <v>5</v>
      </c>
      <c r="AB51">
        <v>1</v>
      </c>
      <c r="AC51">
        <v>1</v>
      </c>
      <c r="AD51">
        <v>1</v>
      </c>
      <c r="AE51">
        <v>1</v>
      </c>
      <c r="AF51">
        <v>1</v>
      </c>
      <c r="AG51">
        <v>1</v>
      </c>
      <c r="AH51">
        <v>1</v>
      </c>
      <c r="AI51">
        <v>1</v>
      </c>
      <c r="AJ51">
        <v>1</v>
      </c>
      <c r="AK51">
        <v>5</v>
      </c>
      <c r="AL51">
        <v>1</v>
      </c>
      <c r="AM51">
        <v>1</v>
      </c>
      <c r="AN51">
        <v>1</v>
      </c>
      <c r="AO51">
        <v>1</v>
      </c>
      <c r="AP51">
        <v>1</v>
      </c>
      <c r="AQ51">
        <v>1</v>
      </c>
      <c r="AR51">
        <v>1</v>
      </c>
      <c r="AS51">
        <v>1</v>
      </c>
      <c r="AT51">
        <v>1</v>
      </c>
      <c r="AU51">
        <v>1</v>
      </c>
      <c r="AV51">
        <v>1</v>
      </c>
      <c r="AW51">
        <v>1</v>
      </c>
      <c r="AX51">
        <v>1</v>
      </c>
      <c r="AY51">
        <v>1</v>
      </c>
      <c r="AZ51">
        <v>1</v>
      </c>
      <c r="BA51">
        <v>1</v>
      </c>
      <c r="BB51">
        <v>1</v>
      </c>
      <c r="BC51">
        <v>1</v>
      </c>
      <c r="BD51">
        <v>1</v>
      </c>
      <c r="BE51">
        <v>1</v>
      </c>
      <c r="BF51">
        <v>1</v>
      </c>
      <c r="BG51">
        <v>1</v>
      </c>
      <c r="BH51">
        <v>1</v>
      </c>
      <c r="BI51">
        <v>1</v>
      </c>
      <c r="BJ51">
        <v>1</v>
      </c>
      <c r="BK51">
        <v>1</v>
      </c>
      <c r="BL51">
        <v>1</v>
      </c>
      <c r="BM51">
        <v>1</v>
      </c>
      <c r="BN51">
        <v>1</v>
      </c>
      <c r="BO51">
        <v>1</v>
      </c>
      <c r="BP51">
        <v>1</v>
      </c>
    </row>
    <row r="53" spans="1:68" x14ac:dyDescent="0.25">
      <c r="A53">
        <v>577</v>
      </c>
      <c r="B53">
        <v>577</v>
      </c>
      <c r="F53">
        <v>0</v>
      </c>
      <c r="G53">
        <v>0</v>
      </c>
      <c r="H53">
        <v>0</v>
      </c>
      <c r="I53">
        <v>0</v>
      </c>
      <c r="J53">
        <v>0</v>
      </c>
      <c r="K53">
        <v>0</v>
      </c>
      <c r="L53">
        <v>0</v>
      </c>
      <c r="M53">
        <v>0</v>
      </c>
      <c r="N53">
        <v>0</v>
      </c>
      <c r="O53">
        <v>0</v>
      </c>
      <c r="P53">
        <v>0</v>
      </c>
      <c r="Q53">
        <v>0</v>
      </c>
      <c r="R53">
        <v>0</v>
      </c>
      <c r="S53">
        <v>0</v>
      </c>
      <c r="T53">
        <v>0</v>
      </c>
      <c r="U53">
        <v>0</v>
      </c>
      <c r="V53">
        <v>0</v>
      </c>
      <c r="W53">
        <v>2</v>
      </c>
      <c r="X53">
        <v>0</v>
      </c>
      <c r="Y53">
        <v>0</v>
      </c>
      <c r="Z53">
        <v>0</v>
      </c>
      <c r="AA53">
        <v>0</v>
      </c>
      <c r="AB53">
        <v>0</v>
      </c>
      <c r="AC53">
        <v>0</v>
      </c>
      <c r="AD53">
        <v>0</v>
      </c>
      <c r="AE53">
        <v>0</v>
      </c>
      <c r="AF53">
        <v>1</v>
      </c>
      <c r="AG53">
        <v>0</v>
      </c>
      <c r="AH53">
        <v>1</v>
      </c>
      <c r="AI53">
        <v>0</v>
      </c>
      <c r="AJ53">
        <v>0</v>
      </c>
      <c r="AK53">
        <v>0</v>
      </c>
      <c r="AL53">
        <v>0</v>
      </c>
      <c r="AM53">
        <v>0</v>
      </c>
      <c r="AN53">
        <v>0</v>
      </c>
      <c r="AO53">
        <v>0</v>
      </c>
      <c r="AP53">
        <v>0</v>
      </c>
      <c r="AQ53">
        <v>0</v>
      </c>
      <c r="AR53">
        <v>0</v>
      </c>
      <c r="AS53">
        <v>0</v>
      </c>
      <c r="AT53">
        <v>0</v>
      </c>
      <c r="AU53">
        <v>0</v>
      </c>
      <c r="AV53">
        <v>0</v>
      </c>
      <c r="AW53">
        <v>0</v>
      </c>
      <c r="AX53">
        <v>0</v>
      </c>
      <c r="AY53">
        <v>0</v>
      </c>
      <c r="AZ53">
        <v>1</v>
      </c>
      <c r="BA53">
        <v>0</v>
      </c>
      <c r="BB53">
        <v>0</v>
      </c>
      <c r="BC53">
        <v>0</v>
      </c>
      <c r="BD53">
        <v>0</v>
      </c>
      <c r="BE53">
        <v>0</v>
      </c>
      <c r="BF53">
        <v>0</v>
      </c>
      <c r="BG53">
        <v>0</v>
      </c>
      <c r="BH53">
        <v>0</v>
      </c>
      <c r="BI53">
        <v>0</v>
      </c>
      <c r="BJ53">
        <v>0</v>
      </c>
      <c r="BK53">
        <v>0</v>
      </c>
      <c r="BL53">
        <v>0</v>
      </c>
      <c r="BM53">
        <v>0</v>
      </c>
      <c r="BN53">
        <v>0</v>
      </c>
      <c r="BO53">
        <v>0</v>
      </c>
      <c r="BP53">
        <v>0</v>
      </c>
    </row>
    <row r="54" spans="1:68" x14ac:dyDescent="0.25">
      <c r="A54">
        <v>998</v>
      </c>
      <c r="B54">
        <v>998</v>
      </c>
      <c r="C54" t="s">
        <v>45</v>
      </c>
      <c r="D54" t="s">
        <v>45</v>
      </c>
      <c r="E54" t="s">
        <v>245</v>
      </c>
      <c r="F54">
        <v>62</v>
      </c>
      <c r="G54">
        <v>62</v>
      </c>
      <c r="H54">
        <v>62</v>
      </c>
      <c r="I54">
        <v>62</v>
      </c>
      <c r="J54">
        <v>62</v>
      </c>
      <c r="K54">
        <v>62</v>
      </c>
      <c r="L54">
        <v>62</v>
      </c>
      <c r="M54">
        <v>62</v>
      </c>
      <c r="N54">
        <v>62</v>
      </c>
      <c r="O54">
        <v>62</v>
      </c>
      <c r="P54">
        <v>62</v>
      </c>
      <c r="Q54">
        <v>62</v>
      </c>
      <c r="R54">
        <v>62</v>
      </c>
      <c r="S54">
        <v>62</v>
      </c>
      <c r="T54">
        <v>62</v>
      </c>
      <c r="U54">
        <v>62</v>
      </c>
      <c r="V54">
        <v>62</v>
      </c>
      <c r="W54">
        <v>62</v>
      </c>
      <c r="X54">
        <v>62</v>
      </c>
      <c r="Y54">
        <v>62</v>
      </c>
      <c r="Z54">
        <v>62</v>
      </c>
      <c r="AA54">
        <v>62</v>
      </c>
      <c r="AB54">
        <v>62</v>
      </c>
      <c r="AC54">
        <v>62</v>
      </c>
      <c r="AD54">
        <v>62</v>
      </c>
      <c r="AE54">
        <v>62</v>
      </c>
      <c r="AF54">
        <v>62</v>
      </c>
      <c r="AG54">
        <v>62</v>
      </c>
      <c r="AH54">
        <v>62</v>
      </c>
      <c r="AI54">
        <v>62</v>
      </c>
      <c r="AJ54">
        <v>62</v>
      </c>
      <c r="AK54">
        <v>62</v>
      </c>
      <c r="AL54">
        <v>62</v>
      </c>
      <c r="AM54">
        <v>62</v>
      </c>
      <c r="AN54">
        <v>62</v>
      </c>
      <c r="AO54">
        <v>62</v>
      </c>
      <c r="AP54">
        <v>62</v>
      </c>
      <c r="AQ54">
        <v>62</v>
      </c>
      <c r="AR54">
        <v>62</v>
      </c>
      <c r="AS54">
        <v>62</v>
      </c>
      <c r="AT54">
        <v>62</v>
      </c>
      <c r="AU54">
        <v>62</v>
      </c>
      <c r="AV54">
        <v>62</v>
      </c>
      <c r="AW54">
        <v>62</v>
      </c>
      <c r="AX54">
        <v>62</v>
      </c>
      <c r="AY54">
        <v>62</v>
      </c>
      <c r="AZ54">
        <v>62</v>
      </c>
      <c r="BA54">
        <v>62</v>
      </c>
      <c r="BB54">
        <v>62</v>
      </c>
      <c r="BC54">
        <v>62</v>
      </c>
      <c r="BD54">
        <v>62</v>
      </c>
      <c r="BE54">
        <v>62</v>
      </c>
      <c r="BF54">
        <v>62</v>
      </c>
      <c r="BG54">
        <v>62</v>
      </c>
      <c r="BH54">
        <v>62</v>
      </c>
      <c r="BI54">
        <v>62</v>
      </c>
      <c r="BJ54">
        <v>62</v>
      </c>
      <c r="BK54">
        <v>62</v>
      </c>
      <c r="BL54">
        <v>62</v>
      </c>
      <c r="BM54">
        <v>62</v>
      </c>
      <c r="BN54">
        <v>62</v>
      </c>
      <c r="BO54">
        <v>62</v>
      </c>
      <c r="BP54">
        <v>62</v>
      </c>
    </row>
    <row r="55" spans="1:68" x14ac:dyDescent="0.25">
      <c r="A55">
        <v>999</v>
      </c>
      <c r="B55">
        <v>999</v>
      </c>
      <c r="C55" t="s">
        <v>46</v>
      </c>
      <c r="D55" t="s">
        <v>46</v>
      </c>
      <c r="E55" t="s">
        <v>246</v>
      </c>
      <c r="F55">
        <v>624041</v>
      </c>
      <c r="G55">
        <v>624161</v>
      </c>
      <c r="H55">
        <v>622073</v>
      </c>
      <c r="I55">
        <v>622015</v>
      </c>
      <c r="J55">
        <v>622058</v>
      </c>
      <c r="K55">
        <v>624124</v>
      </c>
      <c r="L55">
        <v>624162</v>
      </c>
      <c r="M55">
        <v>624163</v>
      </c>
      <c r="N55">
        <v>622125</v>
      </c>
      <c r="O55">
        <v>622016</v>
      </c>
      <c r="P55">
        <v>622117</v>
      </c>
      <c r="Q55">
        <v>622074</v>
      </c>
      <c r="R55">
        <v>622096</v>
      </c>
      <c r="S55">
        <v>622105</v>
      </c>
      <c r="T55">
        <v>622054</v>
      </c>
      <c r="U55">
        <v>622017</v>
      </c>
      <c r="V55">
        <v>622411</v>
      </c>
      <c r="W55">
        <v>622114</v>
      </c>
      <c r="X55">
        <v>624164</v>
      </c>
      <c r="Y55">
        <v>624054</v>
      </c>
      <c r="Z55">
        <v>624118</v>
      </c>
      <c r="AA55">
        <v>624043</v>
      </c>
      <c r="AB55">
        <v>624044</v>
      </c>
      <c r="AC55">
        <v>624193</v>
      </c>
      <c r="AD55">
        <v>622041</v>
      </c>
      <c r="AE55">
        <v>622374</v>
      </c>
      <c r="AF55">
        <v>624138</v>
      </c>
      <c r="AG55">
        <v>622106</v>
      </c>
      <c r="AH55">
        <v>624119</v>
      </c>
      <c r="AI55">
        <v>622409</v>
      </c>
      <c r="AJ55">
        <v>622052</v>
      </c>
      <c r="AK55">
        <v>624125</v>
      </c>
      <c r="AL55">
        <v>622032</v>
      </c>
      <c r="AM55">
        <v>622048</v>
      </c>
      <c r="AN55">
        <v>624046</v>
      </c>
      <c r="AO55">
        <v>622022</v>
      </c>
      <c r="AP55">
        <v>624167</v>
      </c>
      <c r="AQ55">
        <v>622068</v>
      </c>
      <c r="AR55">
        <v>624168</v>
      </c>
      <c r="AS55">
        <v>622012</v>
      </c>
      <c r="AT55">
        <v>622098</v>
      </c>
      <c r="AU55">
        <v>622102</v>
      </c>
      <c r="AV55">
        <v>624197</v>
      </c>
      <c r="AW55">
        <v>622067</v>
      </c>
      <c r="AX55">
        <v>622116</v>
      </c>
      <c r="AY55">
        <v>622410</v>
      </c>
      <c r="AZ55">
        <v>624196</v>
      </c>
      <c r="BA55">
        <v>624188</v>
      </c>
      <c r="BB55">
        <v>624139</v>
      </c>
      <c r="BC55">
        <v>622379</v>
      </c>
      <c r="BD55">
        <v>622107</v>
      </c>
      <c r="BE55">
        <v>624191</v>
      </c>
      <c r="BF55">
        <v>624038</v>
      </c>
      <c r="BG55">
        <v>624166</v>
      </c>
      <c r="BH55">
        <v>624165</v>
      </c>
      <c r="BI55">
        <v>624045</v>
      </c>
      <c r="BJ55">
        <v>624140</v>
      </c>
      <c r="BK55">
        <v>624113</v>
      </c>
      <c r="BL55">
        <v>624146</v>
      </c>
      <c r="BM55">
        <v>624055</v>
      </c>
      <c r="BN55">
        <v>624008</v>
      </c>
      <c r="BO55">
        <v>624141</v>
      </c>
      <c r="BP55">
        <v>624047</v>
      </c>
    </row>
    <row r="56" spans="1:68" x14ac:dyDescent="0.25">
      <c r="A56">
        <v>554</v>
      </c>
      <c r="B56">
        <v>554</v>
      </c>
      <c r="C56" t="s">
        <v>318</v>
      </c>
      <c r="F56">
        <v>10046176</v>
      </c>
      <c r="G56">
        <v>40899</v>
      </c>
      <c r="H56">
        <v>699729</v>
      </c>
      <c r="I56">
        <v>76624</v>
      </c>
      <c r="J56">
        <v>217647</v>
      </c>
      <c r="K56">
        <v>189804</v>
      </c>
      <c r="L56">
        <v>553129</v>
      </c>
      <c r="M56">
        <v>330866</v>
      </c>
      <c r="N56">
        <v>316331</v>
      </c>
      <c r="O56">
        <v>0</v>
      </c>
      <c r="P56">
        <v>115175</v>
      </c>
      <c r="Q56">
        <v>150382</v>
      </c>
      <c r="R56">
        <v>300565</v>
      </c>
      <c r="S56">
        <v>211609</v>
      </c>
      <c r="T56">
        <v>119289</v>
      </c>
      <c r="U56">
        <v>555423</v>
      </c>
      <c r="V56">
        <v>9368766</v>
      </c>
      <c r="W56">
        <v>181722</v>
      </c>
      <c r="X56">
        <v>180064</v>
      </c>
      <c r="Y56">
        <v>168460</v>
      </c>
      <c r="Z56">
        <v>228076</v>
      </c>
      <c r="AA56">
        <v>358745</v>
      </c>
      <c r="AB56">
        <v>55714</v>
      </c>
      <c r="AC56">
        <v>137936</v>
      </c>
      <c r="AD56">
        <v>115318</v>
      </c>
      <c r="AE56">
        <v>1006869</v>
      </c>
      <c r="AF56">
        <v>494793</v>
      </c>
      <c r="AG56">
        <v>1341833</v>
      </c>
      <c r="AH56">
        <v>716447</v>
      </c>
      <c r="AI56">
        <v>0</v>
      </c>
      <c r="AJ56">
        <v>283831</v>
      </c>
      <c r="AK56">
        <v>36542</v>
      </c>
      <c r="AL56">
        <v>210047</v>
      </c>
      <c r="AM56">
        <v>339343</v>
      </c>
      <c r="AN56">
        <v>96982</v>
      </c>
      <c r="AO56">
        <v>74015</v>
      </c>
      <c r="AP56">
        <v>255364</v>
      </c>
      <c r="AQ56">
        <v>398955</v>
      </c>
      <c r="AR56">
        <v>346679</v>
      </c>
      <c r="AS56">
        <v>0</v>
      </c>
      <c r="AT56">
        <v>44551</v>
      </c>
      <c r="AU56">
        <v>130595</v>
      </c>
      <c r="AV56">
        <v>0</v>
      </c>
      <c r="AW56">
        <v>46597</v>
      </c>
      <c r="AX56">
        <v>163323</v>
      </c>
      <c r="AY56">
        <v>336683</v>
      </c>
      <c r="AZ56">
        <v>71974</v>
      </c>
      <c r="BA56">
        <v>303851</v>
      </c>
      <c r="BB56">
        <v>1062895</v>
      </c>
      <c r="BC56">
        <v>742427</v>
      </c>
      <c r="BD56">
        <v>90110</v>
      </c>
      <c r="BE56">
        <v>48024</v>
      </c>
      <c r="BF56">
        <v>352499</v>
      </c>
      <c r="BG56">
        <v>337610</v>
      </c>
      <c r="BH56">
        <v>280391</v>
      </c>
      <c r="BI56">
        <v>321125</v>
      </c>
      <c r="BJ56">
        <v>1062895</v>
      </c>
      <c r="BK56">
        <v>0</v>
      </c>
      <c r="BL56">
        <v>0</v>
      </c>
      <c r="BM56">
        <v>115287</v>
      </c>
      <c r="BN56">
        <v>706252</v>
      </c>
      <c r="BO56">
        <v>201780</v>
      </c>
      <c r="BP56">
        <v>109416</v>
      </c>
    </row>
    <row r="57" spans="1:68" x14ac:dyDescent="0.25">
      <c r="A57">
        <v>555</v>
      </c>
      <c r="B57">
        <v>555</v>
      </c>
      <c r="C57" t="s">
        <v>319</v>
      </c>
      <c r="F57">
        <v>9801000</v>
      </c>
      <c r="G57">
        <v>0</v>
      </c>
      <c r="H57">
        <v>0</v>
      </c>
      <c r="I57">
        <v>0</v>
      </c>
      <c r="J57">
        <v>0</v>
      </c>
      <c r="K57">
        <v>0</v>
      </c>
      <c r="L57">
        <v>0</v>
      </c>
      <c r="M57">
        <v>0</v>
      </c>
      <c r="N57">
        <v>0</v>
      </c>
      <c r="O57">
        <v>0</v>
      </c>
      <c r="P57">
        <v>0</v>
      </c>
      <c r="Q57">
        <v>0</v>
      </c>
      <c r="R57">
        <v>0</v>
      </c>
      <c r="S57">
        <v>0</v>
      </c>
      <c r="T57">
        <v>0</v>
      </c>
      <c r="U57">
        <v>0</v>
      </c>
      <c r="V57">
        <v>8733496</v>
      </c>
      <c r="W57">
        <v>0</v>
      </c>
      <c r="X57">
        <v>0</v>
      </c>
      <c r="Y57">
        <v>0</v>
      </c>
      <c r="Z57">
        <v>0</v>
      </c>
      <c r="AA57">
        <v>0</v>
      </c>
      <c r="AB57">
        <v>0</v>
      </c>
      <c r="AC57">
        <v>0</v>
      </c>
      <c r="AD57">
        <v>0</v>
      </c>
      <c r="AE57">
        <v>435356</v>
      </c>
      <c r="AF57">
        <v>303769</v>
      </c>
      <c r="AG57">
        <v>896202</v>
      </c>
      <c r="AH57">
        <v>464315</v>
      </c>
      <c r="AI57">
        <v>0</v>
      </c>
      <c r="AJ57">
        <v>0</v>
      </c>
      <c r="AK57">
        <v>0</v>
      </c>
      <c r="AL57">
        <v>0</v>
      </c>
      <c r="AM57">
        <v>0</v>
      </c>
      <c r="AN57">
        <v>0</v>
      </c>
      <c r="AO57">
        <v>0</v>
      </c>
      <c r="AP57">
        <v>0</v>
      </c>
      <c r="AQ57">
        <v>0</v>
      </c>
      <c r="AR57">
        <v>0</v>
      </c>
      <c r="AS57">
        <v>0</v>
      </c>
      <c r="AT57">
        <v>0</v>
      </c>
      <c r="AU57">
        <v>0</v>
      </c>
      <c r="AV57">
        <v>0</v>
      </c>
      <c r="AW57">
        <v>0</v>
      </c>
      <c r="AX57">
        <v>0</v>
      </c>
      <c r="AY57">
        <v>0</v>
      </c>
      <c r="AZ57">
        <v>0</v>
      </c>
      <c r="BA57">
        <v>0</v>
      </c>
      <c r="BB57">
        <v>553907</v>
      </c>
      <c r="BC57">
        <v>0</v>
      </c>
      <c r="BD57">
        <v>0</v>
      </c>
      <c r="BE57">
        <v>0</v>
      </c>
      <c r="BF57">
        <v>173042</v>
      </c>
      <c r="BG57">
        <v>165733</v>
      </c>
      <c r="BH57">
        <v>137644</v>
      </c>
      <c r="BI57">
        <v>157655</v>
      </c>
      <c r="BJ57">
        <v>553907</v>
      </c>
      <c r="BK57">
        <v>0</v>
      </c>
      <c r="BL57">
        <v>0</v>
      </c>
      <c r="BM57">
        <v>0</v>
      </c>
      <c r="BN57">
        <v>0</v>
      </c>
      <c r="BO57">
        <v>0</v>
      </c>
      <c r="BP57">
        <v>0</v>
      </c>
    </row>
    <row r="58" spans="1:68" x14ac:dyDescent="0.25">
      <c r="A58">
        <v>556</v>
      </c>
      <c r="B58">
        <v>556</v>
      </c>
      <c r="C58" t="s">
        <v>320</v>
      </c>
      <c r="F58">
        <v>6927204</v>
      </c>
      <c r="G58">
        <v>1719739</v>
      </c>
      <c r="H58">
        <v>4333423</v>
      </c>
      <c r="I58">
        <v>1151603</v>
      </c>
      <c r="J58">
        <v>9093927</v>
      </c>
      <c r="K58">
        <v>3241478</v>
      </c>
      <c r="L58">
        <v>4098459</v>
      </c>
      <c r="M58">
        <v>1574173</v>
      </c>
      <c r="N58">
        <v>1503608</v>
      </c>
      <c r="O58">
        <v>0</v>
      </c>
      <c r="P58">
        <v>5006014</v>
      </c>
      <c r="Q58">
        <v>4432518</v>
      </c>
      <c r="R58">
        <v>1787530</v>
      </c>
      <c r="S58">
        <v>1253286</v>
      </c>
      <c r="T58">
        <v>1957023</v>
      </c>
      <c r="U58">
        <v>2608156</v>
      </c>
      <c r="V58">
        <v>8517947</v>
      </c>
      <c r="W58">
        <v>746678</v>
      </c>
      <c r="X58">
        <v>1280384</v>
      </c>
      <c r="Y58">
        <v>2109831</v>
      </c>
      <c r="Z58">
        <v>6353368</v>
      </c>
      <c r="AA58">
        <v>2482602</v>
      </c>
      <c r="AB58">
        <v>1359369</v>
      </c>
      <c r="AC58">
        <v>3828220</v>
      </c>
      <c r="AD58">
        <v>3566711</v>
      </c>
      <c r="AE58">
        <v>4686915</v>
      </c>
      <c r="AF58">
        <v>2283992</v>
      </c>
      <c r="AG58">
        <v>11056706</v>
      </c>
      <c r="AH58">
        <v>3662297</v>
      </c>
      <c r="AI58">
        <v>0</v>
      </c>
      <c r="AJ58">
        <v>11927451</v>
      </c>
      <c r="AK58">
        <v>646404</v>
      </c>
      <c r="AL58">
        <v>1435248</v>
      </c>
      <c r="AM58">
        <v>12432105</v>
      </c>
      <c r="AN58">
        <v>2204839</v>
      </c>
      <c r="AO58">
        <v>2428162</v>
      </c>
      <c r="AP58">
        <v>4456517</v>
      </c>
      <c r="AQ58">
        <v>1077123</v>
      </c>
      <c r="AR58">
        <v>4443692</v>
      </c>
      <c r="AS58">
        <v>0</v>
      </c>
      <c r="AT58">
        <v>2056138</v>
      </c>
      <c r="AU58">
        <v>5699863</v>
      </c>
      <c r="AV58">
        <v>0</v>
      </c>
      <c r="AW58">
        <v>1308294</v>
      </c>
      <c r="AX58">
        <v>1363204</v>
      </c>
      <c r="AY58">
        <v>8646869</v>
      </c>
      <c r="AZ58">
        <v>2265349</v>
      </c>
      <c r="BA58">
        <v>2296839</v>
      </c>
      <c r="BB58">
        <v>14582457</v>
      </c>
      <c r="BC58">
        <v>5876893</v>
      </c>
      <c r="BD58">
        <v>2148194</v>
      </c>
      <c r="BE58">
        <v>782057</v>
      </c>
      <c r="BF58">
        <v>4656490</v>
      </c>
      <c r="BG58">
        <v>3269533</v>
      </c>
      <c r="BH58">
        <v>4195255</v>
      </c>
      <c r="BI58">
        <v>9840099</v>
      </c>
      <c r="BJ58">
        <v>14852457</v>
      </c>
      <c r="BK58">
        <v>1698314</v>
      </c>
      <c r="BL58">
        <v>1366344</v>
      </c>
      <c r="BM58">
        <v>4841909</v>
      </c>
      <c r="BN58">
        <v>6367500</v>
      </c>
      <c r="BO58">
        <v>2816246</v>
      </c>
      <c r="BP58">
        <v>2766725</v>
      </c>
    </row>
    <row r="59" spans="1:68" x14ac:dyDescent="0.25">
      <c r="A59">
        <v>557</v>
      </c>
      <c r="B59">
        <v>557</v>
      </c>
      <c r="C59" t="s">
        <v>321</v>
      </c>
      <c r="F59">
        <v>6915690</v>
      </c>
      <c r="G59">
        <v>1719739</v>
      </c>
      <c r="H59">
        <v>4333423</v>
      </c>
      <c r="I59">
        <v>1151603</v>
      </c>
      <c r="J59">
        <v>9093927</v>
      </c>
      <c r="K59">
        <v>3234980</v>
      </c>
      <c r="L59">
        <v>4098459</v>
      </c>
      <c r="M59">
        <v>1571981</v>
      </c>
      <c r="N59">
        <v>1463242</v>
      </c>
      <c r="O59">
        <v>0</v>
      </c>
      <c r="P59">
        <v>5006014</v>
      </c>
      <c r="Q59">
        <v>4432518</v>
      </c>
      <c r="R59">
        <v>1770531</v>
      </c>
      <c r="S59">
        <v>1228523</v>
      </c>
      <c r="T59">
        <v>1955139</v>
      </c>
      <c r="U59">
        <v>2560185</v>
      </c>
      <c r="V59">
        <v>8494103</v>
      </c>
      <c r="W59">
        <v>742396</v>
      </c>
      <c r="X59">
        <v>1259136</v>
      </c>
      <c r="Y59">
        <v>2064227</v>
      </c>
      <c r="Z59">
        <v>6310414</v>
      </c>
      <c r="AA59">
        <v>2454952</v>
      </c>
      <c r="AB59">
        <v>1351889</v>
      </c>
      <c r="AC59">
        <v>3828220</v>
      </c>
      <c r="AD59">
        <v>3559982</v>
      </c>
      <c r="AE59">
        <v>4686915</v>
      </c>
      <c r="AF59">
        <v>2203211</v>
      </c>
      <c r="AG59">
        <v>11052926</v>
      </c>
      <c r="AH59">
        <v>3661045</v>
      </c>
      <c r="AI59">
        <v>0</v>
      </c>
      <c r="AJ59">
        <v>11927451</v>
      </c>
      <c r="AK59">
        <v>646404</v>
      </c>
      <c r="AL59">
        <v>1428147</v>
      </c>
      <c r="AM59">
        <v>12432105</v>
      </c>
      <c r="AN59">
        <v>2200641</v>
      </c>
      <c r="AO59">
        <v>2428162</v>
      </c>
      <c r="AP59">
        <v>4435879</v>
      </c>
      <c r="AQ59">
        <v>1074970</v>
      </c>
      <c r="AR59">
        <v>4443692</v>
      </c>
      <c r="AS59">
        <v>0</v>
      </c>
      <c r="AT59">
        <v>2051832</v>
      </c>
      <c r="AU59">
        <v>5657215</v>
      </c>
      <c r="AV59">
        <v>0</v>
      </c>
      <c r="AW59">
        <v>1308294</v>
      </c>
      <c r="AX59">
        <v>1348005</v>
      </c>
      <c r="AY59">
        <v>8621477</v>
      </c>
      <c r="AZ59">
        <v>2265349</v>
      </c>
      <c r="BA59">
        <v>2296839</v>
      </c>
      <c r="BB59">
        <v>14510437</v>
      </c>
      <c r="BC59">
        <v>5841048</v>
      </c>
      <c r="BD59">
        <v>2148194</v>
      </c>
      <c r="BE59">
        <v>779487</v>
      </c>
      <c r="BF59">
        <v>4624826</v>
      </c>
      <c r="BG59">
        <v>3247300</v>
      </c>
      <c r="BH59">
        <v>4166727</v>
      </c>
      <c r="BI59">
        <v>9774090</v>
      </c>
      <c r="BJ59">
        <v>14510437</v>
      </c>
      <c r="BK59">
        <v>1698314</v>
      </c>
      <c r="BL59">
        <v>1366344</v>
      </c>
      <c r="BM59">
        <v>4810182</v>
      </c>
      <c r="BN59">
        <v>6319509</v>
      </c>
      <c r="BO59">
        <v>2816246</v>
      </c>
      <c r="BP59">
        <v>2764626</v>
      </c>
    </row>
    <row r="60" spans="1:68" x14ac:dyDescent="0.25">
      <c r="A60">
        <v>570</v>
      </c>
      <c r="B60">
        <v>570</v>
      </c>
      <c r="C60" t="s">
        <v>298</v>
      </c>
      <c r="F60">
        <v>0</v>
      </c>
      <c r="G60">
        <v>0</v>
      </c>
      <c r="H60">
        <v>0</v>
      </c>
      <c r="I60">
        <v>0</v>
      </c>
      <c r="J60">
        <v>0</v>
      </c>
      <c r="K60">
        <v>0</v>
      </c>
      <c r="L60">
        <v>0</v>
      </c>
      <c r="M60">
        <v>0</v>
      </c>
      <c r="N60">
        <v>0</v>
      </c>
      <c r="O60">
        <v>0</v>
      </c>
      <c r="P60">
        <v>0</v>
      </c>
      <c r="Q60">
        <v>0</v>
      </c>
      <c r="R60">
        <v>0</v>
      </c>
      <c r="S60">
        <v>0</v>
      </c>
      <c r="T60">
        <v>0</v>
      </c>
      <c r="U60">
        <v>0</v>
      </c>
      <c r="V60">
        <v>0</v>
      </c>
      <c r="W60">
        <v>0</v>
      </c>
      <c r="X60">
        <v>0</v>
      </c>
      <c r="Y60">
        <v>0</v>
      </c>
      <c r="Z60">
        <v>25914237</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1</v>
      </c>
      <c r="BH60">
        <v>1</v>
      </c>
      <c r="BI60">
        <v>1</v>
      </c>
      <c r="BJ60">
        <v>0</v>
      </c>
      <c r="BK60">
        <v>0</v>
      </c>
      <c r="BL60">
        <v>0</v>
      </c>
      <c r="BM60">
        <v>0</v>
      </c>
      <c r="BN60">
        <v>0</v>
      </c>
      <c r="BO60">
        <v>0</v>
      </c>
      <c r="BP60">
        <v>0</v>
      </c>
    </row>
    <row r="61" spans="1:68" x14ac:dyDescent="0.25">
      <c r="A61">
        <v>606</v>
      </c>
      <c r="B61">
        <v>606</v>
      </c>
      <c r="C61" t="s">
        <v>322</v>
      </c>
      <c r="F61">
        <v>1</v>
      </c>
      <c r="G61">
        <v>1</v>
      </c>
      <c r="H61">
        <v>1</v>
      </c>
      <c r="I61">
        <v>1</v>
      </c>
      <c r="J61">
        <v>1</v>
      </c>
      <c r="K61">
        <v>1</v>
      </c>
      <c r="L61">
        <v>1</v>
      </c>
      <c r="M61">
        <v>1</v>
      </c>
      <c r="N61">
        <v>1</v>
      </c>
      <c r="O61">
        <v>0</v>
      </c>
      <c r="P61">
        <v>1</v>
      </c>
      <c r="Q61">
        <v>1</v>
      </c>
      <c r="R61">
        <v>1</v>
      </c>
      <c r="S61">
        <v>1</v>
      </c>
      <c r="T61">
        <v>1</v>
      </c>
      <c r="U61">
        <v>1</v>
      </c>
      <c r="V61">
        <v>1</v>
      </c>
      <c r="W61">
        <v>1</v>
      </c>
      <c r="X61">
        <v>1</v>
      </c>
      <c r="Y61">
        <v>1</v>
      </c>
      <c r="Z61">
        <v>1</v>
      </c>
      <c r="AA61">
        <v>1</v>
      </c>
      <c r="AB61">
        <v>1</v>
      </c>
      <c r="AC61">
        <v>1</v>
      </c>
      <c r="AD61">
        <v>1</v>
      </c>
      <c r="AE61">
        <v>1</v>
      </c>
      <c r="AF61">
        <v>1</v>
      </c>
      <c r="AG61">
        <v>1</v>
      </c>
      <c r="AH61">
        <v>1</v>
      </c>
      <c r="AI61">
        <v>0</v>
      </c>
      <c r="AJ61">
        <v>1</v>
      </c>
      <c r="AK61">
        <v>1</v>
      </c>
      <c r="AL61">
        <v>1</v>
      </c>
      <c r="AM61">
        <v>1</v>
      </c>
      <c r="AN61">
        <v>1</v>
      </c>
      <c r="AO61">
        <v>1</v>
      </c>
      <c r="AP61">
        <v>1</v>
      </c>
      <c r="AQ61">
        <v>1</v>
      </c>
      <c r="AR61">
        <v>1</v>
      </c>
      <c r="AS61">
        <v>0</v>
      </c>
      <c r="AT61">
        <v>1</v>
      </c>
      <c r="AU61">
        <v>1</v>
      </c>
      <c r="AV61">
        <v>0</v>
      </c>
      <c r="AW61">
        <v>1</v>
      </c>
      <c r="AX61">
        <v>1</v>
      </c>
      <c r="AY61">
        <v>1</v>
      </c>
      <c r="AZ61">
        <v>1</v>
      </c>
      <c r="BA61">
        <v>1</v>
      </c>
      <c r="BB61">
        <v>1</v>
      </c>
      <c r="BC61">
        <v>1</v>
      </c>
      <c r="BD61">
        <v>1</v>
      </c>
      <c r="BE61">
        <v>1</v>
      </c>
      <c r="BF61">
        <v>1</v>
      </c>
      <c r="BG61">
        <v>1</v>
      </c>
      <c r="BH61">
        <v>1</v>
      </c>
      <c r="BI61">
        <v>1</v>
      </c>
      <c r="BJ61">
        <v>1</v>
      </c>
      <c r="BK61">
        <v>1</v>
      </c>
      <c r="BL61">
        <v>1</v>
      </c>
      <c r="BM61">
        <v>1</v>
      </c>
      <c r="BN61">
        <v>1</v>
      </c>
      <c r="BO61">
        <v>1</v>
      </c>
      <c r="BP61">
        <v>1</v>
      </c>
    </row>
    <row r="63" spans="1:68" x14ac:dyDescent="0.25">
      <c r="F63" s="361">
        <v>61102602</v>
      </c>
      <c r="G63" s="361">
        <v>12798182</v>
      </c>
      <c r="H63" s="361">
        <v>19788935</v>
      </c>
      <c r="I63" s="361">
        <v>7533331</v>
      </c>
      <c r="J63" s="361">
        <v>66079100</v>
      </c>
      <c r="K63" s="361">
        <v>20641372</v>
      </c>
      <c r="L63" s="361">
        <v>19093492</v>
      </c>
      <c r="M63" s="361">
        <v>45293898</v>
      </c>
      <c r="N63" s="361">
        <v>10869309</v>
      </c>
      <c r="O63" s="361">
        <v>1880441</v>
      </c>
      <c r="P63" s="361">
        <v>34282542</v>
      </c>
      <c r="Q63" s="361">
        <v>20711957</v>
      </c>
      <c r="R63" s="361">
        <v>12205157</v>
      </c>
      <c r="S63" s="361">
        <v>5623808</v>
      </c>
      <c r="T63" s="361">
        <v>11591864</v>
      </c>
      <c r="U63" s="361">
        <v>17276617</v>
      </c>
      <c r="V63" s="361">
        <v>78444119</v>
      </c>
      <c r="W63" s="361">
        <v>3998876</v>
      </c>
      <c r="X63" s="361">
        <v>5769777</v>
      </c>
      <c r="Y63" s="361">
        <v>12686852</v>
      </c>
      <c r="Z63" s="361">
        <v>59864239</v>
      </c>
      <c r="AA63" s="361">
        <v>6974116</v>
      </c>
      <c r="AB63" s="361">
        <v>7811191</v>
      </c>
      <c r="AC63" s="361">
        <v>19113740</v>
      </c>
      <c r="AD63" s="361">
        <v>23155791</v>
      </c>
      <c r="AE63" s="361">
        <v>30172339</v>
      </c>
      <c r="AF63" s="361">
        <v>13840369</v>
      </c>
      <c r="AG63" s="361">
        <v>52386950</v>
      </c>
      <c r="AH63" s="361">
        <v>16325725</v>
      </c>
      <c r="AI63" s="361">
        <v>12730752</v>
      </c>
      <c r="AJ63" s="361">
        <v>86172268</v>
      </c>
      <c r="AK63" s="361">
        <v>2787240</v>
      </c>
      <c r="AL63" s="361">
        <v>7219063</v>
      </c>
      <c r="AM63" s="361">
        <v>87689389</v>
      </c>
      <c r="AN63" s="361">
        <v>13560985</v>
      </c>
      <c r="AO63" s="361">
        <v>18469940</v>
      </c>
      <c r="AP63" s="361">
        <v>24726347</v>
      </c>
      <c r="AQ63" s="361">
        <v>7487232</v>
      </c>
      <c r="AR63" s="361">
        <v>21270669</v>
      </c>
      <c r="AS63" s="361">
        <v>19549916</v>
      </c>
      <c r="AT63" s="361">
        <v>20083357</v>
      </c>
      <c r="AU63" s="361">
        <v>19557022</v>
      </c>
      <c r="AV63" s="361">
        <v>3220162</v>
      </c>
      <c r="AW63" s="361">
        <v>7492929</v>
      </c>
      <c r="AX63" s="361">
        <v>7191412</v>
      </c>
      <c r="AY63" s="361">
        <v>63330920</v>
      </c>
      <c r="AZ63" s="361">
        <v>18667555</v>
      </c>
      <c r="BA63" s="361">
        <v>15054864</v>
      </c>
      <c r="BB63" s="361">
        <v>59846927</v>
      </c>
      <c r="BC63" s="361">
        <v>35644435</v>
      </c>
      <c r="BD63" s="361">
        <v>13162836</v>
      </c>
      <c r="BE63" s="361">
        <v>4277056</v>
      </c>
      <c r="BF63" s="361">
        <v>15578131</v>
      </c>
      <c r="BG63" s="361">
        <v>9417955</v>
      </c>
      <c r="BH63" s="361">
        <v>11346946</v>
      </c>
      <c r="BI63" s="361">
        <v>27149536</v>
      </c>
      <c r="BJ63" s="361">
        <v>57437924</v>
      </c>
      <c r="BK63" s="361">
        <v>11519786</v>
      </c>
      <c r="BL63" s="361">
        <v>9424502</v>
      </c>
      <c r="BM63" s="362">
        <v>97489318.5</v>
      </c>
      <c r="BN63" s="361">
        <v>27824723</v>
      </c>
      <c r="BO63" s="361">
        <v>16924682</v>
      </c>
      <c r="BP63" s="361">
        <v>12854493</v>
      </c>
    </row>
    <row r="64" spans="1:68" x14ac:dyDescent="0.25">
      <c r="F64" s="361">
        <v>61102602</v>
      </c>
      <c r="G64" s="361">
        <v>12798182</v>
      </c>
      <c r="H64" s="361">
        <v>19788935</v>
      </c>
      <c r="I64" s="361">
        <v>7533331</v>
      </c>
      <c r="J64" s="361">
        <v>66079100</v>
      </c>
      <c r="K64" s="361">
        <v>20641372</v>
      </c>
      <c r="L64" s="361">
        <v>19093492</v>
      </c>
      <c r="M64" s="361">
        <v>45293898</v>
      </c>
      <c r="N64" s="361">
        <v>10869309</v>
      </c>
      <c r="O64" s="361">
        <v>1880441</v>
      </c>
      <c r="P64" s="361">
        <v>34282542</v>
      </c>
      <c r="Q64" s="361">
        <v>20711957</v>
      </c>
      <c r="R64" s="361">
        <v>12205157</v>
      </c>
      <c r="S64" s="361">
        <v>5623808</v>
      </c>
      <c r="T64" s="361">
        <v>11591864</v>
      </c>
      <c r="U64" s="361">
        <v>17276617</v>
      </c>
      <c r="V64" s="361">
        <v>78444119</v>
      </c>
      <c r="W64" s="361">
        <v>3998876</v>
      </c>
      <c r="X64" s="361">
        <v>5769777</v>
      </c>
      <c r="Y64" s="361">
        <v>12686852</v>
      </c>
      <c r="Z64" s="361">
        <v>59864239</v>
      </c>
      <c r="AA64" s="361">
        <v>6974116</v>
      </c>
      <c r="AB64" s="361">
        <v>7811191</v>
      </c>
      <c r="AC64" s="361">
        <v>19113740</v>
      </c>
      <c r="AD64" s="361">
        <v>23155791</v>
      </c>
      <c r="AE64" s="361">
        <v>30172339</v>
      </c>
      <c r="AF64" s="361">
        <v>13840369</v>
      </c>
      <c r="AG64" s="361">
        <v>52386950</v>
      </c>
      <c r="AH64" s="361">
        <v>16325725</v>
      </c>
      <c r="AI64" s="361">
        <v>12730752</v>
      </c>
      <c r="AJ64" s="361">
        <v>86172268</v>
      </c>
      <c r="AK64" s="361">
        <v>2787240</v>
      </c>
      <c r="AL64" s="361">
        <v>7219063</v>
      </c>
      <c r="AM64" s="361">
        <v>87689389</v>
      </c>
      <c r="AN64" s="361">
        <v>13560985</v>
      </c>
      <c r="AO64" s="361">
        <v>18469940</v>
      </c>
      <c r="AP64" s="361">
        <v>24726347</v>
      </c>
      <c r="AQ64" s="361">
        <v>7487232</v>
      </c>
      <c r="AR64" s="361">
        <v>21270669</v>
      </c>
      <c r="AS64" s="361">
        <v>19549916</v>
      </c>
      <c r="AT64" s="361">
        <v>20083357</v>
      </c>
      <c r="AU64" s="361">
        <v>19557022</v>
      </c>
      <c r="AV64" s="361">
        <v>3220162</v>
      </c>
      <c r="AW64" s="361">
        <v>7492929</v>
      </c>
      <c r="AX64" s="361">
        <v>7191412</v>
      </c>
      <c r="AY64" s="361">
        <v>63330920</v>
      </c>
      <c r="AZ64">
        <v>18667555</v>
      </c>
      <c r="BA64" s="361">
        <v>15054864</v>
      </c>
      <c r="BB64" s="361">
        <v>59846927</v>
      </c>
      <c r="BC64" s="361">
        <v>35644435</v>
      </c>
      <c r="BD64" s="361">
        <v>13162836</v>
      </c>
      <c r="BE64" s="361">
        <v>4277056</v>
      </c>
      <c r="BF64" s="361">
        <v>15578131</v>
      </c>
      <c r="BG64" s="361">
        <v>9417955</v>
      </c>
      <c r="BH64" s="361">
        <v>11346946</v>
      </c>
      <c r="BI64" s="361">
        <v>27149536</v>
      </c>
      <c r="BJ64" s="361">
        <v>57437924</v>
      </c>
      <c r="BK64" s="361">
        <v>11519786</v>
      </c>
      <c r="BL64" s="361">
        <v>9424502</v>
      </c>
      <c r="BM64" s="362">
        <v>97489318.5</v>
      </c>
      <c r="BN64" s="361">
        <v>27824723</v>
      </c>
      <c r="BO64" s="361">
        <v>16924682</v>
      </c>
      <c r="BP64" s="361">
        <v>12854493</v>
      </c>
    </row>
    <row r="65" spans="6:68" s="367" customFormat="1" x14ac:dyDescent="0.25">
      <c r="F65" s="367">
        <f>F63-F64</f>
        <v>0</v>
      </c>
      <c r="G65" s="367">
        <f t="shared" ref="G65:BP65" si="0">G63-G64</f>
        <v>0</v>
      </c>
      <c r="H65" s="367">
        <f t="shared" si="0"/>
        <v>0</v>
      </c>
      <c r="I65" s="367">
        <f t="shared" si="0"/>
        <v>0</v>
      </c>
      <c r="J65" s="367">
        <f t="shared" si="0"/>
        <v>0</v>
      </c>
      <c r="K65" s="367">
        <f t="shared" si="0"/>
        <v>0</v>
      </c>
      <c r="L65" s="367">
        <f t="shared" si="0"/>
        <v>0</v>
      </c>
      <c r="M65" s="367">
        <f t="shared" si="0"/>
        <v>0</v>
      </c>
      <c r="N65" s="367">
        <f t="shared" si="0"/>
        <v>0</v>
      </c>
      <c r="O65" s="367">
        <f t="shared" si="0"/>
        <v>0</v>
      </c>
      <c r="P65" s="367">
        <f t="shared" si="0"/>
        <v>0</v>
      </c>
      <c r="Q65" s="367">
        <f t="shared" si="0"/>
        <v>0</v>
      </c>
      <c r="R65" s="367">
        <f t="shared" si="0"/>
        <v>0</v>
      </c>
      <c r="S65" s="367">
        <f t="shared" si="0"/>
        <v>0</v>
      </c>
      <c r="T65" s="367">
        <f t="shared" si="0"/>
        <v>0</v>
      </c>
      <c r="U65" s="367">
        <f t="shared" si="0"/>
        <v>0</v>
      </c>
      <c r="V65" s="367">
        <f t="shared" si="0"/>
        <v>0</v>
      </c>
      <c r="W65" s="367">
        <f t="shared" si="0"/>
        <v>0</v>
      </c>
      <c r="X65" s="367">
        <f t="shared" si="0"/>
        <v>0</v>
      </c>
      <c r="Y65" s="367">
        <f t="shared" si="0"/>
        <v>0</v>
      </c>
      <c r="Z65" s="367">
        <f t="shared" si="0"/>
        <v>0</v>
      </c>
      <c r="AA65" s="367">
        <f t="shared" si="0"/>
        <v>0</v>
      </c>
      <c r="AB65" s="367">
        <f t="shared" si="0"/>
        <v>0</v>
      </c>
      <c r="AC65" s="367">
        <f t="shared" si="0"/>
        <v>0</v>
      </c>
      <c r="AD65" s="367">
        <f t="shared" si="0"/>
        <v>0</v>
      </c>
      <c r="AE65" s="367">
        <f t="shared" si="0"/>
        <v>0</v>
      </c>
      <c r="AF65" s="367">
        <f t="shared" si="0"/>
        <v>0</v>
      </c>
      <c r="AG65" s="367">
        <f t="shared" si="0"/>
        <v>0</v>
      </c>
      <c r="AH65" s="367">
        <f t="shared" si="0"/>
        <v>0</v>
      </c>
      <c r="AI65" s="367">
        <f t="shared" si="0"/>
        <v>0</v>
      </c>
      <c r="AJ65" s="367">
        <f t="shared" si="0"/>
        <v>0</v>
      </c>
      <c r="AK65" s="367">
        <f t="shared" si="0"/>
        <v>0</v>
      </c>
      <c r="AL65" s="367">
        <f t="shared" si="0"/>
        <v>0</v>
      </c>
      <c r="AM65" s="367">
        <f t="shared" si="0"/>
        <v>0</v>
      </c>
      <c r="AN65" s="367">
        <f t="shared" si="0"/>
        <v>0</v>
      </c>
      <c r="AO65" s="367">
        <f t="shared" si="0"/>
        <v>0</v>
      </c>
      <c r="AP65" s="367">
        <f t="shared" si="0"/>
        <v>0</v>
      </c>
      <c r="AQ65" s="367">
        <f t="shared" si="0"/>
        <v>0</v>
      </c>
      <c r="AR65" s="367">
        <f t="shared" si="0"/>
        <v>0</v>
      </c>
      <c r="AS65" s="367">
        <f t="shared" si="0"/>
        <v>0</v>
      </c>
      <c r="AT65" s="367">
        <f t="shared" si="0"/>
        <v>0</v>
      </c>
      <c r="AU65" s="367">
        <f t="shared" si="0"/>
        <v>0</v>
      </c>
      <c r="AV65" s="367">
        <f t="shared" si="0"/>
        <v>0</v>
      </c>
      <c r="AW65" s="367">
        <f t="shared" si="0"/>
        <v>0</v>
      </c>
      <c r="AX65" s="367">
        <f t="shared" si="0"/>
        <v>0</v>
      </c>
      <c r="AY65" s="367">
        <f t="shared" si="0"/>
        <v>0</v>
      </c>
      <c r="AZ65" s="367">
        <f t="shared" si="0"/>
        <v>0</v>
      </c>
      <c r="BA65" s="367">
        <f t="shared" si="0"/>
        <v>0</v>
      </c>
      <c r="BB65" s="367">
        <f t="shared" si="0"/>
        <v>0</v>
      </c>
      <c r="BC65" s="367">
        <f t="shared" si="0"/>
        <v>0</v>
      </c>
      <c r="BD65" s="367">
        <f t="shared" si="0"/>
        <v>0</v>
      </c>
      <c r="BE65" s="367">
        <f t="shared" si="0"/>
        <v>0</v>
      </c>
      <c r="BF65" s="367">
        <f t="shared" si="0"/>
        <v>0</v>
      </c>
      <c r="BG65" s="367">
        <f t="shared" si="0"/>
        <v>0</v>
      </c>
      <c r="BH65" s="367">
        <f t="shared" si="0"/>
        <v>0</v>
      </c>
      <c r="BI65" s="367">
        <f t="shared" si="0"/>
        <v>0</v>
      </c>
      <c r="BJ65" s="367">
        <f t="shared" si="0"/>
        <v>0</v>
      </c>
      <c r="BK65" s="367">
        <f t="shared" si="0"/>
        <v>0</v>
      </c>
      <c r="BL65" s="367">
        <f t="shared" si="0"/>
        <v>0</v>
      </c>
      <c r="BM65" s="367">
        <f t="shared" si="0"/>
        <v>0</v>
      </c>
      <c r="BN65" s="367">
        <f t="shared" si="0"/>
        <v>0</v>
      </c>
      <c r="BO65" s="367">
        <f t="shared" si="0"/>
        <v>0</v>
      </c>
      <c r="BP65" s="367">
        <f t="shared" si="0"/>
        <v>0</v>
      </c>
    </row>
    <row r="70" spans="6:68" ht="120" x14ac:dyDescent="0.25">
      <c r="F70" s="338" t="s">
        <v>92</v>
      </c>
      <c r="G70" s="338" t="s">
        <v>207</v>
      </c>
      <c r="H70" s="338" t="s">
        <v>93</v>
      </c>
      <c r="I70" s="338" t="s">
        <v>94</v>
      </c>
      <c r="J70" s="338" t="s">
        <v>95</v>
      </c>
      <c r="K70" s="338" t="s">
        <v>355</v>
      </c>
      <c r="L70" s="338" t="s">
        <v>208</v>
      </c>
      <c r="M70" s="338" t="s">
        <v>215</v>
      </c>
      <c r="N70" s="338" t="s">
        <v>96</v>
      </c>
      <c r="O70" s="338" t="s">
        <v>97</v>
      </c>
      <c r="P70" s="338" t="s">
        <v>98</v>
      </c>
      <c r="Q70" s="338" t="s">
        <v>99</v>
      </c>
      <c r="R70" s="338" t="s">
        <v>100</v>
      </c>
      <c r="S70" s="338" t="s">
        <v>101</v>
      </c>
      <c r="T70" s="338" t="s">
        <v>102</v>
      </c>
      <c r="U70" s="338" t="s">
        <v>103</v>
      </c>
      <c r="V70" s="338" t="s">
        <v>104</v>
      </c>
      <c r="W70" s="338" t="s">
        <v>340</v>
      </c>
      <c r="X70" s="338" t="s">
        <v>248</v>
      </c>
      <c r="Y70" s="338" t="s">
        <v>200</v>
      </c>
      <c r="Z70" s="338" t="s">
        <v>201</v>
      </c>
      <c r="AA70" s="338" t="s">
        <v>202</v>
      </c>
      <c r="AB70" s="338" t="s">
        <v>105</v>
      </c>
      <c r="AC70" s="338" t="s">
        <v>450</v>
      </c>
      <c r="AD70" s="338" t="s">
        <v>106</v>
      </c>
      <c r="AE70" s="338" t="s">
        <v>204</v>
      </c>
      <c r="AF70" s="338" t="s">
        <v>341</v>
      </c>
      <c r="AG70" s="338" t="s">
        <v>342</v>
      </c>
      <c r="AH70" s="338" t="s">
        <v>332</v>
      </c>
      <c r="AI70" s="338" t="s">
        <v>107</v>
      </c>
      <c r="AJ70" s="338" t="s">
        <v>108</v>
      </c>
      <c r="AK70" s="338" t="s">
        <v>343</v>
      </c>
      <c r="AL70" s="338" t="s">
        <v>356</v>
      </c>
      <c r="AM70" s="338" t="s">
        <v>110</v>
      </c>
      <c r="AN70" s="338" t="s">
        <v>111</v>
      </c>
      <c r="AO70" s="338" t="s">
        <v>112</v>
      </c>
      <c r="AP70" s="338" t="s">
        <v>211</v>
      </c>
      <c r="AQ70" s="338" t="s">
        <v>185</v>
      </c>
      <c r="AR70" s="338" t="s">
        <v>212</v>
      </c>
      <c r="AS70" s="338" t="s">
        <v>113</v>
      </c>
      <c r="AT70" s="338" t="s">
        <v>114</v>
      </c>
      <c r="AU70" s="338" t="s">
        <v>115</v>
      </c>
      <c r="AV70" s="338" t="s">
        <v>413</v>
      </c>
      <c r="AW70" s="338" t="s">
        <v>357</v>
      </c>
      <c r="AX70" s="338" t="s">
        <v>116</v>
      </c>
      <c r="AY70" s="338" t="s">
        <v>117</v>
      </c>
      <c r="AZ70" s="338" t="s">
        <v>451</v>
      </c>
      <c r="BA70" s="338" t="s">
        <v>306</v>
      </c>
      <c r="BB70" s="338" t="s">
        <v>188</v>
      </c>
      <c r="BC70" s="338" t="s">
        <v>118</v>
      </c>
      <c r="BD70" s="338" t="s">
        <v>119</v>
      </c>
      <c r="BE70" s="338" t="s">
        <v>335</v>
      </c>
      <c r="BF70" s="338" t="s">
        <v>452</v>
      </c>
      <c r="BG70" s="338" t="s">
        <v>453</v>
      </c>
      <c r="BH70" s="338" t="s">
        <v>454</v>
      </c>
      <c r="BI70" s="338" t="s">
        <v>455</v>
      </c>
      <c r="BJ70" s="338" t="s">
        <v>189</v>
      </c>
      <c r="BK70" s="338" t="s">
        <v>456</v>
      </c>
      <c r="BL70" s="338" t="s">
        <v>457</v>
      </c>
      <c r="BM70" s="338" t="s">
        <v>169</v>
      </c>
      <c r="BN70" s="338" t="s">
        <v>120</v>
      </c>
      <c r="BO70" s="338" t="s">
        <v>203</v>
      </c>
      <c r="BP70" s="338" t="s">
        <v>121</v>
      </c>
    </row>
    <row r="71" spans="6:68" x14ac:dyDescent="0.25">
      <c r="F71" t="b">
        <f t="shared" ref="F71:AK71" si="1">EXACT(F1,F70)</f>
        <v>1</v>
      </c>
      <c r="G71" s="266" t="b">
        <f t="shared" si="1"/>
        <v>1</v>
      </c>
      <c r="H71" s="266" t="b">
        <f t="shared" si="1"/>
        <v>1</v>
      </c>
      <c r="I71" s="266" t="b">
        <f t="shared" si="1"/>
        <v>1</v>
      </c>
      <c r="J71" s="266" t="b">
        <f t="shared" si="1"/>
        <v>1</v>
      </c>
      <c r="K71" s="266" t="b">
        <f t="shared" si="1"/>
        <v>1</v>
      </c>
      <c r="L71" s="266" t="b">
        <f t="shared" si="1"/>
        <v>1</v>
      </c>
      <c r="M71" s="266" t="b">
        <f t="shared" si="1"/>
        <v>1</v>
      </c>
      <c r="N71" s="266" t="b">
        <f t="shared" si="1"/>
        <v>1</v>
      </c>
      <c r="O71" s="266" t="b">
        <f t="shared" si="1"/>
        <v>1</v>
      </c>
      <c r="P71" s="266" t="b">
        <f t="shared" si="1"/>
        <v>1</v>
      </c>
      <c r="Q71" s="266" t="b">
        <f t="shared" si="1"/>
        <v>1</v>
      </c>
      <c r="R71" s="266" t="b">
        <f t="shared" si="1"/>
        <v>1</v>
      </c>
      <c r="S71" s="266" t="b">
        <f t="shared" si="1"/>
        <v>1</v>
      </c>
      <c r="T71" s="266" t="b">
        <f t="shared" si="1"/>
        <v>1</v>
      </c>
      <c r="U71" s="266" t="b">
        <f t="shared" si="1"/>
        <v>1</v>
      </c>
      <c r="V71" s="266" t="b">
        <f t="shared" si="1"/>
        <v>1</v>
      </c>
      <c r="W71" s="266" t="b">
        <f t="shared" si="1"/>
        <v>1</v>
      </c>
      <c r="X71" s="266" t="b">
        <f t="shared" si="1"/>
        <v>1</v>
      </c>
      <c r="Y71" s="266" t="b">
        <f t="shared" si="1"/>
        <v>1</v>
      </c>
      <c r="Z71" s="266" t="b">
        <f t="shared" si="1"/>
        <v>1</v>
      </c>
      <c r="AA71" s="266" t="b">
        <f t="shared" si="1"/>
        <v>1</v>
      </c>
      <c r="AB71" s="266" t="b">
        <f t="shared" si="1"/>
        <v>1</v>
      </c>
      <c r="AC71" s="266" t="b">
        <f t="shared" si="1"/>
        <v>1</v>
      </c>
      <c r="AD71" s="266" t="b">
        <f t="shared" si="1"/>
        <v>1</v>
      </c>
      <c r="AE71" s="266" t="b">
        <f t="shared" si="1"/>
        <v>1</v>
      </c>
      <c r="AF71" s="266" t="b">
        <f t="shared" si="1"/>
        <v>1</v>
      </c>
      <c r="AG71" s="266" t="b">
        <f t="shared" si="1"/>
        <v>1</v>
      </c>
      <c r="AH71" s="266" t="b">
        <f t="shared" si="1"/>
        <v>1</v>
      </c>
      <c r="AI71" s="266" t="b">
        <f t="shared" si="1"/>
        <v>1</v>
      </c>
      <c r="AJ71" s="266" t="b">
        <f t="shared" si="1"/>
        <v>1</v>
      </c>
      <c r="AK71" s="266" t="b">
        <f t="shared" si="1"/>
        <v>1</v>
      </c>
      <c r="AL71" s="266" t="b">
        <f t="shared" ref="AL71:BP71" si="2">EXACT(AL1,AL70)</f>
        <v>1</v>
      </c>
      <c r="AM71" s="266" t="b">
        <f t="shared" si="2"/>
        <v>1</v>
      </c>
      <c r="AN71" s="266" t="b">
        <f t="shared" si="2"/>
        <v>1</v>
      </c>
      <c r="AO71" s="266" t="b">
        <f t="shared" si="2"/>
        <v>1</v>
      </c>
      <c r="AP71" s="266" t="b">
        <f t="shared" si="2"/>
        <v>1</v>
      </c>
      <c r="AQ71" s="266" t="b">
        <f t="shared" si="2"/>
        <v>1</v>
      </c>
      <c r="AR71" s="266" t="b">
        <f t="shared" si="2"/>
        <v>1</v>
      </c>
      <c r="AS71" s="266" t="b">
        <f t="shared" si="2"/>
        <v>1</v>
      </c>
      <c r="AT71" s="266" t="b">
        <f t="shared" si="2"/>
        <v>1</v>
      </c>
      <c r="AU71" s="266" t="b">
        <f t="shared" si="2"/>
        <v>1</v>
      </c>
      <c r="AV71" s="266" t="b">
        <f t="shared" si="2"/>
        <v>1</v>
      </c>
      <c r="AW71" s="266" t="b">
        <f t="shared" si="2"/>
        <v>1</v>
      </c>
      <c r="AX71" s="266" t="b">
        <f t="shared" si="2"/>
        <v>1</v>
      </c>
      <c r="AY71" s="266" t="b">
        <f t="shared" si="2"/>
        <v>1</v>
      </c>
      <c r="AZ71" s="266" t="b">
        <f t="shared" si="2"/>
        <v>1</v>
      </c>
      <c r="BA71" s="266" t="b">
        <f t="shared" si="2"/>
        <v>1</v>
      </c>
      <c r="BB71" s="266" t="b">
        <f t="shared" si="2"/>
        <v>1</v>
      </c>
      <c r="BC71" s="266" t="b">
        <f t="shared" si="2"/>
        <v>1</v>
      </c>
      <c r="BD71" s="266" t="b">
        <f t="shared" si="2"/>
        <v>1</v>
      </c>
      <c r="BE71" s="266" t="b">
        <f t="shared" si="2"/>
        <v>1</v>
      </c>
      <c r="BF71" s="266" t="b">
        <f t="shared" si="2"/>
        <v>1</v>
      </c>
      <c r="BG71" s="266" t="b">
        <f t="shared" si="2"/>
        <v>1</v>
      </c>
      <c r="BH71" s="266" t="b">
        <f t="shared" si="2"/>
        <v>1</v>
      </c>
      <c r="BI71" s="266" t="b">
        <f t="shared" si="2"/>
        <v>1</v>
      </c>
      <c r="BJ71" s="266" t="b">
        <f t="shared" si="2"/>
        <v>1</v>
      </c>
      <c r="BK71" s="266" t="b">
        <f t="shared" si="2"/>
        <v>1</v>
      </c>
      <c r="BL71" s="266" t="b">
        <f t="shared" si="2"/>
        <v>1</v>
      </c>
      <c r="BM71" s="266" t="b">
        <f t="shared" si="2"/>
        <v>1</v>
      </c>
      <c r="BN71" s="266" t="b">
        <f t="shared" si="2"/>
        <v>1</v>
      </c>
      <c r="BO71" s="266" t="b">
        <f t="shared" si="2"/>
        <v>1</v>
      </c>
      <c r="BP71" s="266" t="b">
        <f t="shared" si="2"/>
        <v>1</v>
      </c>
    </row>
  </sheetData>
  <sheetProtection password="CEAA"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U71"/>
  <sheetViews>
    <sheetView workbookViewId="0">
      <pane xSplit="5" ySplit="1" topLeftCell="K2" activePane="bottomRight" state="frozen"/>
      <selection pane="topRight" activeCell="F1" sqref="F1"/>
      <selection pane="bottomLeft" activeCell="A2" sqref="A2"/>
      <selection pane="bottomRight" activeCell="X1" sqref="X1"/>
    </sheetView>
  </sheetViews>
  <sheetFormatPr defaultRowHeight="15" x14ac:dyDescent="0.25"/>
  <cols>
    <col min="3" max="3" width="33.42578125" customWidth="1"/>
    <col min="4" max="4" width="10.85546875" customWidth="1"/>
    <col min="5" max="5" width="4.85546875" customWidth="1"/>
    <col min="6" max="64" width="12.7109375" style="233" customWidth="1"/>
    <col min="65" max="65" width="17.42578125" style="233" customWidth="1"/>
    <col min="66" max="93" width="12.7109375" style="233" customWidth="1"/>
    <col min="94" max="94" width="17" style="233" customWidth="1"/>
    <col min="95" max="103" width="12.7109375" style="233" customWidth="1"/>
    <col min="104" max="104" width="15.28515625" style="233" customWidth="1"/>
    <col min="105" max="171" width="12.7109375" style="233" customWidth="1"/>
    <col min="172" max="172" width="13.5703125" style="233" customWidth="1"/>
    <col min="173" max="173" width="12.28515625" style="233" customWidth="1"/>
    <col min="174" max="174" width="12.85546875" style="233" customWidth="1"/>
    <col min="175" max="175" width="11.7109375" style="233" customWidth="1"/>
    <col min="176" max="176" width="12.85546875" style="233" customWidth="1"/>
    <col min="177" max="177" width="13.28515625" style="233" customWidth="1"/>
  </cols>
  <sheetData>
    <row r="1" spans="1:177" s="216" customFormat="1" ht="135" x14ac:dyDescent="0.25">
      <c r="A1" s="216" t="s">
        <v>310</v>
      </c>
      <c r="B1" s="216" t="s">
        <v>199</v>
      </c>
      <c r="C1" s="216" t="s">
        <v>9</v>
      </c>
      <c r="F1" s="226" t="s">
        <v>55</v>
      </c>
      <c r="G1" s="226" t="s">
        <v>171</v>
      </c>
      <c r="H1" s="226" t="s">
        <v>56</v>
      </c>
      <c r="I1" s="226" t="s">
        <v>57</v>
      </c>
      <c r="J1" s="227" t="s">
        <v>326</v>
      </c>
      <c r="K1" s="226" t="s">
        <v>58</v>
      </c>
      <c r="L1" s="226" t="s">
        <v>59</v>
      </c>
      <c r="M1" s="226" t="s">
        <v>60</v>
      </c>
      <c r="N1" s="226" t="s">
        <v>323</v>
      </c>
      <c r="O1" s="226" t="s">
        <v>62</v>
      </c>
      <c r="P1" s="226" t="s">
        <v>63</v>
      </c>
      <c r="Q1" s="226" t="s">
        <v>64</v>
      </c>
      <c r="R1" s="226" t="s">
        <v>172</v>
      </c>
      <c r="S1" s="226" t="s">
        <v>65</v>
      </c>
      <c r="T1" s="227" t="s">
        <v>361</v>
      </c>
      <c r="U1" s="251" t="s">
        <v>389</v>
      </c>
      <c r="V1" s="226" t="s">
        <v>67</v>
      </c>
      <c r="W1" s="227" t="s">
        <v>324</v>
      </c>
      <c r="X1" s="176" t="s">
        <v>395</v>
      </c>
      <c r="Y1" s="226" t="s">
        <v>68</v>
      </c>
      <c r="Z1" s="226" t="s">
        <v>69</v>
      </c>
      <c r="AA1" s="226" t="s">
        <v>70</v>
      </c>
      <c r="AB1" s="226" t="s">
        <v>71</v>
      </c>
      <c r="AC1" s="226" t="s">
        <v>72</v>
      </c>
      <c r="AD1" s="226" t="s">
        <v>206</v>
      </c>
      <c r="AE1" s="226" t="s">
        <v>73</v>
      </c>
      <c r="AF1" s="226" t="s">
        <v>186</v>
      </c>
      <c r="AG1" s="226" t="s">
        <v>175</v>
      </c>
      <c r="AH1" s="226" t="s">
        <v>74</v>
      </c>
      <c r="AI1" s="226" t="s">
        <v>339</v>
      </c>
      <c r="AJ1" s="226" t="s">
        <v>76</v>
      </c>
      <c r="AK1" s="226" t="s">
        <v>77</v>
      </c>
      <c r="AL1" s="226" t="s">
        <v>78</v>
      </c>
      <c r="AM1" s="226" t="s">
        <v>79</v>
      </c>
      <c r="AN1" s="226" t="s">
        <v>255</v>
      </c>
      <c r="AO1" s="226" t="s">
        <v>80</v>
      </c>
      <c r="AP1" s="226" t="s">
        <v>362</v>
      </c>
      <c r="AQ1" s="226" t="s">
        <v>174</v>
      </c>
      <c r="AR1" s="226" t="s">
        <v>83</v>
      </c>
      <c r="AS1" s="226" t="s">
        <v>84</v>
      </c>
      <c r="AT1" s="226" t="s">
        <v>85</v>
      </c>
      <c r="AU1" s="226" t="s">
        <v>325</v>
      </c>
      <c r="AV1" s="226" t="s">
        <v>87</v>
      </c>
      <c r="AW1" s="226" t="s">
        <v>363</v>
      </c>
      <c r="AX1" s="226" t="s">
        <v>89</v>
      </c>
      <c r="AY1" s="226" t="s">
        <v>257</v>
      </c>
      <c r="AZ1" s="226" t="s">
        <v>90</v>
      </c>
      <c r="BA1" s="226" t="s">
        <v>364</v>
      </c>
      <c r="BB1" s="226" t="s">
        <v>176</v>
      </c>
      <c r="BC1" s="226" t="s">
        <v>91</v>
      </c>
      <c r="BD1" s="226" t="s">
        <v>187</v>
      </c>
      <c r="BE1" s="226" t="s">
        <v>312</v>
      </c>
      <c r="BF1" s="226" t="s">
        <v>247</v>
      </c>
      <c r="BG1" s="226" t="s">
        <v>338</v>
      </c>
      <c r="BH1" s="226" t="s">
        <v>92</v>
      </c>
      <c r="BI1" s="226" t="s">
        <v>344</v>
      </c>
      <c r="BJ1" s="226" t="s">
        <v>93</v>
      </c>
      <c r="BK1" s="226" t="s">
        <v>94</v>
      </c>
      <c r="BL1" s="226" t="s">
        <v>95</v>
      </c>
      <c r="BM1" s="226" t="s">
        <v>355</v>
      </c>
      <c r="BN1" s="226" t="s">
        <v>208</v>
      </c>
      <c r="BO1" s="226" t="s">
        <v>215</v>
      </c>
      <c r="BP1" s="226" t="s">
        <v>330</v>
      </c>
      <c r="BQ1" s="226" t="s">
        <v>97</v>
      </c>
      <c r="BR1" s="226" t="s">
        <v>98</v>
      </c>
      <c r="BS1" s="226" t="s">
        <v>99</v>
      </c>
      <c r="BT1" s="226" t="s">
        <v>100</v>
      </c>
      <c r="BU1" s="226" t="s">
        <v>101</v>
      </c>
      <c r="BV1" s="226" t="s">
        <v>102</v>
      </c>
      <c r="BW1" s="226" t="s">
        <v>365</v>
      </c>
      <c r="BX1" s="226" t="s">
        <v>104</v>
      </c>
      <c r="BY1" s="226" t="s">
        <v>366</v>
      </c>
      <c r="BZ1" s="226" t="s">
        <v>345</v>
      </c>
      <c r="CA1" s="226" t="s">
        <v>346</v>
      </c>
      <c r="CB1" s="226" t="s">
        <v>347</v>
      </c>
      <c r="CC1" s="226" t="s">
        <v>348</v>
      </c>
      <c r="CD1" s="251" t="s">
        <v>391</v>
      </c>
      <c r="CE1" s="226" t="s">
        <v>369</v>
      </c>
      <c r="CF1" s="251" t="s">
        <v>390</v>
      </c>
      <c r="CG1" s="226" t="s">
        <v>106</v>
      </c>
      <c r="CH1" s="226" t="s">
        <v>372</v>
      </c>
      <c r="CI1" s="226" t="s">
        <v>375</v>
      </c>
      <c r="CJ1" s="226" t="s">
        <v>371</v>
      </c>
      <c r="CK1" s="226" t="s">
        <v>376</v>
      </c>
      <c r="CL1" s="226" t="s">
        <v>107</v>
      </c>
      <c r="CM1" s="226" t="s">
        <v>108</v>
      </c>
      <c r="CN1" s="226" t="s">
        <v>333</v>
      </c>
      <c r="CO1" s="251" t="s">
        <v>393</v>
      </c>
      <c r="CP1" s="228" t="s">
        <v>356</v>
      </c>
      <c r="CQ1" s="226" t="s">
        <v>110</v>
      </c>
      <c r="CR1" s="226" t="s">
        <v>111</v>
      </c>
      <c r="CS1" s="226" t="s">
        <v>112</v>
      </c>
      <c r="CT1" s="226" t="s">
        <v>373</v>
      </c>
      <c r="CU1" s="226" t="s">
        <v>185</v>
      </c>
      <c r="CV1" s="226" t="s">
        <v>212</v>
      </c>
      <c r="CW1" s="226" t="s">
        <v>113</v>
      </c>
      <c r="CX1" s="226" t="s">
        <v>114</v>
      </c>
      <c r="CY1" s="226" t="s">
        <v>115</v>
      </c>
      <c r="CZ1" s="228" t="s">
        <v>357</v>
      </c>
      <c r="DA1" s="226" t="s">
        <v>116</v>
      </c>
      <c r="DB1" s="226" t="s">
        <v>117</v>
      </c>
      <c r="DC1" s="226" t="s">
        <v>306</v>
      </c>
      <c r="DD1" s="226" t="s">
        <v>188</v>
      </c>
      <c r="DE1" s="226" t="s">
        <v>118</v>
      </c>
      <c r="DF1" s="226" t="s">
        <v>119</v>
      </c>
      <c r="DG1" s="226" t="s">
        <v>189</v>
      </c>
      <c r="DH1" s="226" t="s">
        <v>169</v>
      </c>
      <c r="DI1" s="226" t="s">
        <v>120</v>
      </c>
      <c r="DJ1" s="226" t="s">
        <v>349</v>
      </c>
      <c r="DK1" s="226" t="s">
        <v>121</v>
      </c>
      <c r="DL1" s="229" t="s">
        <v>122</v>
      </c>
      <c r="DM1" s="229" t="s">
        <v>190</v>
      </c>
      <c r="DN1" s="229" t="s">
        <v>259</v>
      </c>
      <c r="DO1" s="229" t="s">
        <v>123</v>
      </c>
      <c r="DP1" s="229" t="s">
        <v>191</v>
      </c>
      <c r="DQ1" s="229" t="s">
        <v>124</v>
      </c>
      <c r="DR1" s="229" t="s">
        <v>125</v>
      </c>
      <c r="DS1" s="230" t="s">
        <v>256</v>
      </c>
      <c r="DT1" s="229" t="s">
        <v>126</v>
      </c>
      <c r="DU1" s="229" t="s">
        <v>178</v>
      </c>
      <c r="DV1" s="229" t="s">
        <v>127</v>
      </c>
      <c r="DW1" s="229" t="s">
        <v>128</v>
      </c>
      <c r="DX1" s="229" t="s">
        <v>192</v>
      </c>
      <c r="DY1" s="229" t="s">
        <v>129</v>
      </c>
      <c r="DZ1" s="229" t="s">
        <v>130</v>
      </c>
      <c r="EA1" s="229" t="s">
        <v>131</v>
      </c>
      <c r="EB1" s="229" t="s">
        <v>179</v>
      </c>
      <c r="EC1" s="229" t="s">
        <v>350</v>
      </c>
      <c r="ED1" s="229" t="s">
        <v>374</v>
      </c>
      <c r="EE1" s="229" t="s">
        <v>134</v>
      </c>
      <c r="EF1" s="229" t="s">
        <v>135</v>
      </c>
      <c r="EG1" s="229" t="s">
        <v>136</v>
      </c>
      <c r="EH1" s="229" t="s">
        <v>351</v>
      </c>
      <c r="EI1" s="229" t="s">
        <v>193</v>
      </c>
      <c r="EJ1" s="229" t="s">
        <v>138</v>
      </c>
      <c r="EK1" s="229" t="s">
        <v>139</v>
      </c>
      <c r="EL1" s="229" t="s">
        <v>140</v>
      </c>
      <c r="EM1" s="229" t="s">
        <v>379</v>
      </c>
      <c r="EN1" s="229" t="s">
        <v>142</v>
      </c>
      <c r="EO1" s="231" t="s">
        <v>194</v>
      </c>
      <c r="EP1" s="229" t="s">
        <v>143</v>
      </c>
      <c r="EQ1" s="229" t="s">
        <v>144</v>
      </c>
      <c r="ER1" s="229" t="s">
        <v>145</v>
      </c>
      <c r="ES1" s="229" t="s">
        <v>146</v>
      </c>
      <c r="ET1" s="232" t="s">
        <v>352</v>
      </c>
      <c r="EU1" s="229" t="s">
        <v>147</v>
      </c>
      <c r="EV1" s="229" t="s">
        <v>148</v>
      </c>
      <c r="EW1" s="229" t="s">
        <v>149</v>
      </c>
      <c r="EX1" s="229" t="s">
        <v>377</v>
      </c>
      <c r="EY1" s="229" t="s">
        <v>378</v>
      </c>
      <c r="EZ1" s="229" t="s">
        <v>152</v>
      </c>
      <c r="FA1" s="229" t="s">
        <v>153</v>
      </c>
      <c r="FB1" s="229" t="s">
        <v>213</v>
      </c>
      <c r="FC1" s="229" t="s">
        <v>214</v>
      </c>
      <c r="FD1" s="229" t="s">
        <v>180</v>
      </c>
      <c r="FE1" s="230" t="s">
        <v>309</v>
      </c>
      <c r="FF1" s="230" t="s">
        <v>258</v>
      </c>
      <c r="FG1" s="229" t="s">
        <v>154</v>
      </c>
      <c r="FH1" s="229" t="s">
        <v>155</v>
      </c>
      <c r="FI1" s="231" t="s">
        <v>353</v>
      </c>
      <c r="FJ1" s="229" t="s">
        <v>156</v>
      </c>
      <c r="FK1" s="229" t="s">
        <v>181</v>
      </c>
      <c r="FL1" s="229" t="s">
        <v>157</v>
      </c>
      <c r="FM1" s="229" t="s">
        <v>158</v>
      </c>
      <c r="FN1" s="229" t="s">
        <v>182</v>
      </c>
      <c r="FO1" s="229" t="s">
        <v>354</v>
      </c>
      <c r="FP1" s="229" t="s">
        <v>160</v>
      </c>
      <c r="FQ1" s="229" t="s">
        <v>183</v>
      </c>
      <c r="FR1" s="231" t="s">
        <v>195</v>
      </c>
      <c r="FS1" s="229" t="s">
        <v>161</v>
      </c>
      <c r="FT1" s="231" t="s">
        <v>196</v>
      </c>
      <c r="FU1" s="229" t="s">
        <v>170</v>
      </c>
    </row>
    <row r="2" spans="1:177" x14ac:dyDescent="0.25">
      <c r="F2" s="233">
        <v>622023</v>
      </c>
      <c r="G2" s="233">
        <v>624109</v>
      </c>
      <c r="H2" s="233">
        <v>622092</v>
      </c>
      <c r="I2" s="233">
        <v>622075</v>
      </c>
      <c r="J2" s="233">
        <v>624110</v>
      </c>
      <c r="K2" s="233">
        <v>622001</v>
      </c>
      <c r="L2" s="233">
        <v>624037</v>
      </c>
      <c r="M2" s="233">
        <v>622093</v>
      </c>
      <c r="N2" s="233">
        <v>622091</v>
      </c>
      <c r="O2" s="233">
        <v>624005</v>
      </c>
      <c r="P2" s="233">
        <v>622101</v>
      </c>
      <c r="Q2" s="233">
        <v>622100</v>
      </c>
      <c r="R2" s="233">
        <v>624111</v>
      </c>
      <c r="S2" s="233">
        <v>622056</v>
      </c>
      <c r="T2" s="233">
        <v>622003</v>
      </c>
      <c r="U2" s="233">
        <v>624038</v>
      </c>
      <c r="V2" s="233">
        <v>622099</v>
      </c>
      <c r="W2" s="233">
        <v>624122</v>
      </c>
      <c r="X2" s="233">
        <v>624112</v>
      </c>
      <c r="Y2" s="233">
        <v>622120</v>
      </c>
      <c r="Z2" s="233">
        <v>622040</v>
      </c>
      <c r="AA2" s="233">
        <v>622005</v>
      </c>
      <c r="AB2" s="233">
        <v>622118</v>
      </c>
      <c r="AC2" s="233">
        <v>622119</v>
      </c>
      <c r="AD2" s="233">
        <v>624160</v>
      </c>
      <c r="AE2" s="233">
        <v>624039</v>
      </c>
      <c r="AF2" s="233">
        <v>624136</v>
      </c>
      <c r="AG2" s="233">
        <v>624114</v>
      </c>
      <c r="AH2" s="233">
        <v>622377</v>
      </c>
      <c r="AI2" s="233">
        <v>622090</v>
      </c>
      <c r="AJ2" s="233">
        <v>622007</v>
      </c>
      <c r="AK2" s="233">
        <v>622008</v>
      </c>
      <c r="AL2" s="233">
        <v>622009</v>
      </c>
      <c r="AM2" s="233">
        <v>622109</v>
      </c>
      <c r="AN2" s="233">
        <v>624180</v>
      </c>
      <c r="AO2" s="233">
        <v>624010</v>
      </c>
      <c r="AP2" s="233">
        <v>622378</v>
      </c>
      <c r="AQ2" s="233">
        <v>624113</v>
      </c>
      <c r="AR2" s="233">
        <v>622123</v>
      </c>
      <c r="AS2" s="233">
        <v>624006</v>
      </c>
      <c r="AT2" s="233">
        <v>624007</v>
      </c>
      <c r="AU2" s="233">
        <v>622108</v>
      </c>
      <c r="AV2" s="233">
        <v>622062</v>
      </c>
      <c r="AW2" s="233">
        <v>624040</v>
      </c>
      <c r="AX2" s="233">
        <v>622057</v>
      </c>
      <c r="AY2" s="233">
        <v>624183</v>
      </c>
      <c r="AZ2" s="233">
        <v>622375</v>
      </c>
      <c r="BA2" s="233">
        <v>622025</v>
      </c>
      <c r="BB2" s="233">
        <v>624116</v>
      </c>
      <c r="BC2" s="233">
        <v>622066</v>
      </c>
      <c r="BD2" s="233">
        <v>624137</v>
      </c>
      <c r="BE2" s="233">
        <v>624123</v>
      </c>
      <c r="BF2" s="233">
        <v>622014</v>
      </c>
      <c r="BG2" s="233">
        <v>624132</v>
      </c>
      <c r="BH2" s="233">
        <v>624041</v>
      </c>
      <c r="BI2" s="233">
        <v>624161</v>
      </c>
      <c r="BJ2" s="233">
        <v>622073</v>
      </c>
      <c r="BK2" s="233">
        <v>622015</v>
      </c>
      <c r="BL2" s="233">
        <v>622058</v>
      </c>
      <c r="BM2" s="233">
        <v>624124</v>
      </c>
      <c r="BN2" s="233">
        <v>624162</v>
      </c>
      <c r="BO2" s="233">
        <v>624163</v>
      </c>
      <c r="BP2" s="233">
        <v>622125</v>
      </c>
      <c r="BQ2" s="233">
        <v>622016</v>
      </c>
      <c r="BR2" s="233">
        <v>622117</v>
      </c>
      <c r="BS2" s="233">
        <v>622074</v>
      </c>
      <c r="BT2" s="233">
        <v>622096</v>
      </c>
      <c r="BU2" s="233">
        <v>622105</v>
      </c>
      <c r="BV2" s="233">
        <v>622054</v>
      </c>
      <c r="BW2" s="233">
        <v>622017</v>
      </c>
      <c r="BX2" s="233">
        <v>622411</v>
      </c>
      <c r="BY2" s="233">
        <v>622114</v>
      </c>
      <c r="BZ2" s="233">
        <v>624164</v>
      </c>
      <c r="CA2" s="233">
        <v>624054</v>
      </c>
      <c r="CB2" s="233">
        <v>624118</v>
      </c>
      <c r="CC2" s="233">
        <v>624043</v>
      </c>
      <c r="CD2" s="233">
        <v>624165</v>
      </c>
      <c r="CE2" s="233">
        <v>624044</v>
      </c>
      <c r="CF2" s="233">
        <v>624166</v>
      </c>
      <c r="CG2" s="233">
        <v>622041</v>
      </c>
      <c r="CH2" s="233">
        <v>622374</v>
      </c>
      <c r="CI2" s="233">
        <v>624138</v>
      </c>
      <c r="CJ2" s="233">
        <v>622106</v>
      </c>
      <c r="CK2" s="233">
        <v>624119</v>
      </c>
      <c r="CL2" s="233">
        <v>622409</v>
      </c>
      <c r="CM2" s="233">
        <v>622052</v>
      </c>
      <c r="CN2" s="233">
        <v>624125</v>
      </c>
      <c r="CO2" s="233">
        <v>624045</v>
      </c>
      <c r="CP2" s="233">
        <v>622032</v>
      </c>
      <c r="CQ2" s="233">
        <v>622048</v>
      </c>
      <c r="CR2" s="233">
        <v>624046</v>
      </c>
      <c r="CS2" s="233">
        <v>622022</v>
      </c>
      <c r="CT2" s="233">
        <v>624167</v>
      </c>
      <c r="CU2" s="233">
        <v>622068</v>
      </c>
      <c r="CV2" s="233">
        <v>624168</v>
      </c>
      <c r="CW2" s="233">
        <v>622012</v>
      </c>
      <c r="CX2" s="233">
        <v>622098</v>
      </c>
      <c r="CY2" s="233">
        <v>622102</v>
      </c>
      <c r="CZ2" s="233">
        <v>622067</v>
      </c>
      <c r="DA2" s="233">
        <v>622116</v>
      </c>
      <c r="DB2" s="233">
        <v>622410</v>
      </c>
      <c r="DC2" s="233">
        <v>624188</v>
      </c>
      <c r="DD2" s="233">
        <v>624139</v>
      </c>
      <c r="DE2" s="233">
        <v>622379</v>
      </c>
      <c r="DF2" s="233">
        <v>622107</v>
      </c>
      <c r="DG2" s="233">
        <v>624140</v>
      </c>
      <c r="DH2" s="233">
        <v>624055</v>
      </c>
      <c r="DI2" s="233">
        <v>624008</v>
      </c>
      <c r="DJ2" s="233">
        <v>624141</v>
      </c>
      <c r="DK2" s="233">
        <v>624047</v>
      </c>
      <c r="DL2" s="233">
        <v>624048</v>
      </c>
      <c r="DM2" s="233">
        <v>624142</v>
      </c>
      <c r="DN2" s="233">
        <v>624185</v>
      </c>
      <c r="DO2" s="233">
        <v>622095</v>
      </c>
      <c r="DP2" s="233">
        <v>624143</v>
      </c>
      <c r="DQ2" s="233">
        <v>622094</v>
      </c>
      <c r="DR2" s="233">
        <v>622380</v>
      </c>
      <c r="DS2" s="234">
        <v>624181</v>
      </c>
      <c r="DT2" s="233">
        <v>624049</v>
      </c>
      <c r="DU2" s="233">
        <v>624120</v>
      </c>
      <c r="DV2" s="233">
        <v>622086</v>
      </c>
      <c r="DW2" s="233">
        <v>622026</v>
      </c>
      <c r="DX2" s="233">
        <v>624144</v>
      </c>
      <c r="DY2" s="233">
        <v>622115</v>
      </c>
      <c r="DZ2" s="233">
        <v>622087</v>
      </c>
      <c r="EA2" s="233">
        <v>622084</v>
      </c>
      <c r="EB2" s="233">
        <v>624121</v>
      </c>
      <c r="EC2" s="233">
        <v>624009</v>
      </c>
      <c r="ED2" s="233">
        <v>622070</v>
      </c>
      <c r="EE2" s="233">
        <v>622035</v>
      </c>
      <c r="EF2" s="233">
        <v>622006</v>
      </c>
      <c r="EG2" s="233">
        <v>622362</v>
      </c>
      <c r="EH2" s="233">
        <v>622028</v>
      </c>
      <c r="EI2" s="233">
        <v>624145</v>
      </c>
      <c r="EJ2" s="233">
        <v>622353</v>
      </c>
      <c r="EK2" s="233">
        <v>624050</v>
      </c>
      <c r="EL2" s="233">
        <v>622104</v>
      </c>
      <c r="EM2" s="233">
        <v>622078</v>
      </c>
      <c r="EN2" s="233">
        <v>622030</v>
      </c>
      <c r="EO2" s="233">
        <v>624146</v>
      </c>
      <c r="EP2" s="233">
        <v>622097</v>
      </c>
      <c r="EQ2" s="233">
        <v>622050</v>
      </c>
      <c r="ER2" s="233">
        <v>624053</v>
      </c>
      <c r="ES2" s="233">
        <v>622031</v>
      </c>
      <c r="ET2" s="235">
        <v>624042</v>
      </c>
      <c r="EU2" s="233">
        <v>622080</v>
      </c>
      <c r="EV2" s="233">
        <v>622037</v>
      </c>
      <c r="EW2" s="233">
        <v>622085</v>
      </c>
      <c r="EX2" s="233">
        <v>622376</v>
      </c>
      <c r="EY2" s="233">
        <v>624011</v>
      </c>
      <c r="EZ2" s="233">
        <v>622354</v>
      </c>
      <c r="FA2" s="233">
        <v>622103</v>
      </c>
      <c r="FB2" s="233">
        <v>624169</v>
      </c>
      <c r="FC2" s="233">
        <v>624170</v>
      </c>
      <c r="FD2" s="233">
        <v>624126</v>
      </c>
      <c r="FE2" s="234">
        <v>624182</v>
      </c>
      <c r="FF2" s="234">
        <v>624184</v>
      </c>
      <c r="FG2" s="233">
        <v>624056</v>
      </c>
      <c r="FH2" s="233">
        <v>622083</v>
      </c>
      <c r="FI2" s="233">
        <v>624147</v>
      </c>
      <c r="FJ2" s="233">
        <v>622381</v>
      </c>
      <c r="FK2" s="233">
        <v>624127</v>
      </c>
      <c r="FL2" s="233">
        <v>622088</v>
      </c>
      <c r="FM2" s="233">
        <v>624012</v>
      </c>
      <c r="FN2" s="233">
        <v>624128</v>
      </c>
      <c r="FO2" s="233">
        <v>624057</v>
      </c>
      <c r="FP2" s="233">
        <v>622382</v>
      </c>
      <c r="FQ2" s="233">
        <v>624129</v>
      </c>
      <c r="FR2" s="233">
        <v>624148</v>
      </c>
      <c r="FS2" s="233">
        <v>622039</v>
      </c>
      <c r="FT2" s="233">
        <v>624149</v>
      </c>
      <c r="FU2" s="233">
        <v>624058</v>
      </c>
    </row>
    <row r="3" spans="1:177" x14ac:dyDescent="0.25">
      <c r="A3">
        <v>9</v>
      </c>
      <c r="B3">
        <v>9</v>
      </c>
      <c r="C3" t="s">
        <v>227</v>
      </c>
      <c r="D3" t="s">
        <v>228</v>
      </c>
      <c r="F3" s="233">
        <v>481081</v>
      </c>
      <c r="G3" s="233">
        <v>405239</v>
      </c>
      <c r="H3" s="233">
        <v>3129697</v>
      </c>
      <c r="I3" s="233">
        <v>94677</v>
      </c>
      <c r="J3" s="233">
        <v>267408</v>
      </c>
      <c r="K3" s="233">
        <v>1525444</v>
      </c>
      <c r="L3" s="233">
        <v>315994</v>
      </c>
      <c r="M3" s="233">
        <v>848441</v>
      </c>
      <c r="N3" s="233">
        <v>1269724</v>
      </c>
      <c r="O3" s="233">
        <v>209851</v>
      </c>
      <c r="P3" s="233">
        <v>1611505</v>
      </c>
      <c r="Q3" s="233">
        <v>2440004</v>
      </c>
      <c r="R3" s="233">
        <v>1233038</v>
      </c>
      <c r="S3" s="233">
        <v>872986</v>
      </c>
      <c r="T3" s="233">
        <v>935192</v>
      </c>
      <c r="U3" s="233">
        <v>2745665</v>
      </c>
      <c r="V3" s="233">
        <v>1527062</v>
      </c>
      <c r="W3" s="233">
        <v>415844</v>
      </c>
      <c r="X3" s="233">
        <v>468628</v>
      </c>
      <c r="Y3" s="233">
        <v>1502654</v>
      </c>
      <c r="Z3" s="233">
        <v>-57808</v>
      </c>
      <c r="AA3" s="233">
        <v>1593994</v>
      </c>
      <c r="AB3" s="233">
        <v>708534</v>
      </c>
      <c r="AC3" s="233">
        <v>707055</v>
      </c>
      <c r="AD3" s="233">
        <v>404</v>
      </c>
      <c r="AE3" s="233">
        <v>-29080</v>
      </c>
      <c r="AF3" s="233">
        <v>-293064</v>
      </c>
      <c r="AG3" s="233">
        <v>-32040</v>
      </c>
      <c r="AH3" s="233">
        <v>591860</v>
      </c>
      <c r="AI3" s="233">
        <v>3622442</v>
      </c>
      <c r="AJ3" s="233">
        <v>1723792</v>
      </c>
      <c r="AK3" s="233">
        <v>146420</v>
      </c>
      <c r="AL3" s="233">
        <v>149298</v>
      </c>
      <c r="AM3" s="233">
        <v>3288474</v>
      </c>
      <c r="AN3" s="233">
        <v>560122</v>
      </c>
      <c r="AO3" s="233">
        <v>393200</v>
      </c>
      <c r="AP3" s="233">
        <v>1367741</v>
      </c>
      <c r="AQ3" s="233">
        <v>17086</v>
      </c>
      <c r="AR3" s="233">
        <v>3867568</v>
      </c>
      <c r="AS3" s="233">
        <v>5659228</v>
      </c>
      <c r="AT3" s="233">
        <v>1981855</v>
      </c>
      <c r="AU3" s="233">
        <v>633763</v>
      </c>
      <c r="AV3" s="233">
        <v>195921</v>
      </c>
      <c r="AW3" s="233">
        <v>152558</v>
      </c>
      <c r="AX3" s="233">
        <v>2038844</v>
      </c>
      <c r="AY3" s="233">
        <v>-316336</v>
      </c>
      <c r="AZ3" s="233">
        <v>1681378</v>
      </c>
      <c r="BA3" s="233">
        <v>2615156</v>
      </c>
      <c r="BB3" s="233">
        <v>681160</v>
      </c>
      <c r="BC3" s="233">
        <v>1100010</v>
      </c>
      <c r="BD3" s="233">
        <v>916195</v>
      </c>
      <c r="BE3" s="233">
        <v>770872</v>
      </c>
      <c r="BF3" s="233">
        <v>1013364</v>
      </c>
      <c r="BG3" s="233">
        <v>260796</v>
      </c>
      <c r="BH3" s="233">
        <v>1826511</v>
      </c>
      <c r="BI3" s="233">
        <v>131048</v>
      </c>
      <c r="BJ3" s="233">
        <v>19531</v>
      </c>
      <c r="BK3" s="233">
        <v>177236</v>
      </c>
      <c r="BL3" s="233">
        <v>4585090</v>
      </c>
      <c r="BM3" s="233">
        <v>654182</v>
      </c>
      <c r="BN3" s="233">
        <v>19881</v>
      </c>
      <c r="BO3" s="233">
        <v>435469</v>
      </c>
      <c r="BP3" s="233">
        <v>622399</v>
      </c>
      <c r="BQ3" s="233">
        <v>5714</v>
      </c>
      <c r="BR3" s="233">
        <v>1863724</v>
      </c>
      <c r="BS3" s="233">
        <v>42176</v>
      </c>
      <c r="BT3" s="233">
        <v>726037</v>
      </c>
      <c r="BU3" s="233">
        <v>252796</v>
      </c>
      <c r="BV3" s="233">
        <v>768712</v>
      </c>
      <c r="BW3" s="233">
        <v>1037335</v>
      </c>
      <c r="BX3" s="233">
        <v>1398537</v>
      </c>
      <c r="BY3" s="233">
        <v>320649</v>
      </c>
      <c r="BZ3" s="233">
        <v>79279</v>
      </c>
      <c r="CA3" s="233">
        <v>442751</v>
      </c>
      <c r="CB3" s="233">
        <v>207533</v>
      </c>
      <c r="CC3" s="233">
        <v>-601016</v>
      </c>
      <c r="CD3" s="233">
        <v>1500981</v>
      </c>
      <c r="CE3" s="233">
        <v>325649</v>
      </c>
      <c r="CF3" s="233">
        <v>1492644</v>
      </c>
      <c r="CG3" s="233">
        <v>925906</v>
      </c>
      <c r="CH3" s="233">
        <v>1162491</v>
      </c>
      <c r="CI3" s="233">
        <v>268789</v>
      </c>
      <c r="CJ3" s="233">
        <v>1349241</v>
      </c>
      <c r="CK3" s="233">
        <v>430656</v>
      </c>
      <c r="CL3" s="233">
        <v>895003</v>
      </c>
      <c r="CM3" s="233">
        <v>4956640</v>
      </c>
      <c r="CN3" s="233">
        <v>593</v>
      </c>
      <c r="CO3" s="233">
        <v>2785207</v>
      </c>
      <c r="CP3" s="233">
        <v>45690</v>
      </c>
      <c r="CQ3" s="233">
        <v>6254882</v>
      </c>
      <c r="CR3" s="233">
        <v>642153</v>
      </c>
      <c r="CS3" s="233">
        <v>1631005</v>
      </c>
      <c r="CT3" s="233">
        <v>31459</v>
      </c>
      <c r="CU3" s="233">
        <v>457490</v>
      </c>
      <c r="CV3" s="233">
        <v>33869</v>
      </c>
      <c r="CW3" s="233">
        <v>2160163</v>
      </c>
      <c r="CX3" s="233">
        <v>1919798</v>
      </c>
      <c r="CY3" s="233">
        <v>1243547</v>
      </c>
      <c r="CZ3" s="233">
        <v>569426</v>
      </c>
      <c r="DA3" s="233">
        <v>252718</v>
      </c>
      <c r="DB3" s="233">
        <v>4406295</v>
      </c>
      <c r="DC3" s="233">
        <v>136569</v>
      </c>
      <c r="DD3" s="233">
        <v>1168249</v>
      </c>
      <c r="DE3" s="233">
        <v>1123185</v>
      </c>
      <c r="DF3" s="233">
        <v>392688</v>
      </c>
      <c r="DG3" s="233">
        <v>475997</v>
      </c>
      <c r="DH3" s="233">
        <v>4042046</v>
      </c>
      <c r="DI3" s="233">
        <v>1037235</v>
      </c>
      <c r="DJ3" s="233">
        <v>385298</v>
      </c>
      <c r="DK3" s="233">
        <v>335008</v>
      </c>
      <c r="DL3" s="236">
        <v>31702</v>
      </c>
      <c r="DM3" s="236">
        <v>321855</v>
      </c>
      <c r="DN3" s="236">
        <v>12726</v>
      </c>
      <c r="DO3" s="236">
        <v>646033</v>
      </c>
      <c r="DP3" s="236">
        <v>395576</v>
      </c>
      <c r="DQ3" s="236">
        <v>2983731</v>
      </c>
      <c r="DR3" s="236">
        <v>5189612</v>
      </c>
      <c r="DS3" s="236">
        <v>787219</v>
      </c>
      <c r="DT3" s="236">
        <v>2886156</v>
      </c>
      <c r="DU3" s="236">
        <v>16608</v>
      </c>
      <c r="DV3" s="236">
        <v>50089</v>
      </c>
      <c r="DW3" s="236">
        <v>3051700</v>
      </c>
      <c r="DX3" s="236">
        <v>535054</v>
      </c>
      <c r="DY3" s="236">
        <v>1208077</v>
      </c>
      <c r="DZ3" s="236">
        <v>720544</v>
      </c>
      <c r="EA3" s="236">
        <v>579536</v>
      </c>
      <c r="EB3" s="236">
        <v>1077854</v>
      </c>
      <c r="EC3" s="236">
        <v>2394723</v>
      </c>
      <c r="ED3" s="236">
        <v>18360</v>
      </c>
      <c r="EE3" s="236">
        <v>1237618</v>
      </c>
      <c r="EF3" s="236">
        <v>2238046</v>
      </c>
      <c r="EG3" s="236">
        <v>1126515</v>
      </c>
      <c r="EH3" s="236">
        <v>4446335</v>
      </c>
      <c r="EI3" s="236">
        <v>920348</v>
      </c>
      <c r="EJ3" s="236">
        <v>538462</v>
      </c>
      <c r="EK3" s="236">
        <v>553958</v>
      </c>
      <c r="EL3" s="236">
        <v>438516</v>
      </c>
      <c r="EM3" s="236">
        <v>1204478</v>
      </c>
      <c r="EN3" s="236">
        <v>1656309</v>
      </c>
      <c r="EO3" s="236">
        <v>0</v>
      </c>
      <c r="EP3" s="236">
        <v>166836</v>
      </c>
      <c r="EQ3" s="236">
        <v>2352935</v>
      </c>
      <c r="ER3" s="236">
        <v>38692</v>
      </c>
      <c r="ES3" s="236">
        <v>108209</v>
      </c>
      <c r="ET3" s="236">
        <v>30625</v>
      </c>
      <c r="EU3" s="236">
        <v>2327223</v>
      </c>
      <c r="EV3" s="236">
        <v>1116072</v>
      </c>
      <c r="EW3" s="236">
        <v>204089</v>
      </c>
      <c r="EX3" s="236">
        <v>2124247</v>
      </c>
      <c r="EY3" s="236">
        <v>1461837</v>
      </c>
      <c r="EZ3" s="236">
        <v>322395</v>
      </c>
      <c r="FA3" s="236">
        <v>7452757</v>
      </c>
      <c r="FB3" s="236">
        <v>509361</v>
      </c>
      <c r="FC3" s="236">
        <v>121159</v>
      </c>
      <c r="FD3" s="236">
        <v>70764</v>
      </c>
      <c r="FE3" s="236">
        <v>51944</v>
      </c>
      <c r="FF3" s="236">
        <v>89757</v>
      </c>
      <c r="FG3" s="236">
        <v>7630751</v>
      </c>
      <c r="FH3" s="236">
        <v>328604</v>
      </c>
      <c r="FI3" s="236">
        <v>152451</v>
      </c>
      <c r="FJ3" s="236">
        <v>4360833</v>
      </c>
      <c r="FK3" s="236">
        <v>27727</v>
      </c>
      <c r="FL3" s="236">
        <v>952357</v>
      </c>
      <c r="FM3" s="236">
        <v>415558</v>
      </c>
      <c r="FN3" s="236">
        <v>644874</v>
      </c>
      <c r="FO3" s="236">
        <v>447267</v>
      </c>
      <c r="FP3" s="236">
        <v>141013</v>
      </c>
      <c r="FQ3" s="236">
        <v>900697</v>
      </c>
      <c r="FR3" s="236">
        <v>47751</v>
      </c>
      <c r="FS3" s="236">
        <v>2549322</v>
      </c>
      <c r="FT3" s="236">
        <v>772863</v>
      </c>
      <c r="FU3" s="236">
        <v>45649</v>
      </c>
    </row>
    <row r="4" spans="1:177" x14ac:dyDescent="0.25">
      <c r="A4">
        <v>16</v>
      </c>
      <c r="B4">
        <v>16</v>
      </c>
      <c r="C4" t="s">
        <v>229</v>
      </c>
      <c r="D4" t="s">
        <v>230</v>
      </c>
      <c r="F4" s="233">
        <v>699403</v>
      </c>
      <c r="G4" s="233">
        <v>1118201</v>
      </c>
      <c r="H4" s="233">
        <v>1178395</v>
      </c>
      <c r="I4" s="233">
        <v>1174092</v>
      </c>
      <c r="J4" s="233">
        <v>490671</v>
      </c>
      <c r="K4" s="233">
        <v>1306781</v>
      </c>
      <c r="L4" s="233">
        <v>316743</v>
      </c>
      <c r="M4" s="233">
        <v>1184177</v>
      </c>
      <c r="N4" s="233">
        <v>1220816</v>
      </c>
      <c r="O4" s="233">
        <v>850244</v>
      </c>
      <c r="P4" s="233">
        <v>545043</v>
      </c>
      <c r="Q4" s="233">
        <v>1878592</v>
      </c>
      <c r="R4" s="233">
        <v>3763236</v>
      </c>
      <c r="S4" s="233">
        <v>1252079</v>
      </c>
      <c r="T4" s="233">
        <v>404540</v>
      </c>
      <c r="U4" s="233">
        <v>4737769</v>
      </c>
      <c r="V4" s="233">
        <v>1235270</v>
      </c>
      <c r="W4" s="233">
        <v>663013</v>
      </c>
      <c r="X4" s="233">
        <v>2717188</v>
      </c>
      <c r="Y4" s="233">
        <v>2336669</v>
      </c>
      <c r="Z4" s="233">
        <v>866859</v>
      </c>
      <c r="AA4" s="233">
        <v>882681</v>
      </c>
      <c r="AB4" s="233">
        <v>1385813</v>
      </c>
      <c r="AC4" s="233">
        <v>2090647</v>
      </c>
      <c r="AD4" s="233">
        <v>523438</v>
      </c>
      <c r="AE4" s="233">
        <v>502703</v>
      </c>
      <c r="AF4" s="233">
        <v>1755024</v>
      </c>
      <c r="AG4" s="233">
        <v>703283</v>
      </c>
      <c r="AH4" s="233">
        <v>979520</v>
      </c>
      <c r="AI4" s="233">
        <v>3002187</v>
      </c>
      <c r="AJ4" s="233">
        <v>1717523</v>
      </c>
      <c r="AK4" s="233">
        <v>549095</v>
      </c>
      <c r="AL4" s="233">
        <v>87143</v>
      </c>
      <c r="AM4" s="233">
        <v>1267103</v>
      </c>
      <c r="AN4" s="233">
        <v>1190832</v>
      </c>
      <c r="AO4" s="233">
        <v>1400355</v>
      </c>
      <c r="AP4" s="233">
        <v>1089041</v>
      </c>
      <c r="AQ4" s="233">
        <v>759109</v>
      </c>
      <c r="AR4" s="233">
        <v>5239448</v>
      </c>
      <c r="AS4" s="233">
        <v>3452889</v>
      </c>
      <c r="AT4" s="233">
        <v>2436307</v>
      </c>
      <c r="AU4" s="233">
        <v>453838</v>
      </c>
      <c r="AV4" s="233">
        <v>341012</v>
      </c>
      <c r="AW4" s="233">
        <v>548547</v>
      </c>
      <c r="AX4" s="233">
        <v>3024480</v>
      </c>
      <c r="AY4" s="233">
        <v>476231</v>
      </c>
      <c r="AZ4" s="233">
        <v>1555394</v>
      </c>
      <c r="BA4" s="233">
        <v>2097151</v>
      </c>
      <c r="BB4" s="233">
        <v>1636685</v>
      </c>
      <c r="BC4" s="233">
        <v>1421815</v>
      </c>
      <c r="BD4" s="233">
        <v>11989770</v>
      </c>
      <c r="BE4" s="233">
        <v>1363566</v>
      </c>
      <c r="BF4" s="233">
        <v>1383708</v>
      </c>
      <c r="BG4" s="233">
        <v>1161017</v>
      </c>
      <c r="BH4" s="233">
        <v>2151546</v>
      </c>
      <c r="BI4" s="233">
        <v>548516</v>
      </c>
      <c r="BJ4" s="233">
        <v>1356434</v>
      </c>
      <c r="BK4" s="233">
        <v>706063</v>
      </c>
      <c r="BL4" s="233">
        <v>4202146</v>
      </c>
      <c r="BM4" s="233">
        <v>1371704</v>
      </c>
      <c r="BN4" s="233">
        <v>2289120</v>
      </c>
      <c r="BO4" s="233">
        <v>988853</v>
      </c>
      <c r="BP4" s="233">
        <v>969901</v>
      </c>
      <c r="BQ4" s="233">
        <v>401041</v>
      </c>
      <c r="BR4" s="233">
        <v>1272424</v>
      </c>
      <c r="BS4" s="233">
        <v>2009760</v>
      </c>
      <c r="BT4" s="233">
        <v>710812</v>
      </c>
      <c r="BU4" s="233">
        <v>215174</v>
      </c>
      <c r="BV4" s="233">
        <v>847536</v>
      </c>
      <c r="BW4" s="233">
        <v>1300293</v>
      </c>
      <c r="BX4" s="233">
        <v>1745261</v>
      </c>
      <c r="BY4" s="233">
        <v>495585</v>
      </c>
      <c r="BZ4" s="233">
        <v>398894</v>
      </c>
      <c r="CA4" s="233">
        <v>1029714</v>
      </c>
      <c r="CB4" s="233">
        <v>2270751</v>
      </c>
      <c r="CC4" s="233">
        <v>1356351</v>
      </c>
      <c r="CD4" s="233">
        <v>1981140</v>
      </c>
      <c r="CE4" s="233">
        <v>660106</v>
      </c>
      <c r="CF4" s="233">
        <v>2105629</v>
      </c>
      <c r="CG4" s="233">
        <v>2092085</v>
      </c>
      <c r="CH4" s="233">
        <v>3079984</v>
      </c>
      <c r="CI4" s="233">
        <v>1331717</v>
      </c>
      <c r="CJ4" s="233">
        <v>1879221</v>
      </c>
      <c r="CK4" s="233">
        <v>1362819</v>
      </c>
      <c r="CL4" s="233">
        <v>1037922</v>
      </c>
      <c r="CM4" s="233">
        <v>6411399</v>
      </c>
      <c r="CN4" s="233">
        <v>398981</v>
      </c>
      <c r="CO4" s="233">
        <v>3739030</v>
      </c>
      <c r="CP4" s="233">
        <v>421676</v>
      </c>
      <c r="CQ4" s="233">
        <v>3881706</v>
      </c>
      <c r="CR4" s="233">
        <v>903165</v>
      </c>
      <c r="CS4" s="233">
        <v>1227439</v>
      </c>
      <c r="CT4" s="233">
        <v>1692084</v>
      </c>
      <c r="CU4" s="233">
        <v>477092</v>
      </c>
      <c r="CV4" s="233">
        <v>2098960</v>
      </c>
      <c r="CW4" s="233">
        <v>2496846</v>
      </c>
      <c r="CX4" s="233">
        <v>1605143</v>
      </c>
      <c r="CY4" s="233">
        <v>1511500</v>
      </c>
      <c r="CZ4" s="233">
        <v>486599</v>
      </c>
      <c r="DA4" s="233">
        <v>349308</v>
      </c>
      <c r="DB4" s="233">
        <v>4248857</v>
      </c>
      <c r="DC4" s="233">
        <v>1670300</v>
      </c>
      <c r="DD4" s="233">
        <v>1565340</v>
      </c>
      <c r="DE4" s="233">
        <v>1839550</v>
      </c>
      <c r="DF4" s="233">
        <v>500133</v>
      </c>
      <c r="DG4" s="233">
        <v>1596884</v>
      </c>
      <c r="DH4" s="233">
        <v>1820428</v>
      </c>
      <c r="DI4" s="233">
        <v>1322471</v>
      </c>
      <c r="DJ4" s="233">
        <v>954627</v>
      </c>
      <c r="DK4" s="233">
        <v>775947</v>
      </c>
      <c r="DL4" s="237">
        <v>291461</v>
      </c>
      <c r="DM4" s="237">
        <v>1178619</v>
      </c>
      <c r="DN4" s="237">
        <v>3401700</v>
      </c>
      <c r="DO4" s="237">
        <v>2444356</v>
      </c>
      <c r="DP4" s="237">
        <v>1025925</v>
      </c>
      <c r="DQ4" s="237">
        <v>2618437</v>
      </c>
      <c r="DR4" s="237">
        <v>6074553</v>
      </c>
      <c r="DS4" s="237">
        <v>1437995</v>
      </c>
      <c r="DT4" s="237">
        <v>1615261</v>
      </c>
      <c r="DU4" s="237">
        <v>869326</v>
      </c>
      <c r="DV4" s="237">
        <v>2025241</v>
      </c>
      <c r="DW4" s="237">
        <v>1170899</v>
      </c>
      <c r="DX4" s="237">
        <v>1298659</v>
      </c>
      <c r="DY4" s="237">
        <v>3190488</v>
      </c>
      <c r="DZ4" s="237">
        <v>390818</v>
      </c>
      <c r="EA4" s="237">
        <v>2378437</v>
      </c>
      <c r="EB4" s="237">
        <v>960954</v>
      </c>
      <c r="EC4" s="237">
        <v>1569320</v>
      </c>
      <c r="ED4" s="237">
        <v>2381705</v>
      </c>
      <c r="EE4" s="237">
        <v>1660053</v>
      </c>
      <c r="EF4" s="237">
        <v>1595859</v>
      </c>
      <c r="EG4" s="237">
        <v>1580128</v>
      </c>
      <c r="EH4" s="237">
        <v>1875199</v>
      </c>
      <c r="EI4" s="237">
        <v>999015</v>
      </c>
      <c r="EJ4" s="237">
        <v>1857026</v>
      </c>
      <c r="EK4" s="237">
        <v>260188</v>
      </c>
      <c r="EL4" s="237">
        <v>1557146</v>
      </c>
      <c r="EM4" s="237">
        <v>1236474</v>
      </c>
      <c r="EN4" s="237">
        <v>1655073</v>
      </c>
      <c r="EO4" s="237">
        <v>452077</v>
      </c>
      <c r="EP4" s="237">
        <v>178866</v>
      </c>
      <c r="EQ4" s="237">
        <v>4648587</v>
      </c>
      <c r="ER4" s="237">
        <v>1863604</v>
      </c>
      <c r="ES4" s="237">
        <v>918771</v>
      </c>
      <c r="ET4" s="236">
        <v>166725</v>
      </c>
      <c r="EU4" s="237">
        <v>2289952</v>
      </c>
      <c r="EV4" s="237">
        <v>582681</v>
      </c>
      <c r="EW4" s="237">
        <v>1199602</v>
      </c>
      <c r="EX4" s="237">
        <v>4232556</v>
      </c>
      <c r="EY4" s="237">
        <v>2544150</v>
      </c>
      <c r="EZ4" s="237">
        <v>520836</v>
      </c>
      <c r="FA4" s="237">
        <v>4658494</v>
      </c>
      <c r="FB4" s="237">
        <v>1017978</v>
      </c>
      <c r="FC4" s="237">
        <v>1998653</v>
      </c>
      <c r="FD4" s="237">
        <v>537290</v>
      </c>
      <c r="FE4" s="237">
        <v>285498</v>
      </c>
      <c r="FF4" s="237">
        <v>368820</v>
      </c>
      <c r="FG4" s="237">
        <v>2041670</v>
      </c>
      <c r="FH4" s="237">
        <v>1144469</v>
      </c>
      <c r="FI4" s="237">
        <v>669774</v>
      </c>
      <c r="FJ4" s="237">
        <v>4414848</v>
      </c>
      <c r="FK4" s="237">
        <v>1881688</v>
      </c>
      <c r="FL4" s="237">
        <v>794658</v>
      </c>
      <c r="FM4" s="237">
        <v>135424</v>
      </c>
      <c r="FN4" s="237">
        <v>657386</v>
      </c>
      <c r="FO4" s="237">
        <v>792056</v>
      </c>
      <c r="FP4" s="237">
        <v>397111</v>
      </c>
      <c r="FQ4" s="237">
        <v>1224167</v>
      </c>
      <c r="FR4" s="237">
        <v>1593673</v>
      </c>
      <c r="FS4" s="237">
        <v>2262305</v>
      </c>
      <c r="FT4" s="237">
        <v>518342</v>
      </c>
      <c r="FU4" s="237">
        <v>330846</v>
      </c>
    </row>
    <row r="5" spans="1:177" x14ac:dyDescent="0.25">
      <c r="A5">
        <v>23</v>
      </c>
      <c r="B5">
        <v>23</v>
      </c>
      <c r="C5" t="s">
        <v>231</v>
      </c>
      <c r="D5" t="s">
        <v>232</v>
      </c>
      <c r="F5" s="233">
        <v>142603</v>
      </c>
      <c r="G5" s="233">
        <v>86456</v>
      </c>
      <c r="H5" s="233">
        <v>-75097</v>
      </c>
      <c r="I5" s="233">
        <v>-89637</v>
      </c>
      <c r="J5" s="233">
        <v>-4954</v>
      </c>
      <c r="K5" s="233">
        <v>404419</v>
      </c>
      <c r="L5" s="233">
        <v>123328</v>
      </c>
      <c r="M5" s="233">
        <v>-44009</v>
      </c>
      <c r="N5" s="233">
        <v>236493</v>
      </c>
      <c r="O5" s="233">
        <v>-156931</v>
      </c>
      <c r="P5" s="233">
        <v>218922</v>
      </c>
      <c r="Q5" s="233">
        <v>1225139</v>
      </c>
      <c r="R5" s="233">
        <v>536343</v>
      </c>
      <c r="S5" s="233">
        <v>415532</v>
      </c>
      <c r="T5" s="233">
        <v>279830</v>
      </c>
      <c r="U5" s="233">
        <v>-277300</v>
      </c>
      <c r="V5" s="233">
        <v>101948</v>
      </c>
      <c r="W5" s="233">
        <v>76653</v>
      </c>
      <c r="X5" s="233">
        <v>-188020</v>
      </c>
      <c r="Y5" s="233">
        <v>697934</v>
      </c>
      <c r="Z5" s="233">
        <v>-60718</v>
      </c>
      <c r="AA5" s="233">
        <v>35579</v>
      </c>
      <c r="AB5" s="233">
        <v>131719</v>
      </c>
      <c r="AC5" s="233">
        <v>-20512</v>
      </c>
      <c r="AD5" s="233">
        <v>404</v>
      </c>
      <c r="AE5" s="233">
        <v>-65080</v>
      </c>
      <c r="AF5" s="233">
        <v>-328984</v>
      </c>
      <c r="AG5" s="233">
        <v>-129964</v>
      </c>
      <c r="AH5" s="233">
        <v>275594</v>
      </c>
      <c r="AI5" s="233">
        <v>377665</v>
      </c>
      <c r="AJ5" s="233">
        <v>174120</v>
      </c>
      <c r="AK5" s="233">
        <v>9545</v>
      </c>
      <c r="AL5" s="233">
        <v>-106602</v>
      </c>
      <c r="AM5" s="233">
        <v>278469</v>
      </c>
      <c r="AN5" s="233">
        <v>538917</v>
      </c>
      <c r="AO5" s="233">
        <v>-9886</v>
      </c>
      <c r="AP5" s="233">
        <v>241794</v>
      </c>
      <c r="AQ5" s="233">
        <v>10110</v>
      </c>
      <c r="AR5" s="233">
        <v>1236646</v>
      </c>
      <c r="AS5" s="233">
        <v>-536813</v>
      </c>
      <c r="AT5" s="233">
        <v>881645</v>
      </c>
      <c r="AU5" s="233">
        <v>-2607</v>
      </c>
      <c r="AV5" s="233">
        <v>-85831</v>
      </c>
      <c r="AW5" s="233">
        <v>19963</v>
      </c>
      <c r="AX5" s="233">
        <v>455099</v>
      </c>
      <c r="AY5" s="233">
        <v>-560230</v>
      </c>
      <c r="AZ5" s="233">
        <v>268429</v>
      </c>
      <c r="BA5" s="233">
        <v>-168521</v>
      </c>
      <c r="BB5" s="233">
        <v>65703</v>
      </c>
      <c r="BC5" s="233">
        <v>-81089</v>
      </c>
      <c r="BD5" s="233">
        <v>24970</v>
      </c>
      <c r="BE5" s="233">
        <v>135133</v>
      </c>
      <c r="BF5" s="233">
        <v>165832</v>
      </c>
      <c r="BG5" s="233">
        <v>31264</v>
      </c>
      <c r="BH5" s="233">
        <v>230574</v>
      </c>
      <c r="BI5" s="233">
        <v>-138634</v>
      </c>
      <c r="BJ5" s="233">
        <v>2938</v>
      </c>
      <c r="BK5" s="233">
        <v>17657</v>
      </c>
      <c r="BL5" s="233">
        <v>180210</v>
      </c>
      <c r="BM5" s="233">
        <v>195376</v>
      </c>
      <c r="BN5" s="233">
        <v>7440</v>
      </c>
      <c r="BO5" s="233">
        <v>426283</v>
      </c>
      <c r="BP5" s="233">
        <v>-149319</v>
      </c>
      <c r="BQ5" s="233">
        <v>-7584</v>
      </c>
      <c r="BR5" s="233">
        <v>1195992</v>
      </c>
      <c r="BS5" s="233">
        <v>-1461</v>
      </c>
      <c r="BT5" s="233">
        <v>222738</v>
      </c>
      <c r="BU5" s="233">
        <v>69587</v>
      </c>
      <c r="BV5" s="233">
        <v>77174</v>
      </c>
      <c r="BW5" s="233">
        <v>127355</v>
      </c>
      <c r="BX5" s="233">
        <v>674335</v>
      </c>
      <c r="BY5" s="233">
        <v>31975</v>
      </c>
      <c r="BZ5" s="233">
        <v>70514</v>
      </c>
      <c r="CA5" s="233">
        <v>213008</v>
      </c>
      <c r="CB5" s="233">
        <v>-21065</v>
      </c>
      <c r="CC5" s="233">
        <v>-6353</v>
      </c>
      <c r="CD5" s="233">
        <v>-10136</v>
      </c>
      <c r="CE5" s="233">
        <v>47491</v>
      </c>
      <c r="CF5" s="233">
        <v>-133009</v>
      </c>
      <c r="CG5" s="233">
        <v>-307770</v>
      </c>
      <c r="CH5" s="233">
        <v>85411</v>
      </c>
      <c r="CI5" s="233">
        <v>-14828</v>
      </c>
      <c r="CJ5" s="233">
        <v>-1194613</v>
      </c>
      <c r="CK5" s="233">
        <v>86213</v>
      </c>
      <c r="CL5" s="233">
        <v>181597</v>
      </c>
      <c r="CM5" s="233">
        <v>225951</v>
      </c>
      <c r="CN5" s="233">
        <v>-31639</v>
      </c>
      <c r="CO5" s="233">
        <v>-275629</v>
      </c>
      <c r="CP5" s="233">
        <v>-2438</v>
      </c>
      <c r="CQ5" s="233">
        <v>1175102</v>
      </c>
      <c r="CR5" s="233">
        <v>-87192</v>
      </c>
      <c r="CS5" s="233">
        <v>57741</v>
      </c>
      <c r="CT5" s="233">
        <v>-307989</v>
      </c>
      <c r="CU5" s="233">
        <v>235054</v>
      </c>
      <c r="CV5" s="233">
        <v>6140</v>
      </c>
      <c r="CW5" s="233">
        <v>454311</v>
      </c>
      <c r="CX5" s="233">
        <v>179913</v>
      </c>
      <c r="CY5" s="233">
        <v>244847</v>
      </c>
      <c r="CZ5" s="233">
        <v>85894</v>
      </c>
      <c r="DA5" s="233">
        <v>-193452</v>
      </c>
      <c r="DB5" s="233">
        <v>1350820</v>
      </c>
      <c r="DC5" s="233">
        <v>136569</v>
      </c>
      <c r="DD5" s="233">
        <v>24478</v>
      </c>
      <c r="DE5" s="233">
        <v>588100</v>
      </c>
      <c r="DF5" s="233">
        <v>-37529</v>
      </c>
      <c r="DG5" s="233">
        <v>631145</v>
      </c>
      <c r="DH5" s="233">
        <v>1069846</v>
      </c>
      <c r="DI5" s="233">
        <v>45951</v>
      </c>
      <c r="DJ5" s="233">
        <v>94108</v>
      </c>
      <c r="DK5" s="233">
        <v>223102</v>
      </c>
      <c r="DL5" s="237">
        <v>25250</v>
      </c>
      <c r="DM5" s="237">
        <v>1850</v>
      </c>
      <c r="DN5" s="237">
        <v>12726</v>
      </c>
      <c r="DO5" s="237">
        <v>-146614</v>
      </c>
      <c r="DP5" s="237">
        <v>329669</v>
      </c>
      <c r="DQ5" s="237">
        <v>-1242634</v>
      </c>
      <c r="DR5" s="237">
        <v>130394</v>
      </c>
      <c r="DS5" s="237">
        <v>787219</v>
      </c>
      <c r="DT5" s="237">
        <v>2759199</v>
      </c>
      <c r="DU5" s="237">
        <v>11958</v>
      </c>
      <c r="DV5" s="237">
        <v>-11411</v>
      </c>
      <c r="DW5" s="237">
        <v>688570</v>
      </c>
      <c r="DX5" s="237">
        <v>778813</v>
      </c>
      <c r="DY5" s="237">
        <v>321783</v>
      </c>
      <c r="DZ5" s="237">
        <v>-257606</v>
      </c>
      <c r="EA5" s="237">
        <v>46297</v>
      </c>
      <c r="EB5" s="237">
        <v>467953</v>
      </c>
      <c r="EC5" s="237">
        <v>239291</v>
      </c>
      <c r="ED5" s="237">
        <v>2696</v>
      </c>
      <c r="EE5" s="237">
        <v>463000</v>
      </c>
      <c r="EF5" s="237">
        <v>480294</v>
      </c>
      <c r="EG5" s="237">
        <v>-176295</v>
      </c>
      <c r="EH5" s="237">
        <v>869649</v>
      </c>
      <c r="EI5" s="237">
        <v>248426</v>
      </c>
      <c r="EJ5" s="237">
        <v>-408734</v>
      </c>
      <c r="EK5" s="237">
        <v>104549</v>
      </c>
      <c r="EL5" s="237">
        <v>-7549</v>
      </c>
      <c r="EM5" s="237">
        <v>774186</v>
      </c>
      <c r="EN5" s="237">
        <v>-174816</v>
      </c>
      <c r="EO5" s="237">
        <v>0</v>
      </c>
      <c r="EP5" s="237">
        <v>22426</v>
      </c>
      <c r="EQ5" s="237">
        <v>441659</v>
      </c>
      <c r="ER5" s="237">
        <v>-11413</v>
      </c>
      <c r="ES5" s="237">
        <v>80433</v>
      </c>
      <c r="ET5" s="236">
        <v>-113170</v>
      </c>
      <c r="EU5" s="237">
        <v>-187143</v>
      </c>
      <c r="EV5" s="237">
        <v>152491</v>
      </c>
      <c r="EW5" s="237">
        <v>93753</v>
      </c>
      <c r="EX5" s="237">
        <v>186854</v>
      </c>
      <c r="EY5" s="237">
        <v>640677</v>
      </c>
      <c r="EZ5" s="237">
        <v>21203</v>
      </c>
      <c r="FA5" s="237">
        <v>-9300060</v>
      </c>
      <c r="FB5" s="237">
        <v>331238</v>
      </c>
      <c r="FC5" s="237">
        <v>33851</v>
      </c>
      <c r="FD5" s="237">
        <v>435</v>
      </c>
      <c r="FE5" s="237">
        <v>26902</v>
      </c>
      <c r="FF5" s="237">
        <v>89535</v>
      </c>
      <c r="FG5" s="237">
        <v>7474276</v>
      </c>
      <c r="FH5" s="237">
        <v>70247</v>
      </c>
      <c r="FI5" s="237">
        <v>-48136</v>
      </c>
      <c r="FJ5" s="237">
        <v>1037249</v>
      </c>
      <c r="FK5" s="237">
        <v>4213</v>
      </c>
      <c r="FL5" s="237">
        <v>-9428</v>
      </c>
      <c r="FM5" s="237">
        <v>61403</v>
      </c>
      <c r="FN5" s="237">
        <v>262931</v>
      </c>
      <c r="FO5" s="237">
        <v>34653</v>
      </c>
      <c r="FP5" s="237">
        <v>32526</v>
      </c>
      <c r="FQ5" s="237">
        <v>98213</v>
      </c>
      <c r="FR5" s="237">
        <v>22578</v>
      </c>
      <c r="FS5" s="237">
        <v>-579346</v>
      </c>
      <c r="FT5" s="237">
        <v>318907</v>
      </c>
      <c r="FU5" s="237">
        <v>-24748</v>
      </c>
    </row>
    <row r="6" spans="1:177" x14ac:dyDescent="0.25">
      <c r="A6">
        <v>252</v>
      </c>
      <c r="B6">
        <v>252</v>
      </c>
      <c r="C6" t="s">
        <v>233</v>
      </c>
      <c r="D6" t="s">
        <v>234</v>
      </c>
      <c r="F6" s="233">
        <v>-33005</v>
      </c>
      <c r="G6" s="233">
        <v>471158</v>
      </c>
      <c r="H6" s="233">
        <v>3580282</v>
      </c>
      <c r="I6" s="233">
        <v>489963</v>
      </c>
      <c r="J6" s="233">
        <v>209202</v>
      </c>
      <c r="K6" s="233">
        <v>2976951</v>
      </c>
      <c r="L6" s="233">
        <v>20269</v>
      </c>
      <c r="M6" s="233">
        <v>1127561</v>
      </c>
      <c r="N6" s="233">
        <v>901417</v>
      </c>
      <c r="O6" s="233">
        <v>741573</v>
      </c>
      <c r="P6" s="233">
        <v>45568</v>
      </c>
      <c r="Q6" s="233">
        <v>1538550</v>
      </c>
      <c r="R6" s="233">
        <v>194475</v>
      </c>
      <c r="S6" s="233">
        <v>332286</v>
      </c>
      <c r="T6" s="233">
        <v>967968</v>
      </c>
      <c r="U6" s="233">
        <v>-7166899</v>
      </c>
      <c r="V6" s="233">
        <v>1856582</v>
      </c>
      <c r="W6" s="233">
        <v>74538</v>
      </c>
      <c r="X6" s="233">
        <v>-2334843</v>
      </c>
      <c r="Y6" s="233">
        <v>-749048</v>
      </c>
      <c r="Z6" s="233">
        <v>750883</v>
      </c>
      <c r="AA6" s="233">
        <v>-266335</v>
      </c>
      <c r="AB6" s="233">
        <v>153199</v>
      </c>
      <c r="AC6" s="233">
        <v>498640</v>
      </c>
      <c r="AD6" s="233">
        <v>0</v>
      </c>
      <c r="AE6" s="233">
        <v>471305</v>
      </c>
      <c r="AF6" s="233">
        <v>1092673</v>
      </c>
      <c r="AG6" s="233">
        <v>52147</v>
      </c>
      <c r="AH6" s="233">
        <v>-298872</v>
      </c>
      <c r="AI6" s="233">
        <v>31112</v>
      </c>
      <c r="AJ6" s="233">
        <v>1746435</v>
      </c>
      <c r="AK6" s="233">
        <v>244579</v>
      </c>
      <c r="AL6" s="233">
        <v>97757</v>
      </c>
      <c r="AM6" s="233">
        <v>2744652</v>
      </c>
      <c r="AN6" s="233">
        <v>0</v>
      </c>
      <c r="AO6" s="233">
        <v>148777</v>
      </c>
      <c r="AP6" s="233">
        <v>45384</v>
      </c>
      <c r="AQ6" s="233">
        <v>0</v>
      </c>
      <c r="AR6" s="233">
        <v>4536032</v>
      </c>
      <c r="AS6" s="233">
        <v>-2378951</v>
      </c>
      <c r="AT6" s="233">
        <v>1008745</v>
      </c>
      <c r="AU6" s="233">
        <v>404108</v>
      </c>
      <c r="AV6" s="233">
        <v>1204252</v>
      </c>
      <c r="AW6" s="233">
        <v>-128320</v>
      </c>
      <c r="AX6" s="233">
        <v>746275</v>
      </c>
      <c r="AY6" s="233">
        <v>-106921</v>
      </c>
      <c r="AZ6" s="233">
        <v>64156</v>
      </c>
      <c r="BA6" s="233">
        <v>73916</v>
      </c>
      <c r="BB6" s="233">
        <v>-2863430</v>
      </c>
      <c r="BC6" s="233">
        <v>1494970</v>
      </c>
      <c r="BD6" s="233">
        <v>205489</v>
      </c>
      <c r="BE6" s="233">
        <v>24199</v>
      </c>
      <c r="BF6" s="233">
        <v>203716</v>
      </c>
      <c r="BG6" s="233">
        <v>-522843</v>
      </c>
      <c r="BH6" s="233">
        <v>-679065</v>
      </c>
      <c r="BI6" s="233">
        <v>1237539</v>
      </c>
      <c r="BJ6" s="233">
        <v>4269</v>
      </c>
      <c r="BK6" s="233">
        <v>1159394</v>
      </c>
      <c r="BL6" s="233">
        <v>10276352</v>
      </c>
      <c r="BM6" s="233">
        <v>1205741</v>
      </c>
      <c r="BN6" s="233">
        <v>0</v>
      </c>
      <c r="BO6" s="233">
        <v>526</v>
      </c>
      <c r="BP6" s="233">
        <v>51572</v>
      </c>
      <c r="BQ6" s="233">
        <v>0</v>
      </c>
      <c r="BR6" s="233">
        <v>2457639</v>
      </c>
      <c r="BS6" s="233">
        <v>45519</v>
      </c>
      <c r="BT6" s="233">
        <v>51483</v>
      </c>
      <c r="BU6" s="233">
        <v>6205</v>
      </c>
      <c r="BV6" s="233">
        <v>-137510</v>
      </c>
      <c r="BW6" s="233">
        <v>1404451</v>
      </c>
      <c r="BX6" s="233">
        <v>2418140</v>
      </c>
      <c r="BY6" s="233">
        <v>132314</v>
      </c>
      <c r="BZ6" s="233">
        <v>6056</v>
      </c>
      <c r="CA6" s="233">
        <v>6129</v>
      </c>
      <c r="CB6" s="233">
        <v>-6957500</v>
      </c>
      <c r="CC6" s="233">
        <v>-1746491</v>
      </c>
      <c r="CD6" s="233">
        <v>-3167805</v>
      </c>
      <c r="CE6" s="233">
        <v>-269987</v>
      </c>
      <c r="CF6" s="233">
        <v>-3139065</v>
      </c>
      <c r="CG6" s="233">
        <v>3259051</v>
      </c>
      <c r="CH6" s="233">
        <v>567529</v>
      </c>
      <c r="CI6" s="233">
        <v>-271495</v>
      </c>
      <c r="CJ6" s="233">
        <v>2515099</v>
      </c>
      <c r="CK6" s="233">
        <v>-7117815</v>
      </c>
      <c r="CL6" s="233">
        <v>28888</v>
      </c>
      <c r="CM6" s="233">
        <v>8462699</v>
      </c>
      <c r="CN6" s="233">
        <v>196836</v>
      </c>
      <c r="CO6" s="233">
        <v>-7220083</v>
      </c>
      <c r="CP6" s="233">
        <v>470955</v>
      </c>
      <c r="CQ6" s="233">
        <v>258165</v>
      </c>
      <c r="CR6" s="233">
        <v>90439</v>
      </c>
      <c r="CS6" s="233">
        <v>1290037</v>
      </c>
      <c r="CT6" s="233">
        <v>675000</v>
      </c>
      <c r="CU6" s="233">
        <v>57888</v>
      </c>
      <c r="CV6" s="233">
        <v>0</v>
      </c>
      <c r="CW6" s="233">
        <v>416278</v>
      </c>
      <c r="CX6" s="233">
        <v>2052192</v>
      </c>
      <c r="CY6" s="233">
        <v>-240333</v>
      </c>
      <c r="CZ6" s="233">
        <v>-194332</v>
      </c>
      <c r="DA6" s="233">
        <v>393908</v>
      </c>
      <c r="DB6" s="233">
        <v>-3352914</v>
      </c>
      <c r="DC6" s="233">
        <v>0</v>
      </c>
      <c r="DD6" s="233">
        <v>0</v>
      </c>
      <c r="DE6" s="233">
        <v>580598</v>
      </c>
      <c r="DF6" s="233">
        <v>710293</v>
      </c>
      <c r="DG6" s="233">
        <v>132226</v>
      </c>
      <c r="DH6" s="233">
        <v>262175</v>
      </c>
      <c r="DI6" s="233">
        <v>129472</v>
      </c>
      <c r="DJ6" s="233">
        <v>120000</v>
      </c>
      <c r="DK6" s="233">
        <v>-167928</v>
      </c>
      <c r="DL6" s="237">
        <v>25704</v>
      </c>
      <c r="DM6" s="237">
        <v>-80862</v>
      </c>
      <c r="DN6" s="237">
        <v>0</v>
      </c>
      <c r="DO6" s="237">
        <v>242069</v>
      </c>
      <c r="DP6" s="237">
        <v>119138</v>
      </c>
      <c r="DQ6" s="237">
        <v>4682402</v>
      </c>
      <c r="DR6" s="237">
        <v>582634</v>
      </c>
      <c r="DS6" s="237">
        <v>506505</v>
      </c>
      <c r="DT6" s="237">
        <v>-273103</v>
      </c>
      <c r="DU6" s="237">
        <v>504927</v>
      </c>
      <c r="DV6" s="237">
        <v>0</v>
      </c>
      <c r="DW6" s="237">
        <v>1165497</v>
      </c>
      <c r="DX6" s="237">
        <v>-1539355</v>
      </c>
      <c r="DY6" s="237">
        <v>176359</v>
      </c>
      <c r="DZ6" s="237">
        <v>976378</v>
      </c>
      <c r="EA6" s="237">
        <v>215229</v>
      </c>
      <c r="EB6" s="237">
        <v>88260</v>
      </c>
      <c r="EC6" s="237">
        <v>-641141</v>
      </c>
      <c r="ED6" s="237">
        <v>4127</v>
      </c>
      <c r="EE6" s="237">
        <v>4863199</v>
      </c>
      <c r="EF6" s="237">
        <v>2160577</v>
      </c>
      <c r="EG6" s="237">
        <v>5053236</v>
      </c>
      <c r="EH6" s="237">
        <v>3135107</v>
      </c>
      <c r="EI6" s="237">
        <v>278482</v>
      </c>
      <c r="EJ6" s="237">
        <v>96436</v>
      </c>
      <c r="EK6" s="237">
        <v>-282785</v>
      </c>
      <c r="EL6" s="237">
        <v>-15291</v>
      </c>
      <c r="EM6" s="237">
        <v>1003513</v>
      </c>
      <c r="EN6" s="237">
        <v>403493</v>
      </c>
      <c r="EO6" s="237">
        <v>0</v>
      </c>
      <c r="EP6" s="237">
        <v>18064</v>
      </c>
      <c r="EQ6" s="237">
        <v>2293842</v>
      </c>
      <c r="ER6" s="237">
        <v>0</v>
      </c>
      <c r="ES6" s="237">
        <v>37330</v>
      </c>
      <c r="ET6" s="236">
        <v>0</v>
      </c>
      <c r="EU6" s="237">
        <v>1308263</v>
      </c>
      <c r="EV6" s="237">
        <v>-289044</v>
      </c>
      <c r="EW6" s="237">
        <v>84735</v>
      </c>
      <c r="EX6" s="237">
        <v>688387</v>
      </c>
      <c r="EY6" s="237">
        <v>366762</v>
      </c>
      <c r="EZ6" s="237">
        <v>457937</v>
      </c>
      <c r="FA6" s="237">
        <v>1451495</v>
      </c>
      <c r="FB6" s="237">
        <v>0</v>
      </c>
      <c r="FC6" s="237">
        <v>-1369161</v>
      </c>
      <c r="FD6" s="237">
        <v>59224</v>
      </c>
      <c r="FE6" s="237">
        <v>9109</v>
      </c>
      <c r="FF6" s="237">
        <v>7707</v>
      </c>
      <c r="FG6" s="237">
        <v>-1496849</v>
      </c>
      <c r="FH6" s="237">
        <v>787688</v>
      </c>
      <c r="FI6" s="237">
        <v>-517854</v>
      </c>
      <c r="FJ6" s="237">
        <v>253524</v>
      </c>
      <c r="FK6" s="237">
        <v>0</v>
      </c>
      <c r="FL6" s="237">
        <v>893757</v>
      </c>
      <c r="FM6" s="237">
        <v>1280</v>
      </c>
      <c r="FN6" s="237">
        <v>42976</v>
      </c>
      <c r="FO6" s="237">
        <v>22677</v>
      </c>
      <c r="FP6" s="237">
        <v>33629</v>
      </c>
      <c r="FQ6" s="237">
        <v>439673</v>
      </c>
      <c r="FR6" s="237">
        <v>0</v>
      </c>
      <c r="FS6" s="237">
        <v>-446854</v>
      </c>
      <c r="FT6" s="237">
        <v>47754</v>
      </c>
      <c r="FU6" s="237">
        <v>94520</v>
      </c>
    </row>
    <row r="7" spans="1:177" x14ac:dyDescent="0.25">
      <c r="A7">
        <v>253</v>
      </c>
      <c r="B7">
        <v>253</v>
      </c>
      <c r="C7" t="s">
        <v>235</v>
      </c>
      <c r="D7" t="s">
        <v>236</v>
      </c>
      <c r="F7" s="233">
        <v>0</v>
      </c>
      <c r="G7" s="233">
        <v>0</v>
      </c>
      <c r="H7" s="233">
        <v>0</v>
      </c>
      <c r="I7" s="233">
        <v>9736</v>
      </c>
      <c r="J7" s="233">
        <v>0</v>
      </c>
      <c r="K7" s="233">
        <v>417698</v>
      </c>
      <c r="L7" s="233">
        <v>0</v>
      </c>
      <c r="M7" s="233">
        <v>8911</v>
      </c>
      <c r="N7" s="233">
        <v>0</v>
      </c>
      <c r="O7" s="233">
        <v>6051</v>
      </c>
      <c r="P7" s="233">
        <v>0</v>
      </c>
      <c r="Q7" s="233">
        <v>54393</v>
      </c>
      <c r="R7" s="233">
        <v>0</v>
      </c>
      <c r="S7" s="233">
        <v>7041</v>
      </c>
      <c r="T7" s="233">
        <v>1944</v>
      </c>
      <c r="U7" s="233">
        <v>2529133</v>
      </c>
      <c r="V7" s="233">
        <v>0</v>
      </c>
      <c r="W7" s="233">
        <v>0</v>
      </c>
      <c r="X7" s="233">
        <v>0</v>
      </c>
      <c r="Y7" s="233">
        <v>1185545</v>
      </c>
      <c r="Z7" s="233">
        <v>0</v>
      </c>
      <c r="AA7" s="233">
        <v>0</v>
      </c>
      <c r="AB7" s="233">
        <v>101179</v>
      </c>
      <c r="AC7" s="233">
        <v>0</v>
      </c>
      <c r="AD7" s="233">
        <v>0</v>
      </c>
      <c r="AE7" s="233">
        <v>0</v>
      </c>
      <c r="AF7" s="233">
        <v>0</v>
      </c>
      <c r="AG7" s="233">
        <v>0</v>
      </c>
      <c r="AH7" s="233">
        <v>8000</v>
      </c>
      <c r="AI7" s="233">
        <v>0</v>
      </c>
      <c r="AJ7" s="233">
        <v>0</v>
      </c>
      <c r="AK7" s="233">
        <v>1986</v>
      </c>
      <c r="AL7" s="233">
        <v>0</v>
      </c>
      <c r="AM7" s="233">
        <v>8801</v>
      </c>
      <c r="AN7" s="233">
        <v>0</v>
      </c>
      <c r="AO7" s="233">
        <v>0</v>
      </c>
      <c r="AP7" s="233">
        <v>0</v>
      </c>
      <c r="AQ7" s="233">
        <v>0</v>
      </c>
      <c r="AR7" s="233">
        <v>23757</v>
      </c>
      <c r="AS7" s="233">
        <v>2720978</v>
      </c>
      <c r="AT7" s="233">
        <v>7173511</v>
      </c>
      <c r="AU7" s="233">
        <v>4150</v>
      </c>
      <c r="AV7" s="233">
        <v>0</v>
      </c>
      <c r="AW7" s="233">
        <v>0</v>
      </c>
      <c r="AX7" s="233">
        <v>485775</v>
      </c>
      <c r="AY7" s="233">
        <v>0</v>
      </c>
      <c r="AZ7" s="233">
        <v>10714</v>
      </c>
      <c r="BA7" s="233">
        <v>0</v>
      </c>
      <c r="BB7" s="233">
        <v>1157083</v>
      </c>
      <c r="BC7" s="233">
        <v>14368</v>
      </c>
      <c r="BD7" s="233">
        <v>0</v>
      </c>
      <c r="BE7" s="233">
        <v>0</v>
      </c>
      <c r="BF7" s="233">
        <v>0</v>
      </c>
      <c r="BG7" s="233">
        <v>0</v>
      </c>
      <c r="BH7" s="233">
        <v>556030</v>
      </c>
      <c r="BI7" s="233">
        <v>50000</v>
      </c>
      <c r="BJ7" s="233">
        <v>0</v>
      </c>
      <c r="BK7" s="233">
        <v>6260</v>
      </c>
      <c r="BL7" s="233">
        <v>0</v>
      </c>
      <c r="BM7" s="233">
        <v>0</v>
      </c>
      <c r="BN7" s="233">
        <v>0</v>
      </c>
      <c r="BO7" s="233">
        <v>0</v>
      </c>
      <c r="BP7" s="233">
        <v>0</v>
      </c>
      <c r="BQ7" s="233">
        <v>0</v>
      </c>
      <c r="BR7" s="233">
        <v>6845</v>
      </c>
      <c r="BS7" s="233">
        <v>0</v>
      </c>
      <c r="BT7" s="233">
        <v>0</v>
      </c>
      <c r="BU7" s="233">
        <v>493</v>
      </c>
      <c r="BV7" s="233">
        <v>127575</v>
      </c>
      <c r="BW7" s="233">
        <v>0</v>
      </c>
      <c r="BX7" s="233">
        <v>280800</v>
      </c>
      <c r="BY7" s="233">
        <v>0</v>
      </c>
      <c r="BZ7" s="233">
        <v>0</v>
      </c>
      <c r="CA7" s="233">
        <v>0</v>
      </c>
      <c r="CB7" s="233">
        <v>7085713</v>
      </c>
      <c r="CC7" s="233">
        <v>8123</v>
      </c>
      <c r="CD7" s="233">
        <v>1245375</v>
      </c>
      <c r="CE7" s="233">
        <v>0</v>
      </c>
      <c r="CF7" s="233">
        <v>1244697</v>
      </c>
      <c r="CG7" s="233">
        <v>0</v>
      </c>
      <c r="CH7" s="233">
        <v>17814</v>
      </c>
      <c r="CI7" s="233">
        <v>281705</v>
      </c>
      <c r="CJ7" s="233">
        <v>331079</v>
      </c>
      <c r="CK7" s="233">
        <v>45202</v>
      </c>
      <c r="CL7" s="233">
        <v>0</v>
      </c>
      <c r="CM7" s="233">
        <v>29949</v>
      </c>
      <c r="CN7" s="233">
        <v>0</v>
      </c>
      <c r="CO7" s="233">
        <v>2527833</v>
      </c>
      <c r="CP7" s="233">
        <v>24249</v>
      </c>
      <c r="CQ7" s="233">
        <v>0</v>
      </c>
      <c r="CR7" s="233">
        <v>0</v>
      </c>
      <c r="CS7" s="233">
        <v>0</v>
      </c>
      <c r="CT7" s="233">
        <v>0</v>
      </c>
      <c r="CU7" s="233">
        <v>0</v>
      </c>
      <c r="CV7" s="233">
        <v>0</v>
      </c>
      <c r="CW7" s="233">
        <v>0</v>
      </c>
      <c r="CX7" s="233">
        <v>0</v>
      </c>
      <c r="CY7" s="233">
        <v>12181</v>
      </c>
      <c r="CZ7" s="233">
        <v>6031</v>
      </c>
      <c r="DA7" s="233">
        <v>2695</v>
      </c>
      <c r="DB7" s="233">
        <v>12580744</v>
      </c>
      <c r="DC7" s="233">
        <v>0</v>
      </c>
      <c r="DD7" s="233">
        <v>0</v>
      </c>
      <c r="DE7" s="233">
        <v>0</v>
      </c>
      <c r="DF7" s="233">
        <v>0</v>
      </c>
      <c r="DG7" s="233">
        <v>0</v>
      </c>
      <c r="DH7" s="233">
        <v>0</v>
      </c>
      <c r="DI7" s="233">
        <v>0</v>
      </c>
      <c r="DJ7" s="233">
        <v>0</v>
      </c>
      <c r="DK7" s="233">
        <v>10472</v>
      </c>
      <c r="DL7" s="237">
        <v>0</v>
      </c>
      <c r="DM7" s="237">
        <v>0</v>
      </c>
      <c r="DN7" s="237">
        <v>0</v>
      </c>
      <c r="DO7" s="237">
        <v>0</v>
      </c>
      <c r="DP7" s="237">
        <v>0</v>
      </c>
      <c r="DQ7" s="237">
        <v>0</v>
      </c>
      <c r="DR7" s="237">
        <v>2350460</v>
      </c>
      <c r="DS7" s="237">
        <v>0</v>
      </c>
      <c r="DT7" s="237">
        <v>0</v>
      </c>
      <c r="DU7" s="237">
        <v>4236</v>
      </c>
      <c r="DV7" s="237">
        <v>0</v>
      </c>
      <c r="DW7" s="237">
        <v>0</v>
      </c>
      <c r="DX7" s="237">
        <v>1225191</v>
      </c>
      <c r="DY7" s="237">
        <v>0</v>
      </c>
      <c r="DZ7" s="237">
        <v>0</v>
      </c>
      <c r="EA7" s="237">
        <v>0</v>
      </c>
      <c r="EB7" s="237">
        <v>0</v>
      </c>
      <c r="EC7" s="237">
        <v>0</v>
      </c>
      <c r="ED7" s="237">
        <v>0</v>
      </c>
      <c r="EE7" s="237">
        <v>11478</v>
      </c>
      <c r="EF7" s="237">
        <v>0</v>
      </c>
      <c r="EG7" s="237">
        <v>1144</v>
      </c>
      <c r="EH7" s="237">
        <v>0</v>
      </c>
      <c r="EI7" s="237">
        <v>0</v>
      </c>
      <c r="EJ7" s="237">
        <v>17659</v>
      </c>
      <c r="EK7" s="237">
        <v>0</v>
      </c>
      <c r="EL7" s="237">
        <v>129316</v>
      </c>
      <c r="EM7" s="237">
        <v>6528</v>
      </c>
      <c r="EN7" s="237">
        <v>0</v>
      </c>
      <c r="EO7" s="237">
        <v>0</v>
      </c>
      <c r="EP7" s="237">
        <v>0</v>
      </c>
      <c r="EQ7" s="237">
        <v>334848</v>
      </c>
      <c r="ER7" s="237">
        <v>0</v>
      </c>
      <c r="ES7" s="237">
        <v>0</v>
      </c>
      <c r="ET7" s="236">
        <v>1830</v>
      </c>
      <c r="EU7" s="237">
        <v>0</v>
      </c>
      <c r="EV7" s="237">
        <v>162070</v>
      </c>
      <c r="EW7" s="237">
        <v>0</v>
      </c>
      <c r="EX7" s="237">
        <v>0</v>
      </c>
      <c r="EY7" s="237">
        <v>0</v>
      </c>
      <c r="EZ7" s="237">
        <v>0</v>
      </c>
      <c r="FA7" s="237">
        <v>0</v>
      </c>
      <c r="FB7" s="237">
        <v>0</v>
      </c>
      <c r="FC7" s="237">
        <v>0</v>
      </c>
      <c r="FD7" s="237">
        <v>0</v>
      </c>
      <c r="FE7" s="237">
        <v>0</v>
      </c>
      <c r="FF7" s="237">
        <v>0</v>
      </c>
      <c r="FG7" s="237">
        <v>1086244</v>
      </c>
      <c r="FH7" s="237">
        <v>49555</v>
      </c>
      <c r="FI7" s="237">
        <v>0</v>
      </c>
      <c r="FJ7" s="237">
        <v>25762</v>
      </c>
      <c r="FK7" s="237">
        <v>0</v>
      </c>
      <c r="FL7" s="237">
        <v>214328</v>
      </c>
      <c r="FM7" s="237">
        <v>0</v>
      </c>
      <c r="FN7" s="237">
        <v>0</v>
      </c>
      <c r="FO7" s="237">
        <v>0</v>
      </c>
      <c r="FP7" s="237">
        <v>6528</v>
      </c>
      <c r="FQ7" s="237">
        <v>0</v>
      </c>
      <c r="FR7" s="237">
        <v>0</v>
      </c>
      <c r="FS7" s="237">
        <v>0</v>
      </c>
      <c r="FT7" s="237">
        <v>0</v>
      </c>
      <c r="FU7" s="237">
        <v>1821</v>
      </c>
    </row>
    <row r="8" spans="1:177" x14ac:dyDescent="0.25">
      <c r="A8">
        <v>254</v>
      </c>
      <c r="B8">
        <v>254</v>
      </c>
      <c r="C8" t="s">
        <v>237</v>
      </c>
      <c r="D8" t="s">
        <v>238</v>
      </c>
      <c r="F8" s="233">
        <v>-2326283</v>
      </c>
      <c r="G8" s="233">
        <v>405239</v>
      </c>
      <c r="H8" s="233">
        <v>3129697</v>
      </c>
      <c r="I8" s="233">
        <v>-7970741</v>
      </c>
      <c r="J8" s="233">
        <v>253765</v>
      </c>
      <c r="K8" s="233">
        <v>-7622834</v>
      </c>
      <c r="L8" s="233">
        <v>315994</v>
      </c>
      <c r="M8" s="233">
        <v>-6157423</v>
      </c>
      <c r="N8" s="233">
        <v>1269724</v>
      </c>
      <c r="O8" s="233">
        <v>-4223050</v>
      </c>
      <c r="P8" s="233">
        <v>-1065174</v>
      </c>
      <c r="Q8" s="233">
        <v>2336914</v>
      </c>
      <c r="R8" s="233">
        <v>1233038</v>
      </c>
      <c r="S8" s="233">
        <v>-3830661</v>
      </c>
      <c r="T8" s="233">
        <v>-821920</v>
      </c>
      <c r="U8" s="233">
        <v>42435</v>
      </c>
      <c r="V8" s="233">
        <v>-3987476</v>
      </c>
      <c r="W8" s="233">
        <v>279944</v>
      </c>
      <c r="X8" s="233">
        <v>524854</v>
      </c>
      <c r="Y8" s="233">
        <v>336606</v>
      </c>
      <c r="Z8" s="233">
        <v>-57808</v>
      </c>
      <c r="AA8" s="233">
        <v>1593994</v>
      </c>
      <c r="AB8" s="233">
        <v>-7631360</v>
      </c>
      <c r="AC8" s="233">
        <v>-7452857</v>
      </c>
      <c r="AD8" s="233">
        <v>404</v>
      </c>
      <c r="AE8" s="233">
        <v>-29080</v>
      </c>
      <c r="AF8" s="233">
        <v>-816578</v>
      </c>
      <c r="AG8" s="233">
        <v>-32040</v>
      </c>
      <c r="AH8" s="233">
        <v>-7017317</v>
      </c>
      <c r="AI8" s="233">
        <v>1157442</v>
      </c>
      <c r="AJ8" s="233">
        <v>1723792</v>
      </c>
      <c r="AK8" s="233">
        <v>-1142306</v>
      </c>
      <c r="AL8" s="233">
        <v>149298</v>
      </c>
      <c r="AM8" s="233">
        <v>-3618931</v>
      </c>
      <c r="AN8" s="233">
        <v>510122</v>
      </c>
      <c r="AO8" s="233">
        <v>393200</v>
      </c>
      <c r="AP8" s="233">
        <v>913125</v>
      </c>
      <c r="AQ8" s="233">
        <v>17086</v>
      </c>
      <c r="AR8" s="233">
        <v>-14848207</v>
      </c>
      <c r="AS8" s="233">
        <v>-8137143</v>
      </c>
      <c r="AT8" s="233">
        <v>-16438564</v>
      </c>
      <c r="AU8" s="233">
        <v>-2438739</v>
      </c>
      <c r="AV8" s="233">
        <v>195921</v>
      </c>
      <c r="AW8" s="233">
        <v>152588</v>
      </c>
      <c r="AX8" s="233">
        <v>-15917128</v>
      </c>
      <c r="AY8" s="233">
        <v>-329415</v>
      </c>
      <c r="AZ8" s="233">
        <v>-7133388</v>
      </c>
      <c r="BA8" s="233">
        <v>-1336473</v>
      </c>
      <c r="BB8" s="233">
        <v>652479</v>
      </c>
      <c r="BC8" s="233">
        <v>-5826449</v>
      </c>
      <c r="BD8" s="233">
        <v>916195</v>
      </c>
      <c r="BE8" s="233">
        <v>770872</v>
      </c>
      <c r="BF8" s="233">
        <v>1528717</v>
      </c>
      <c r="BG8" s="233">
        <v>260796</v>
      </c>
      <c r="BH8" s="233">
        <v>1007637</v>
      </c>
      <c r="BI8" s="233">
        <v>42280</v>
      </c>
      <c r="BJ8" s="233">
        <v>19531</v>
      </c>
      <c r="BK8" s="233">
        <v>-2749682</v>
      </c>
      <c r="BL8" s="233">
        <v>4585090</v>
      </c>
      <c r="BM8" s="233">
        <v>654182</v>
      </c>
      <c r="BN8" s="233">
        <v>19881</v>
      </c>
      <c r="BO8" s="233">
        <v>405069</v>
      </c>
      <c r="BP8" s="233">
        <v>622399</v>
      </c>
      <c r="BQ8" s="233">
        <v>-1014291</v>
      </c>
      <c r="BR8" s="233">
        <v>-2183102</v>
      </c>
      <c r="BS8" s="233">
        <v>42176</v>
      </c>
      <c r="BT8" s="233">
        <v>726037</v>
      </c>
      <c r="BU8" s="233">
        <v>-2192278</v>
      </c>
      <c r="BV8" s="233">
        <v>-4481590</v>
      </c>
      <c r="BW8" s="233">
        <v>-4654479</v>
      </c>
      <c r="BX8" s="233">
        <v>-8702591</v>
      </c>
      <c r="BY8" s="233">
        <v>320649</v>
      </c>
      <c r="BZ8" s="233">
        <v>-68725</v>
      </c>
      <c r="CA8" s="233">
        <v>442751</v>
      </c>
      <c r="CB8" s="233">
        <v>-9468041</v>
      </c>
      <c r="CC8" s="233">
        <v>-9926698</v>
      </c>
      <c r="CD8" s="233">
        <v>37632</v>
      </c>
      <c r="CE8" s="233">
        <v>298238</v>
      </c>
      <c r="CF8" s="233">
        <v>-7732</v>
      </c>
      <c r="CG8" s="233">
        <v>925906</v>
      </c>
      <c r="CH8" s="233">
        <v>-6838473</v>
      </c>
      <c r="CI8" s="233">
        <v>-12916</v>
      </c>
      <c r="CJ8" s="233">
        <v>-17079414</v>
      </c>
      <c r="CK8" s="233">
        <v>402240</v>
      </c>
      <c r="CL8" s="233">
        <v>895003</v>
      </c>
      <c r="CM8" s="233">
        <v>-19689371</v>
      </c>
      <c r="CN8" s="233">
        <v>-449872</v>
      </c>
      <c r="CO8" s="233">
        <v>192537</v>
      </c>
      <c r="CP8" s="233">
        <v>21441</v>
      </c>
      <c r="CQ8" s="233">
        <v>5834199</v>
      </c>
      <c r="CR8" s="233">
        <v>642153</v>
      </c>
      <c r="CS8" s="233">
        <v>1631005</v>
      </c>
      <c r="CT8" s="233">
        <v>31459</v>
      </c>
      <c r="CU8" s="233">
        <v>457490</v>
      </c>
      <c r="CV8" s="233">
        <v>33869</v>
      </c>
      <c r="CW8" s="233">
        <v>2160163</v>
      </c>
      <c r="CX8" s="233">
        <v>1919798</v>
      </c>
      <c r="CY8" s="233">
        <v>-7736147</v>
      </c>
      <c r="CZ8" s="233">
        <v>-1964179</v>
      </c>
      <c r="DA8" s="233">
        <v>-2161836</v>
      </c>
      <c r="DB8" s="233">
        <v>1952989</v>
      </c>
      <c r="DC8" s="233">
        <v>136569</v>
      </c>
      <c r="DD8" s="233">
        <v>1168249</v>
      </c>
      <c r="DE8" s="233">
        <v>-11692364</v>
      </c>
      <c r="DF8" s="233">
        <v>392688</v>
      </c>
      <c r="DG8" s="233">
        <v>475997</v>
      </c>
      <c r="DH8" s="233">
        <v>4384900</v>
      </c>
      <c r="DI8" s="233">
        <v>1037235</v>
      </c>
      <c r="DJ8" s="233">
        <v>-1370210</v>
      </c>
      <c r="DK8" s="233">
        <v>324536</v>
      </c>
      <c r="DL8" s="237">
        <v>31702</v>
      </c>
      <c r="DM8" s="237">
        <v>321855</v>
      </c>
      <c r="DN8" s="237">
        <v>12726</v>
      </c>
      <c r="DO8" s="237">
        <v>646033</v>
      </c>
      <c r="DP8" s="237">
        <v>395576</v>
      </c>
      <c r="DQ8" s="237">
        <v>2598194</v>
      </c>
      <c r="DR8" s="237">
        <v>-22808847</v>
      </c>
      <c r="DS8" s="237">
        <v>787219</v>
      </c>
      <c r="DT8" s="237">
        <v>-2955891</v>
      </c>
      <c r="DU8" s="237">
        <v>-3142982</v>
      </c>
      <c r="DV8" s="237">
        <v>50089</v>
      </c>
      <c r="DW8" s="237">
        <v>3001590</v>
      </c>
      <c r="DX8" s="237">
        <v>-737704</v>
      </c>
      <c r="DY8" s="237">
        <v>1208077</v>
      </c>
      <c r="DZ8" s="237">
        <v>720544</v>
      </c>
      <c r="EA8" s="237">
        <v>671425</v>
      </c>
      <c r="EB8" s="237">
        <v>1077854</v>
      </c>
      <c r="EC8" s="237">
        <v>1269436</v>
      </c>
      <c r="ED8" s="237">
        <v>18360</v>
      </c>
      <c r="EE8" s="237">
        <v>-6967518</v>
      </c>
      <c r="EF8" s="237">
        <v>2238046</v>
      </c>
      <c r="EG8" s="237">
        <v>-7569634</v>
      </c>
      <c r="EH8" s="237">
        <v>4446335</v>
      </c>
      <c r="EI8" s="237">
        <v>920348</v>
      </c>
      <c r="EJ8" s="237">
        <v>-7529111</v>
      </c>
      <c r="EK8" s="237">
        <v>411085</v>
      </c>
      <c r="EL8" s="237">
        <v>-5443244</v>
      </c>
      <c r="EM8" s="237">
        <v>-4173299</v>
      </c>
      <c r="EN8" s="237">
        <v>1639902</v>
      </c>
      <c r="EO8" s="237">
        <v>0</v>
      </c>
      <c r="EP8" s="237">
        <v>126158</v>
      </c>
      <c r="EQ8" s="237">
        <v>2018087</v>
      </c>
      <c r="ER8" s="237">
        <v>38692</v>
      </c>
      <c r="ES8" s="237">
        <v>108209</v>
      </c>
      <c r="ET8" s="236">
        <v>27663</v>
      </c>
      <c r="EU8" s="237">
        <v>2327223</v>
      </c>
      <c r="EV8" s="237">
        <v>954002</v>
      </c>
      <c r="EW8" s="237">
        <v>204089</v>
      </c>
      <c r="EX8" s="237">
        <v>2124247</v>
      </c>
      <c r="EY8" s="237">
        <v>1461837</v>
      </c>
      <c r="EZ8" s="237">
        <v>-2454111</v>
      </c>
      <c r="FA8" s="237">
        <v>5724235</v>
      </c>
      <c r="FB8" s="237">
        <v>470088</v>
      </c>
      <c r="FC8" s="237">
        <v>158987</v>
      </c>
      <c r="FD8" s="237">
        <v>70764</v>
      </c>
      <c r="FE8" s="237">
        <v>51944</v>
      </c>
      <c r="FF8" s="237">
        <v>70863</v>
      </c>
      <c r="FG8" s="237">
        <v>-8061297</v>
      </c>
      <c r="FH8" s="237">
        <v>-7283995</v>
      </c>
      <c r="FI8" s="237">
        <v>149848</v>
      </c>
      <c r="FJ8" s="237">
        <v>-15664652</v>
      </c>
      <c r="FK8" s="237">
        <v>27727</v>
      </c>
      <c r="FL8" s="237">
        <v>912865</v>
      </c>
      <c r="FM8" s="237">
        <v>415558</v>
      </c>
      <c r="FN8" s="237">
        <v>644874</v>
      </c>
      <c r="FO8" s="237">
        <v>447267</v>
      </c>
      <c r="FP8" s="237">
        <v>-2058033</v>
      </c>
      <c r="FQ8" s="237">
        <v>832028</v>
      </c>
      <c r="FR8" s="237">
        <v>47751</v>
      </c>
      <c r="FS8" s="237">
        <v>2549322</v>
      </c>
      <c r="FT8" s="237">
        <v>772863</v>
      </c>
      <c r="FU8" s="237">
        <v>-1795717</v>
      </c>
    </row>
    <row r="9" spans="1:177" x14ac:dyDescent="0.25">
      <c r="A9">
        <v>506</v>
      </c>
      <c r="B9">
        <v>506</v>
      </c>
      <c r="C9" t="s">
        <v>39</v>
      </c>
      <c r="D9" t="s">
        <v>239</v>
      </c>
      <c r="F9" s="233">
        <v>398860</v>
      </c>
      <c r="G9" s="233">
        <v>329792</v>
      </c>
      <c r="H9" s="233">
        <v>3126962</v>
      </c>
      <c r="I9" s="233">
        <v>90300</v>
      </c>
      <c r="J9" s="233">
        <v>296009</v>
      </c>
      <c r="K9" s="233">
        <v>1264306</v>
      </c>
      <c r="L9" s="233">
        <v>306081</v>
      </c>
      <c r="M9" s="233">
        <v>681759</v>
      </c>
      <c r="N9" s="233">
        <v>1192978</v>
      </c>
      <c r="O9" s="233">
        <v>319507</v>
      </c>
      <c r="P9" s="233">
        <v>842476</v>
      </c>
      <c r="Q9" s="233">
        <v>2342650</v>
      </c>
      <c r="R9" s="233">
        <v>1533179</v>
      </c>
      <c r="S9" s="233">
        <v>870033</v>
      </c>
      <c r="T9" s="233">
        <v>938747</v>
      </c>
      <c r="U9" s="233">
        <v>1387468</v>
      </c>
      <c r="V9" s="233">
        <v>1515322</v>
      </c>
      <c r="W9" s="233">
        <v>758229</v>
      </c>
      <c r="X9" s="233">
        <v>821400</v>
      </c>
      <c r="Y9" s="233">
        <v>1595518</v>
      </c>
      <c r="Z9" s="233">
        <v>57409</v>
      </c>
      <c r="AA9" s="233">
        <v>1439390</v>
      </c>
      <c r="AB9" s="233">
        <v>540907</v>
      </c>
      <c r="AC9" s="233">
        <v>87858</v>
      </c>
      <c r="AD9" s="233">
        <v>86969</v>
      </c>
      <c r="AE9" s="233">
        <v>0</v>
      </c>
      <c r="AF9" s="233">
        <v>117807</v>
      </c>
      <c r="AG9" s="233">
        <v>24023</v>
      </c>
      <c r="AH9" s="233">
        <v>633620</v>
      </c>
      <c r="AI9" s="233">
        <v>1013008</v>
      </c>
      <c r="AJ9" s="233">
        <v>1993919</v>
      </c>
      <c r="AK9" s="233">
        <v>283081</v>
      </c>
      <c r="AL9" s="233">
        <v>149298</v>
      </c>
      <c r="AM9" s="233">
        <v>3222301</v>
      </c>
      <c r="AN9" s="233">
        <v>591070</v>
      </c>
      <c r="AO9" s="233">
        <v>406979</v>
      </c>
      <c r="AP9" s="233">
        <v>763370</v>
      </c>
      <c r="AQ9" s="233">
        <v>251621</v>
      </c>
      <c r="AR9" s="233">
        <v>4488523</v>
      </c>
      <c r="AS9" s="233">
        <v>3793541</v>
      </c>
      <c r="AT9" s="233">
        <v>2181654</v>
      </c>
      <c r="AU9" s="233">
        <v>659566</v>
      </c>
      <c r="AV9" s="233">
        <v>211782</v>
      </c>
      <c r="AW9" s="233">
        <v>139164</v>
      </c>
      <c r="AX9" s="233">
        <v>1554536</v>
      </c>
      <c r="AY9" s="233">
        <v>309074</v>
      </c>
      <c r="AZ9" s="233">
        <v>1614113</v>
      </c>
      <c r="BA9" s="233">
        <v>1779024</v>
      </c>
      <c r="BB9" s="233">
        <v>678148</v>
      </c>
      <c r="BC9" s="233">
        <v>1007035</v>
      </c>
      <c r="BD9" s="233">
        <v>960412</v>
      </c>
      <c r="BE9" s="233">
        <v>821270</v>
      </c>
      <c r="BF9" s="233">
        <v>896919</v>
      </c>
      <c r="BG9" s="233">
        <v>302636</v>
      </c>
      <c r="BH9" s="233">
        <v>2194560</v>
      </c>
      <c r="BI9" s="233">
        <v>123122</v>
      </c>
      <c r="BJ9" s="233">
        <v>45938</v>
      </c>
      <c r="BK9" s="233">
        <v>97726</v>
      </c>
      <c r="BL9" s="233">
        <v>4521756</v>
      </c>
      <c r="BM9" s="233">
        <v>593669</v>
      </c>
      <c r="BN9" s="233">
        <v>27044</v>
      </c>
      <c r="BO9" s="233">
        <v>526226</v>
      </c>
      <c r="BP9" s="233">
        <v>604648</v>
      </c>
      <c r="BQ9" s="233">
        <v>3548</v>
      </c>
      <c r="BR9" s="233">
        <v>18310833</v>
      </c>
      <c r="BS9" s="233">
        <v>78968</v>
      </c>
      <c r="BT9" s="233">
        <v>717848</v>
      </c>
      <c r="BU9" s="233">
        <v>266398</v>
      </c>
      <c r="BV9" s="233">
        <v>665484</v>
      </c>
      <c r="BW9" s="233">
        <v>970513</v>
      </c>
      <c r="BX9" s="233">
        <v>1406858</v>
      </c>
      <c r="BY9" s="233">
        <v>318591</v>
      </c>
      <c r="BZ9" s="233">
        <v>78520</v>
      </c>
      <c r="CA9" s="233">
        <v>332103</v>
      </c>
      <c r="CB9" s="233">
        <v>45597</v>
      </c>
      <c r="CC9" s="233">
        <v>61965</v>
      </c>
      <c r="CD9" s="233">
        <v>386065</v>
      </c>
      <c r="CE9" s="233">
        <v>305045</v>
      </c>
      <c r="CF9" s="233">
        <v>313793</v>
      </c>
      <c r="CG9" s="233">
        <v>777033</v>
      </c>
      <c r="CH9" s="233">
        <v>949233</v>
      </c>
      <c r="CI9" s="233">
        <v>187755</v>
      </c>
      <c r="CJ9" s="233">
        <v>1428763</v>
      </c>
      <c r="CK9" s="233">
        <v>501026</v>
      </c>
      <c r="CL9" s="233">
        <v>867452</v>
      </c>
      <c r="CM9" s="233">
        <v>5078308</v>
      </c>
      <c r="CN9" s="233">
        <v>116434</v>
      </c>
      <c r="CO9" s="233">
        <v>1896771</v>
      </c>
      <c r="CP9" s="233">
        <v>21323</v>
      </c>
      <c r="CQ9" s="233">
        <v>6035096</v>
      </c>
      <c r="CR9" s="233">
        <v>640474</v>
      </c>
      <c r="CS9" s="233">
        <v>1975970</v>
      </c>
      <c r="CT9" s="233">
        <v>129799</v>
      </c>
      <c r="CU9" s="233">
        <v>460098</v>
      </c>
      <c r="CV9" s="233">
        <v>40316</v>
      </c>
      <c r="CW9" s="233">
        <v>2197083</v>
      </c>
      <c r="CX9" s="233">
        <v>2097356</v>
      </c>
      <c r="CY9" s="233">
        <v>1237089</v>
      </c>
      <c r="CZ9" s="233">
        <v>576466</v>
      </c>
      <c r="DA9" s="233">
        <v>317455</v>
      </c>
      <c r="DB9" s="233">
        <v>5009874</v>
      </c>
      <c r="DC9" s="233">
        <v>190294</v>
      </c>
      <c r="DD9" s="233">
        <v>1571168</v>
      </c>
      <c r="DE9" s="233">
        <v>966793</v>
      </c>
      <c r="DF9" s="233">
        <v>397268</v>
      </c>
      <c r="DG9" s="233">
        <v>962376</v>
      </c>
      <c r="DH9" s="233">
        <v>3910290</v>
      </c>
      <c r="DI9" s="233">
        <v>539478</v>
      </c>
      <c r="DJ9" s="233">
        <v>579444</v>
      </c>
      <c r="DK9" s="233">
        <v>362050</v>
      </c>
      <c r="DL9" s="237">
        <v>31702</v>
      </c>
      <c r="DM9" s="237">
        <v>373603</v>
      </c>
      <c r="DN9" s="237">
        <v>36181</v>
      </c>
      <c r="DO9" s="237">
        <v>489380</v>
      </c>
      <c r="DP9" s="237">
        <v>345803</v>
      </c>
      <c r="DQ9" s="237">
        <v>3171757</v>
      </c>
      <c r="DR9" s="237">
        <v>2774170</v>
      </c>
      <c r="DS9" s="237">
        <v>769371</v>
      </c>
      <c r="DT9" s="237">
        <v>2350731</v>
      </c>
      <c r="DU9" s="237">
        <v>442</v>
      </c>
      <c r="DV9" s="237">
        <v>73890</v>
      </c>
      <c r="DW9" s="237">
        <v>3058260</v>
      </c>
      <c r="DX9" s="237">
        <v>487142</v>
      </c>
      <c r="DY9" s="237">
        <v>1460383</v>
      </c>
      <c r="DZ9" s="237">
        <v>699592</v>
      </c>
      <c r="EA9" s="237">
        <v>780525</v>
      </c>
      <c r="EB9" s="237">
        <v>1080841</v>
      </c>
      <c r="EC9" s="237">
        <v>1590244</v>
      </c>
      <c r="ED9" s="237">
        <v>38125</v>
      </c>
      <c r="EE9" s="237">
        <v>1176455</v>
      </c>
      <c r="EF9" s="237">
        <v>2233640</v>
      </c>
      <c r="EG9" s="237">
        <v>2107425</v>
      </c>
      <c r="EH9" s="237">
        <v>4412738</v>
      </c>
      <c r="EI9" s="237">
        <v>895551</v>
      </c>
      <c r="EJ9" s="237">
        <v>469458</v>
      </c>
      <c r="EK9" s="237">
        <v>536731</v>
      </c>
      <c r="EL9" s="237">
        <v>324981</v>
      </c>
      <c r="EM9" s="237">
        <v>1121020</v>
      </c>
      <c r="EN9" s="237">
        <v>1577971</v>
      </c>
      <c r="EO9" s="237">
        <v>177638</v>
      </c>
      <c r="EP9" s="237">
        <v>155120</v>
      </c>
      <c r="EQ9" s="237">
        <v>2041130</v>
      </c>
      <c r="ER9" s="237">
        <v>374310</v>
      </c>
      <c r="ES9" s="237">
        <v>100819</v>
      </c>
      <c r="ET9" s="236">
        <v>32444</v>
      </c>
      <c r="EU9" s="237">
        <v>2183504</v>
      </c>
      <c r="EV9" s="237">
        <v>956012</v>
      </c>
      <c r="EW9" s="237">
        <v>203162</v>
      </c>
      <c r="EX9" s="237">
        <v>2126774</v>
      </c>
      <c r="EY9" s="237">
        <v>1434288</v>
      </c>
      <c r="EZ9" s="237">
        <v>212278</v>
      </c>
      <c r="FA9" s="237">
        <v>4088529</v>
      </c>
      <c r="FB9" s="237">
        <v>568886</v>
      </c>
      <c r="FC9" s="237">
        <v>370690</v>
      </c>
      <c r="FD9" s="237">
        <v>37583</v>
      </c>
      <c r="FE9" s="237">
        <v>51944</v>
      </c>
      <c r="FF9" s="237">
        <v>93302</v>
      </c>
      <c r="FG9" s="237">
        <v>1447413</v>
      </c>
      <c r="FH9" s="237">
        <v>256793</v>
      </c>
      <c r="FI9" s="237">
        <v>100740</v>
      </c>
      <c r="FJ9" s="237">
        <v>4797567</v>
      </c>
      <c r="FK9" s="237">
        <v>92944</v>
      </c>
      <c r="FL9" s="237">
        <v>618782</v>
      </c>
      <c r="FM9" s="237">
        <v>415238</v>
      </c>
      <c r="FN9" s="237">
        <v>709047</v>
      </c>
      <c r="FO9" s="237">
        <v>368050</v>
      </c>
      <c r="FP9" s="237">
        <v>174736</v>
      </c>
      <c r="FQ9" s="237">
        <v>888791</v>
      </c>
      <c r="FR9" s="237">
        <v>103920</v>
      </c>
      <c r="FS9" s="237">
        <v>2572162</v>
      </c>
      <c r="FT9" s="237">
        <v>718159</v>
      </c>
      <c r="FU9" s="237">
        <v>45649</v>
      </c>
    </row>
    <row r="10" spans="1:177" x14ac:dyDescent="0.25">
      <c r="A10">
        <v>532</v>
      </c>
      <c r="B10">
        <v>532</v>
      </c>
      <c r="C10" t="s">
        <v>240</v>
      </c>
      <c r="D10" t="s">
        <v>241</v>
      </c>
      <c r="F10" s="233">
        <v>5529800</v>
      </c>
      <c r="G10" s="233">
        <v>1438046</v>
      </c>
      <c r="H10" s="233">
        <v>1279825</v>
      </c>
      <c r="I10" s="233">
        <v>1263729</v>
      </c>
      <c r="J10" s="233">
        <v>495625</v>
      </c>
      <c r="K10" s="233">
        <v>10340798</v>
      </c>
      <c r="L10" s="233">
        <v>193415</v>
      </c>
      <c r="M10" s="233">
        <v>1222120</v>
      </c>
      <c r="N10" s="233">
        <v>726035</v>
      </c>
      <c r="O10" s="233">
        <v>907708</v>
      </c>
      <c r="P10" s="233">
        <v>323229</v>
      </c>
      <c r="Q10" s="233">
        <v>627386</v>
      </c>
      <c r="R10" s="233">
        <v>3226893</v>
      </c>
      <c r="S10" s="233">
        <v>836547</v>
      </c>
      <c r="T10" s="233">
        <v>184710</v>
      </c>
      <c r="U10" s="233">
        <v>5012471</v>
      </c>
      <c r="V10" s="233">
        <v>1133322</v>
      </c>
      <c r="W10" s="233">
        <v>571933</v>
      </c>
      <c r="X10" s="233">
        <v>2815198</v>
      </c>
      <c r="Y10" s="233">
        <v>1083794</v>
      </c>
      <c r="Z10" s="233">
        <v>913092</v>
      </c>
      <c r="AA10" s="233">
        <v>847102</v>
      </c>
      <c r="AB10" s="233">
        <v>1321269</v>
      </c>
      <c r="AC10" s="233">
        <v>2032518</v>
      </c>
      <c r="AD10" s="233">
        <v>523034</v>
      </c>
      <c r="AE10" s="233">
        <v>567185</v>
      </c>
      <c r="AF10" s="233">
        <v>2088169</v>
      </c>
      <c r="AG10" s="233">
        <v>1477383</v>
      </c>
      <c r="AH10" s="233">
        <v>703926</v>
      </c>
      <c r="AI10" s="233">
        <v>2624522</v>
      </c>
      <c r="AJ10" s="233">
        <v>1534088</v>
      </c>
      <c r="AK10" s="233">
        <v>529125</v>
      </c>
      <c r="AL10" s="233">
        <v>193745</v>
      </c>
      <c r="AM10" s="233">
        <v>964541</v>
      </c>
      <c r="AN10" s="233">
        <v>645911</v>
      </c>
      <c r="AO10" s="233">
        <v>1410241</v>
      </c>
      <c r="AP10" s="233">
        <v>844348</v>
      </c>
      <c r="AQ10" s="233">
        <v>748999</v>
      </c>
      <c r="AR10" s="233">
        <v>11845116</v>
      </c>
      <c r="AS10" s="233">
        <v>3989702</v>
      </c>
      <c r="AT10" s="233">
        <v>5896666</v>
      </c>
      <c r="AU10" s="233">
        <v>456445</v>
      </c>
      <c r="AV10" s="233">
        <v>404942</v>
      </c>
      <c r="AW10" s="233">
        <v>528584</v>
      </c>
      <c r="AX10" s="233">
        <v>2624095</v>
      </c>
      <c r="AY10" s="233">
        <v>1036461</v>
      </c>
      <c r="AZ10" s="233">
        <v>1286988</v>
      </c>
      <c r="BA10" s="233">
        <v>2265672</v>
      </c>
      <c r="BB10" s="233">
        <v>1570982</v>
      </c>
      <c r="BC10" s="233">
        <v>1633466</v>
      </c>
      <c r="BD10" s="233">
        <v>11855139</v>
      </c>
      <c r="BE10" s="233">
        <v>1227338</v>
      </c>
      <c r="BF10" s="233">
        <v>1217876</v>
      </c>
      <c r="BG10" s="233">
        <v>1129753</v>
      </c>
      <c r="BH10" s="233">
        <v>7519947</v>
      </c>
      <c r="BI10" s="233">
        <v>738708</v>
      </c>
      <c r="BJ10" s="233">
        <v>1344198</v>
      </c>
      <c r="BK10" s="233">
        <v>890687</v>
      </c>
      <c r="BL10" s="233">
        <v>4021936</v>
      </c>
      <c r="BM10" s="233">
        <v>2866798</v>
      </c>
      <c r="BN10" s="233">
        <v>2256489</v>
      </c>
      <c r="BO10" s="233">
        <v>553570</v>
      </c>
      <c r="BP10" s="233">
        <v>1110929</v>
      </c>
      <c r="BQ10" s="233">
        <v>408625</v>
      </c>
      <c r="BR10" s="233">
        <v>516936</v>
      </c>
      <c r="BS10" s="233">
        <v>2003776</v>
      </c>
      <c r="BT10" s="233">
        <v>413817</v>
      </c>
      <c r="BU10" s="233">
        <v>83753</v>
      </c>
      <c r="BV10" s="233">
        <v>770362</v>
      </c>
      <c r="BW10" s="233">
        <v>1135829</v>
      </c>
      <c r="BX10" s="233">
        <v>2175833</v>
      </c>
      <c r="BY10" s="233">
        <v>412848</v>
      </c>
      <c r="BZ10" s="233">
        <v>371017</v>
      </c>
      <c r="CA10" s="233">
        <v>715111</v>
      </c>
      <c r="CB10" s="233">
        <v>2391816</v>
      </c>
      <c r="CC10" s="233">
        <v>1258840</v>
      </c>
      <c r="CD10" s="233">
        <v>1991531</v>
      </c>
      <c r="CE10" s="233">
        <v>1021705</v>
      </c>
      <c r="CF10" s="233">
        <v>2196090</v>
      </c>
      <c r="CG10" s="233">
        <v>2337350</v>
      </c>
      <c r="CH10" s="233">
        <v>2894678</v>
      </c>
      <c r="CI10" s="233">
        <v>1274093</v>
      </c>
      <c r="CJ10" s="233">
        <v>6774549</v>
      </c>
      <c r="CK10" s="233">
        <v>9118517</v>
      </c>
      <c r="CL10" s="233">
        <v>10070852</v>
      </c>
      <c r="CM10" s="233">
        <v>5386490</v>
      </c>
      <c r="CN10" s="233">
        <v>468164</v>
      </c>
      <c r="CO10" s="233">
        <v>3963406</v>
      </c>
      <c r="CP10" s="233">
        <v>340645</v>
      </c>
      <c r="CQ10" s="233">
        <v>2706604</v>
      </c>
      <c r="CR10" s="233">
        <v>990357</v>
      </c>
      <c r="CS10" s="233">
        <v>1169698</v>
      </c>
      <c r="CT10" s="233">
        <v>1976279</v>
      </c>
      <c r="CU10" s="233">
        <v>242038</v>
      </c>
      <c r="CV10" s="233">
        <v>2058605</v>
      </c>
      <c r="CW10" s="233">
        <v>2025772</v>
      </c>
      <c r="CX10" s="233">
        <v>1425230</v>
      </c>
      <c r="CY10" s="233">
        <v>1238063</v>
      </c>
      <c r="CZ10" s="233">
        <v>399943</v>
      </c>
      <c r="DA10" s="233">
        <v>485849</v>
      </c>
      <c r="DB10" s="233">
        <v>2921439</v>
      </c>
      <c r="DC10" s="233">
        <v>1371184</v>
      </c>
      <c r="DD10" s="233">
        <v>1540862</v>
      </c>
      <c r="DE10" s="233">
        <v>1244593</v>
      </c>
      <c r="DF10" s="233">
        <v>537662</v>
      </c>
      <c r="DG10" s="233">
        <v>965739</v>
      </c>
      <c r="DH10" s="233">
        <v>750582</v>
      </c>
      <c r="DI10" s="233">
        <v>1249184</v>
      </c>
      <c r="DJ10" s="233">
        <v>979218</v>
      </c>
      <c r="DK10" s="233">
        <v>9232845</v>
      </c>
      <c r="DL10" s="237">
        <v>266211</v>
      </c>
      <c r="DM10" s="237">
        <v>1040229</v>
      </c>
      <c r="DN10" s="237">
        <v>3343476</v>
      </c>
      <c r="DO10" s="237">
        <v>2530988</v>
      </c>
      <c r="DP10" s="237">
        <v>686461</v>
      </c>
      <c r="DQ10" s="237">
        <v>3861071</v>
      </c>
      <c r="DR10" s="237">
        <v>6175604</v>
      </c>
      <c r="DS10" s="237">
        <v>12803188</v>
      </c>
      <c r="DT10" s="237">
        <v>14520370</v>
      </c>
      <c r="DU10" s="237">
        <v>2402734</v>
      </c>
      <c r="DV10" s="237">
        <v>2016996</v>
      </c>
      <c r="DW10" s="237">
        <v>516559</v>
      </c>
      <c r="DX10" s="237">
        <v>770537</v>
      </c>
      <c r="DY10" s="237">
        <v>2852562</v>
      </c>
      <c r="DZ10" s="237">
        <v>648424</v>
      </c>
      <c r="EA10" s="237">
        <v>2332140</v>
      </c>
      <c r="EB10" s="237">
        <v>439701</v>
      </c>
      <c r="EC10" s="237">
        <v>1387869</v>
      </c>
      <c r="ED10" s="237">
        <v>2347312</v>
      </c>
      <c r="EE10" s="237">
        <v>1188093</v>
      </c>
      <c r="EF10" s="237">
        <v>1115565</v>
      </c>
      <c r="EG10" s="237">
        <v>1717309</v>
      </c>
      <c r="EH10" s="237">
        <v>806161</v>
      </c>
      <c r="EI10" s="237">
        <v>751973</v>
      </c>
      <c r="EJ10" s="237">
        <v>2265760</v>
      </c>
      <c r="EK10" s="237">
        <v>155639</v>
      </c>
      <c r="EL10" s="237">
        <v>2112352</v>
      </c>
      <c r="EM10" s="237">
        <v>2662288</v>
      </c>
      <c r="EN10" s="237">
        <v>1829889</v>
      </c>
      <c r="EO10" s="237">
        <v>452077</v>
      </c>
      <c r="EP10" s="237">
        <v>140407</v>
      </c>
      <c r="EQ10" s="237">
        <v>4206928</v>
      </c>
      <c r="ER10" s="237">
        <v>1819675</v>
      </c>
      <c r="ES10" s="237">
        <v>838338</v>
      </c>
      <c r="ET10" s="236">
        <v>249526</v>
      </c>
      <c r="EU10" s="237">
        <v>2432011</v>
      </c>
      <c r="EV10" s="237">
        <v>430190</v>
      </c>
      <c r="EW10" s="237">
        <v>1105849</v>
      </c>
      <c r="EX10" s="237">
        <v>3925712</v>
      </c>
      <c r="EY10" s="237">
        <v>1903474</v>
      </c>
      <c r="EZ10" s="237">
        <v>499633</v>
      </c>
      <c r="FA10" s="237">
        <v>13958554</v>
      </c>
      <c r="FB10" s="237">
        <v>686740</v>
      </c>
      <c r="FC10" s="237">
        <v>1954191</v>
      </c>
      <c r="FD10" s="237">
        <v>536855</v>
      </c>
      <c r="FE10" s="237">
        <v>258596</v>
      </c>
      <c r="FF10" s="237">
        <v>187600</v>
      </c>
      <c r="FG10" s="237">
        <v>9965778</v>
      </c>
      <c r="FH10" s="237">
        <v>716630</v>
      </c>
      <c r="FI10" s="237">
        <v>739146</v>
      </c>
      <c r="FJ10" s="237">
        <v>1508465</v>
      </c>
      <c r="FK10" s="237">
        <v>1814419</v>
      </c>
      <c r="FL10" s="237">
        <v>804086</v>
      </c>
      <c r="FM10" s="237">
        <v>74021</v>
      </c>
      <c r="FN10" s="237">
        <v>524455</v>
      </c>
      <c r="FO10" s="237">
        <v>757403</v>
      </c>
      <c r="FP10" s="237">
        <v>364585</v>
      </c>
      <c r="FQ10" s="237">
        <v>1047513</v>
      </c>
      <c r="FR10" s="237">
        <v>1533515</v>
      </c>
      <c r="FS10" s="237">
        <v>10739426</v>
      </c>
      <c r="FT10" s="237">
        <v>1063061</v>
      </c>
      <c r="FU10" s="237">
        <v>325165</v>
      </c>
    </row>
    <row r="11" spans="1:177" x14ac:dyDescent="0.25">
      <c r="A11">
        <v>536</v>
      </c>
      <c r="B11">
        <v>536</v>
      </c>
      <c r="C11" t="s">
        <v>40</v>
      </c>
      <c r="D11" t="s">
        <v>242</v>
      </c>
      <c r="F11" s="233">
        <v>0</v>
      </c>
      <c r="G11" s="233">
        <v>0</v>
      </c>
      <c r="H11" s="233">
        <v>0</v>
      </c>
      <c r="I11" s="233">
        <v>0</v>
      </c>
      <c r="J11" s="233">
        <v>0</v>
      </c>
      <c r="K11" s="233">
        <v>0</v>
      </c>
      <c r="L11" s="233">
        <v>0</v>
      </c>
      <c r="M11" s="233">
        <v>0</v>
      </c>
      <c r="N11" s="233">
        <v>0</v>
      </c>
      <c r="O11" s="233">
        <v>0</v>
      </c>
      <c r="P11" s="233">
        <v>0</v>
      </c>
      <c r="Q11" s="233">
        <v>54393</v>
      </c>
      <c r="R11" s="233">
        <v>0</v>
      </c>
      <c r="S11" s="233">
        <v>0</v>
      </c>
      <c r="T11" s="233">
        <v>0</v>
      </c>
      <c r="U11" s="233">
        <v>2702168</v>
      </c>
      <c r="V11" s="233">
        <v>0</v>
      </c>
      <c r="W11" s="233">
        <v>0</v>
      </c>
      <c r="X11" s="233">
        <v>0</v>
      </c>
      <c r="Y11" s="233">
        <v>0</v>
      </c>
      <c r="Z11" s="233">
        <v>0</v>
      </c>
      <c r="AA11" s="233">
        <v>0</v>
      </c>
      <c r="AB11" s="233">
        <v>0</v>
      </c>
      <c r="AC11" s="233">
        <v>0</v>
      </c>
      <c r="AD11" s="233">
        <v>0</v>
      </c>
      <c r="AE11" s="233">
        <v>0</v>
      </c>
      <c r="AF11" s="233">
        <v>0</v>
      </c>
      <c r="AG11" s="233">
        <v>0</v>
      </c>
      <c r="AH11" s="233">
        <v>0</v>
      </c>
      <c r="AI11" s="233">
        <v>0</v>
      </c>
      <c r="AJ11" s="233">
        <v>0</v>
      </c>
      <c r="AK11" s="233">
        <v>0</v>
      </c>
      <c r="AL11" s="233">
        <v>0</v>
      </c>
      <c r="AM11" s="233">
        <v>0</v>
      </c>
      <c r="AN11" s="233">
        <v>0</v>
      </c>
      <c r="AO11" s="233">
        <v>0</v>
      </c>
      <c r="AP11" s="233">
        <v>0</v>
      </c>
      <c r="AQ11" s="233">
        <v>0</v>
      </c>
      <c r="AR11" s="233">
        <v>0</v>
      </c>
      <c r="AS11" s="233">
        <v>2406407</v>
      </c>
      <c r="AT11" s="233">
        <v>0</v>
      </c>
      <c r="AU11" s="233">
        <v>0</v>
      </c>
      <c r="AV11" s="233">
        <v>0</v>
      </c>
      <c r="AW11" s="233">
        <v>0</v>
      </c>
      <c r="AX11" s="233">
        <v>201186</v>
      </c>
      <c r="AY11" s="233">
        <v>0</v>
      </c>
      <c r="AZ11" s="233">
        <v>0</v>
      </c>
      <c r="BA11" s="233">
        <v>0</v>
      </c>
      <c r="BB11" s="233">
        <v>0</v>
      </c>
      <c r="BC11" s="233">
        <v>0</v>
      </c>
      <c r="BD11" s="233">
        <v>15123</v>
      </c>
      <c r="BE11" s="233">
        <v>0</v>
      </c>
      <c r="BF11" s="233">
        <v>0</v>
      </c>
      <c r="BG11" s="233">
        <v>0</v>
      </c>
      <c r="BH11" s="233">
        <v>0</v>
      </c>
      <c r="BI11" s="233">
        <v>0</v>
      </c>
      <c r="BJ11" s="233">
        <v>0</v>
      </c>
      <c r="BK11" s="233">
        <v>0</v>
      </c>
      <c r="BL11" s="233">
        <v>0</v>
      </c>
      <c r="BM11" s="233">
        <v>0</v>
      </c>
      <c r="BN11" s="233">
        <v>0</v>
      </c>
      <c r="BO11" s="233">
        <v>0</v>
      </c>
      <c r="BP11" s="233">
        <v>0</v>
      </c>
      <c r="BQ11" s="233">
        <v>0</v>
      </c>
      <c r="BR11" s="233">
        <v>0</v>
      </c>
      <c r="BS11" s="233">
        <v>0</v>
      </c>
      <c r="BT11" s="233">
        <v>0</v>
      </c>
      <c r="BU11" s="233">
        <v>0</v>
      </c>
      <c r="BV11" s="233">
        <v>120204</v>
      </c>
      <c r="BW11" s="233">
        <v>0</v>
      </c>
      <c r="BX11" s="233">
        <v>0</v>
      </c>
      <c r="BY11" s="233">
        <v>0</v>
      </c>
      <c r="BZ11" s="233">
        <v>0</v>
      </c>
      <c r="CA11" s="233">
        <v>0</v>
      </c>
      <c r="CB11" s="233">
        <v>0</v>
      </c>
      <c r="CC11" s="233">
        <v>0</v>
      </c>
      <c r="CD11" s="233">
        <v>1486582</v>
      </c>
      <c r="CE11" s="233">
        <v>0</v>
      </c>
      <c r="CF11" s="233">
        <v>1478715</v>
      </c>
      <c r="CG11" s="233">
        <v>0</v>
      </c>
      <c r="CH11" s="233">
        <v>0</v>
      </c>
      <c r="CI11" s="233">
        <v>0</v>
      </c>
      <c r="CJ11" s="233">
        <v>0</v>
      </c>
      <c r="CK11" s="233">
        <v>0</v>
      </c>
      <c r="CL11" s="233">
        <v>0</v>
      </c>
      <c r="CM11" s="233">
        <v>0</v>
      </c>
      <c r="CN11" s="233">
        <v>0</v>
      </c>
      <c r="CO11" s="233">
        <v>2604119</v>
      </c>
      <c r="CP11" s="233">
        <v>24249</v>
      </c>
      <c r="CQ11" s="233">
        <v>0</v>
      </c>
      <c r="CR11" s="233">
        <v>0</v>
      </c>
      <c r="CS11" s="233">
        <v>0</v>
      </c>
      <c r="CT11" s="233">
        <v>0</v>
      </c>
      <c r="CU11" s="233">
        <v>0</v>
      </c>
      <c r="CV11" s="233">
        <v>0</v>
      </c>
      <c r="CW11" s="233">
        <v>0</v>
      </c>
      <c r="CX11" s="233">
        <v>0</v>
      </c>
      <c r="CY11" s="233">
        <v>0</v>
      </c>
      <c r="CZ11" s="233">
        <v>0</v>
      </c>
      <c r="DA11" s="233">
        <v>0</v>
      </c>
      <c r="DB11" s="233">
        <v>0</v>
      </c>
      <c r="DC11" s="233">
        <v>0</v>
      </c>
      <c r="DD11" s="233">
        <v>0</v>
      </c>
      <c r="DE11" s="233">
        <v>0</v>
      </c>
      <c r="DF11" s="233">
        <v>0</v>
      </c>
      <c r="DG11" s="233">
        <v>0</v>
      </c>
      <c r="DH11" s="233">
        <v>0</v>
      </c>
      <c r="DI11" s="233">
        <v>0</v>
      </c>
      <c r="DJ11" s="233">
        <v>0</v>
      </c>
      <c r="DK11" s="233">
        <v>10472</v>
      </c>
      <c r="DL11" s="237">
        <v>0</v>
      </c>
      <c r="DM11" s="237">
        <v>0</v>
      </c>
      <c r="DN11" s="237">
        <v>0</v>
      </c>
      <c r="DO11" s="237">
        <v>0</v>
      </c>
      <c r="DP11" s="237">
        <v>0</v>
      </c>
      <c r="DQ11" s="237">
        <v>0</v>
      </c>
      <c r="DR11" s="237">
        <v>2317472</v>
      </c>
      <c r="DS11" s="237">
        <v>0</v>
      </c>
      <c r="DT11" s="237">
        <v>871770</v>
      </c>
      <c r="DU11" s="237">
        <v>0</v>
      </c>
      <c r="DV11" s="237">
        <v>0</v>
      </c>
      <c r="DW11" s="237">
        <v>0</v>
      </c>
      <c r="DX11" s="237">
        <v>0</v>
      </c>
      <c r="DY11" s="237">
        <v>0</v>
      </c>
      <c r="DZ11" s="237">
        <v>0</v>
      </c>
      <c r="EA11" s="237">
        <v>0</v>
      </c>
      <c r="EB11" s="237">
        <v>0</v>
      </c>
      <c r="EC11" s="237">
        <v>1251228</v>
      </c>
      <c r="ED11" s="237">
        <v>0</v>
      </c>
      <c r="EE11" s="237">
        <v>0</v>
      </c>
      <c r="EF11" s="237">
        <v>0</v>
      </c>
      <c r="EG11" s="237">
        <v>0</v>
      </c>
      <c r="EH11" s="237">
        <v>0</v>
      </c>
      <c r="EI11" s="237">
        <v>0</v>
      </c>
      <c r="EJ11" s="237">
        <v>0</v>
      </c>
      <c r="EK11" s="237">
        <v>0</v>
      </c>
      <c r="EL11" s="237">
        <v>125992</v>
      </c>
      <c r="EM11" s="237">
        <v>0</v>
      </c>
      <c r="EN11" s="237">
        <v>0</v>
      </c>
      <c r="EO11" s="237">
        <v>0</v>
      </c>
      <c r="EP11" s="237">
        <v>0</v>
      </c>
      <c r="EQ11" s="237">
        <v>334848</v>
      </c>
      <c r="ER11" s="237">
        <v>0</v>
      </c>
      <c r="ES11" s="237">
        <v>0</v>
      </c>
      <c r="ET11" s="236">
        <v>0</v>
      </c>
      <c r="EU11" s="237">
        <v>0</v>
      </c>
      <c r="EV11" s="237">
        <v>162070</v>
      </c>
      <c r="EW11" s="237">
        <v>0</v>
      </c>
      <c r="EX11" s="237">
        <v>0</v>
      </c>
      <c r="EY11" s="237">
        <v>0</v>
      </c>
      <c r="EZ11" s="237">
        <v>0</v>
      </c>
      <c r="FA11" s="237">
        <v>4091312</v>
      </c>
      <c r="FB11" s="237">
        <v>0</v>
      </c>
      <c r="FC11" s="237">
        <v>0</v>
      </c>
      <c r="FD11" s="237">
        <v>0</v>
      </c>
      <c r="FE11" s="237">
        <v>0</v>
      </c>
      <c r="FF11" s="237">
        <v>0</v>
      </c>
      <c r="FG11" s="237">
        <v>6620424</v>
      </c>
      <c r="FH11" s="237">
        <v>39226</v>
      </c>
      <c r="FI11" s="237">
        <v>0</v>
      </c>
      <c r="FJ11" s="237">
        <v>0</v>
      </c>
      <c r="FK11" s="237">
        <v>0</v>
      </c>
      <c r="FL11" s="237">
        <v>214328</v>
      </c>
      <c r="FM11" s="237">
        <v>0</v>
      </c>
      <c r="FN11" s="237">
        <v>0</v>
      </c>
      <c r="FO11" s="237">
        <v>0</v>
      </c>
      <c r="FP11" s="237">
        <v>0</v>
      </c>
      <c r="FQ11" s="237">
        <v>0</v>
      </c>
      <c r="FR11" s="237">
        <v>0</v>
      </c>
      <c r="FS11" s="237">
        <v>0</v>
      </c>
      <c r="FT11" s="237">
        <v>0</v>
      </c>
      <c r="FU11" s="237">
        <v>0</v>
      </c>
    </row>
    <row r="12" spans="1:177" x14ac:dyDescent="0.25">
      <c r="A12">
        <v>547</v>
      </c>
      <c r="B12">
        <v>547</v>
      </c>
      <c r="D12" t="s">
        <v>243</v>
      </c>
      <c r="F12" s="233">
        <v>4</v>
      </c>
      <c r="G12" s="233">
        <v>2</v>
      </c>
      <c r="H12" s="233">
        <v>2</v>
      </c>
      <c r="I12" s="233">
        <v>4</v>
      </c>
      <c r="J12" s="233">
        <v>2</v>
      </c>
      <c r="K12" s="233">
        <v>4</v>
      </c>
      <c r="L12" s="233">
        <v>2</v>
      </c>
      <c r="M12" s="233">
        <v>4</v>
      </c>
      <c r="N12" s="233">
        <v>2</v>
      </c>
      <c r="O12" s="233">
        <v>4</v>
      </c>
      <c r="P12" s="233">
        <v>4</v>
      </c>
      <c r="Q12" s="233">
        <v>2</v>
      </c>
      <c r="R12" s="233">
        <v>2</v>
      </c>
      <c r="S12" s="233">
        <v>4</v>
      </c>
      <c r="T12" s="233">
        <v>4</v>
      </c>
      <c r="U12" s="233">
        <v>2</v>
      </c>
      <c r="V12" s="233">
        <v>4</v>
      </c>
      <c r="W12" s="233">
        <v>2</v>
      </c>
      <c r="X12" s="233">
        <v>2</v>
      </c>
      <c r="Y12" s="233">
        <v>2</v>
      </c>
      <c r="Z12" s="233">
        <v>2</v>
      </c>
      <c r="AA12" s="233">
        <v>2</v>
      </c>
      <c r="AB12" s="233">
        <v>4</v>
      </c>
      <c r="AC12" s="233">
        <v>4</v>
      </c>
      <c r="AD12" s="233">
        <v>2</v>
      </c>
      <c r="AE12" s="233">
        <v>2</v>
      </c>
      <c r="AF12" s="233">
        <v>2</v>
      </c>
      <c r="AG12" s="233">
        <v>2</v>
      </c>
      <c r="AH12" s="233">
        <v>4</v>
      </c>
      <c r="AI12" s="233">
        <v>2</v>
      </c>
      <c r="AJ12" s="233">
        <v>2</v>
      </c>
      <c r="AK12" s="233">
        <v>4</v>
      </c>
      <c r="AL12" s="233">
        <v>2</v>
      </c>
      <c r="AM12" s="233">
        <v>4</v>
      </c>
      <c r="AN12" s="233">
        <v>2</v>
      </c>
      <c r="AO12" s="233">
        <v>2</v>
      </c>
      <c r="AP12" s="233">
        <v>2</v>
      </c>
      <c r="AQ12" s="233">
        <v>2</v>
      </c>
      <c r="AR12" s="233">
        <v>4</v>
      </c>
      <c r="AS12" s="233">
        <v>4</v>
      </c>
      <c r="AT12" s="233">
        <v>4</v>
      </c>
      <c r="AU12" s="233">
        <v>4</v>
      </c>
      <c r="AV12" s="233">
        <v>2</v>
      </c>
      <c r="AW12" s="233">
        <v>2</v>
      </c>
      <c r="AX12" s="233">
        <v>4</v>
      </c>
      <c r="AY12" s="233">
        <v>2</v>
      </c>
      <c r="AZ12" s="233">
        <v>4</v>
      </c>
      <c r="BA12" s="233">
        <v>4</v>
      </c>
      <c r="BB12" s="233">
        <v>2</v>
      </c>
      <c r="BC12" s="233">
        <v>4</v>
      </c>
      <c r="BD12" s="233">
        <v>2</v>
      </c>
      <c r="BE12" s="233">
        <v>2</v>
      </c>
      <c r="BF12" s="233">
        <v>2</v>
      </c>
      <c r="BG12" s="233">
        <v>2</v>
      </c>
      <c r="BH12" s="233">
        <v>2</v>
      </c>
      <c r="BI12" s="233">
        <v>2</v>
      </c>
      <c r="BJ12" s="233">
        <v>2</v>
      </c>
      <c r="BK12" s="233">
        <v>4</v>
      </c>
      <c r="BL12" s="233">
        <v>2</v>
      </c>
      <c r="BM12" s="233">
        <v>2</v>
      </c>
      <c r="BN12" s="233">
        <v>2</v>
      </c>
      <c r="BO12" s="233">
        <v>2</v>
      </c>
      <c r="BP12" s="233">
        <v>2</v>
      </c>
      <c r="BQ12" s="233">
        <v>4</v>
      </c>
      <c r="BR12" s="233">
        <v>4</v>
      </c>
      <c r="BS12" s="233">
        <v>2</v>
      </c>
      <c r="BT12" s="233">
        <v>2</v>
      </c>
      <c r="BU12" s="233">
        <v>4</v>
      </c>
      <c r="BV12" s="233">
        <v>4</v>
      </c>
      <c r="BW12" s="233">
        <v>4</v>
      </c>
      <c r="BX12" s="233">
        <v>4</v>
      </c>
      <c r="BY12" s="233">
        <v>2</v>
      </c>
      <c r="BZ12" s="233">
        <v>2</v>
      </c>
      <c r="CA12" s="233">
        <v>2</v>
      </c>
      <c r="CB12" s="233">
        <v>4</v>
      </c>
      <c r="CC12" s="233">
        <v>4</v>
      </c>
      <c r="CD12" s="233">
        <v>2</v>
      </c>
      <c r="CE12" s="233">
        <v>2</v>
      </c>
      <c r="CF12" s="233">
        <v>2</v>
      </c>
      <c r="CG12" s="233">
        <v>2</v>
      </c>
      <c r="CH12" s="233">
        <v>4</v>
      </c>
      <c r="CI12" s="233">
        <v>2</v>
      </c>
      <c r="CJ12" s="233">
        <v>4</v>
      </c>
      <c r="CK12" s="233">
        <v>2</v>
      </c>
      <c r="CL12" s="233">
        <v>2</v>
      </c>
      <c r="CM12" s="233">
        <v>4</v>
      </c>
      <c r="CN12" s="233">
        <v>2</v>
      </c>
      <c r="CO12" s="233">
        <v>2</v>
      </c>
      <c r="CP12" s="233">
        <v>2</v>
      </c>
      <c r="CQ12" s="233">
        <v>2</v>
      </c>
      <c r="CR12" s="233">
        <v>2</v>
      </c>
      <c r="CS12" s="233">
        <v>2</v>
      </c>
      <c r="CT12" s="233">
        <v>2</v>
      </c>
      <c r="CU12" s="233">
        <v>2</v>
      </c>
      <c r="CV12" s="233">
        <v>2</v>
      </c>
      <c r="CW12" s="233">
        <v>2</v>
      </c>
      <c r="CX12" s="233">
        <v>2</v>
      </c>
      <c r="CY12" s="233">
        <v>4</v>
      </c>
      <c r="CZ12" s="233">
        <v>4</v>
      </c>
      <c r="DA12" s="233">
        <v>4</v>
      </c>
      <c r="DB12" s="233">
        <v>2</v>
      </c>
      <c r="DC12" s="233">
        <v>2</v>
      </c>
      <c r="DD12" s="233">
        <v>2</v>
      </c>
      <c r="DE12" s="233">
        <v>4</v>
      </c>
      <c r="DF12" s="233">
        <v>2</v>
      </c>
      <c r="DG12" s="233">
        <v>2</v>
      </c>
      <c r="DH12" s="233">
        <v>2</v>
      </c>
      <c r="DI12" s="233">
        <v>2</v>
      </c>
      <c r="DJ12" s="233">
        <v>4</v>
      </c>
      <c r="DK12" s="233">
        <v>2</v>
      </c>
      <c r="DL12" s="237">
        <v>2</v>
      </c>
      <c r="DM12" s="237">
        <v>2</v>
      </c>
      <c r="DN12" s="237">
        <v>2</v>
      </c>
      <c r="DO12" s="237">
        <v>2</v>
      </c>
      <c r="DP12" s="237">
        <v>2</v>
      </c>
      <c r="DQ12" s="237">
        <v>2</v>
      </c>
      <c r="DR12" s="237">
        <v>4</v>
      </c>
      <c r="DS12" s="237">
        <v>2</v>
      </c>
      <c r="DT12" s="237">
        <v>4</v>
      </c>
      <c r="DU12" s="237">
        <v>4</v>
      </c>
      <c r="DV12" s="237">
        <v>2</v>
      </c>
      <c r="DW12" s="237">
        <v>2</v>
      </c>
      <c r="DX12" s="237">
        <v>2</v>
      </c>
      <c r="DY12" s="237">
        <v>2</v>
      </c>
      <c r="DZ12" s="237">
        <v>2</v>
      </c>
      <c r="EA12" s="237">
        <v>2</v>
      </c>
      <c r="EB12" s="237">
        <v>2</v>
      </c>
      <c r="EC12" s="237">
        <v>2</v>
      </c>
      <c r="ED12" s="237">
        <v>2</v>
      </c>
      <c r="EE12" s="237">
        <v>4</v>
      </c>
      <c r="EF12" s="237">
        <v>2</v>
      </c>
      <c r="EG12" s="237">
        <v>4</v>
      </c>
      <c r="EH12" s="237">
        <v>2</v>
      </c>
      <c r="EI12" s="237">
        <v>2</v>
      </c>
      <c r="EJ12" s="237">
        <v>4</v>
      </c>
      <c r="EK12" s="237">
        <v>2</v>
      </c>
      <c r="EL12" s="237">
        <v>4</v>
      </c>
      <c r="EM12" s="237">
        <v>4</v>
      </c>
      <c r="EN12" s="237">
        <v>2</v>
      </c>
      <c r="EO12" s="237">
        <v>2</v>
      </c>
      <c r="EP12" s="237">
        <v>2</v>
      </c>
      <c r="EQ12" s="237">
        <v>2</v>
      </c>
      <c r="ER12" s="237">
        <v>2</v>
      </c>
      <c r="ES12" s="237">
        <v>2</v>
      </c>
      <c r="ET12" s="236">
        <v>2</v>
      </c>
      <c r="EU12" s="237">
        <v>2</v>
      </c>
      <c r="EV12" s="237">
        <v>2</v>
      </c>
      <c r="EW12" s="237">
        <v>2</v>
      </c>
      <c r="EX12" s="237">
        <v>2</v>
      </c>
      <c r="EY12" s="237">
        <v>2</v>
      </c>
      <c r="EZ12" s="237">
        <v>4</v>
      </c>
      <c r="FA12" s="237">
        <v>2</v>
      </c>
      <c r="FB12" s="237">
        <v>2</v>
      </c>
      <c r="FC12" s="237">
        <v>2</v>
      </c>
      <c r="FD12" s="237">
        <v>2</v>
      </c>
      <c r="FE12" s="237">
        <v>2</v>
      </c>
      <c r="FF12" s="237">
        <v>2</v>
      </c>
      <c r="FG12" s="237">
        <v>2</v>
      </c>
      <c r="FH12" s="237">
        <v>4</v>
      </c>
      <c r="FI12" s="237">
        <v>2</v>
      </c>
      <c r="FJ12" s="237">
        <v>4</v>
      </c>
      <c r="FK12" s="237">
        <v>2</v>
      </c>
      <c r="FL12" s="237">
        <v>2</v>
      </c>
      <c r="FM12" s="237">
        <v>2</v>
      </c>
      <c r="FN12" s="237">
        <v>2</v>
      </c>
      <c r="FO12" s="237">
        <v>2</v>
      </c>
      <c r="FP12" s="237">
        <v>4</v>
      </c>
      <c r="FQ12" s="237">
        <v>2</v>
      </c>
      <c r="FR12" s="237">
        <v>2</v>
      </c>
      <c r="FS12" s="237">
        <v>2</v>
      </c>
      <c r="FT12" s="237">
        <v>2</v>
      </c>
      <c r="FU12" s="237">
        <v>4</v>
      </c>
    </row>
    <row r="14" spans="1:177" x14ac:dyDescent="0.25">
      <c r="BV14"/>
    </row>
    <row r="15" spans="1:177" x14ac:dyDescent="0.25">
      <c r="BV15"/>
    </row>
    <row r="16" spans="1:177" x14ac:dyDescent="0.25">
      <c r="BV16"/>
    </row>
    <row r="17" spans="1:177" x14ac:dyDescent="0.25">
      <c r="BV17"/>
    </row>
    <row r="23" spans="1:177" x14ac:dyDescent="0.25">
      <c r="BA23" s="233" t="s">
        <v>314</v>
      </c>
      <c r="ET23" s="235"/>
    </row>
    <row r="24" spans="1:177" x14ac:dyDescent="0.25">
      <c r="A24">
        <v>255</v>
      </c>
      <c r="B24">
        <v>255</v>
      </c>
      <c r="C24" t="s">
        <v>260</v>
      </c>
      <c r="D24" t="s">
        <v>261</v>
      </c>
      <c r="F24" s="233">
        <v>32519</v>
      </c>
      <c r="G24" s="233">
        <v>330405</v>
      </c>
      <c r="H24" s="233">
        <v>1145064</v>
      </c>
      <c r="I24" s="233">
        <v>-419699</v>
      </c>
      <c r="J24" s="233">
        <v>153068</v>
      </c>
      <c r="K24" s="233">
        <v>117396</v>
      </c>
      <c r="L24" s="233">
        <v>128995</v>
      </c>
      <c r="M24" s="233">
        <v>-470878</v>
      </c>
      <c r="N24" s="233">
        <v>206604</v>
      </c>
      <c r="O24" s="233">
        <v>-38803</v>
      </c>
      <c r="P24" s="233">
        <v>236132</v>
      </c>
      <c r="Q24" s="233">
        <v>1184356</v>
      </c>
      <c r="R24" s="233">
        <v>607955</v>
      </c>
      <c r="S24" s="233">
        <v>-44925</v>
      </c>
      <c r="T24" s="233">
        <v>173674</v>
      </c>
      <c r="U24" s="233">
        <v>-831633</v>
      </c>
      <c r="V24" s="233">
        <v>-76153</v>
      </c>
      <c r="W24" s="233">
        <v>96558</v>
      </c>
      <c r="X24" s="233">
        <v>-636285</v>
      </c>
      <c r="Y24" s="233">
        <v>-175571</v>
      </c>
      <c r="Z24" s="233">
        <v>-73575</v>
      </c>
      <c r="AA24" s="233">
        <v>70423</v>
      </c>
      <c r="AB24" s="233">
        <v>-212447</v>
      </c>
      <c r="AC24" s="233">
        <v>-651641</v>
      </c>
      <c r="AD24" s="233">
        <v>404</v>
      </c>
      <c r="AE24" s="233">
        <v>-114269</v>
      </c>
      <c r="AF24" s="233">
        <v>-265380</v>
      </c>
      <c r="AG24" s="233">
        <v>-171122</v>
      </c>
      <c r="AH24" s="233">
        <v>-94709</v>
      </c>
      <c r="AI24" s="233">
        <v>380560</v>
      </c>
      <c r="AJ24" s="233">
        <v>269524</v>
      </c>
      <c r="AK24" s="233">
        <v>-124393</v>
      </c>
      <c r="AL24" s="233">
        <v>-20497</v>
      </c>
      <c r="AM24" s="233">
        <v>1251</v>
      </c>
      <c r="AN24" s="233">
        <v>538917</v>
      </c>
      <c r="AO24" s="233">
        <v>-17398</v>
      </c>
      <c r="AP24" s="233">
        <v>309192</v>
      </c>
      <c r="AQ24" s="233">
        <v>10110</v>
      </c>
      <c r="AR24" s="233">
        <v>1227969</v>
      </c>
      <c r="AS24" s="233">
        <v>-338377</v>
      </c>
      <c r="AT24" s="233">
        <v>-1238816</v>
      </c>
      <c r="AU24" s="233">
        <v>-86684</v>
      </c>
      <c r="AV24" s="233">
        <v>262503</v>
      </c>
      <c r="AW24" s="233">
        <v>-6760</v>
      </c>
      <c r="AX24" s="233">
        <v>-227418</v>
      </c>
      <c r="AY24" s="233">
        <v>-436336</v>
      </c>
      <c r="AZ24" s="233">
        <v>-105340</v>
      </c>
      <c r="BA24" s="233">
        <v>-428629</v>
      </c>
      <c r="BB24" s="233">
        <v>-413298</v>
      </c>
      <c r="BC24" s="233">
        <v>-162083</v>
      </c>
      <c r="BD24" s="233">
        <v>168189</v>
      </c>
      <c r="BE24" s="233">
        <v>132341</v>
      </c>
      <c r="BF24" s="233">
        <v>475249</v>
      </c>
      <c r="BG24" s="233">
        <v>16633</v>
      </c>
      <c r="BH24" s="233">
        <v>393474</v>
      </c>
      <c r="BI24" s="233">
        <v>264527</v>
      </c>
      <c r="BJ24" s="233">
        <v>1680</v>
      </c>
      <c r="BK24" s="233">
        <v>-140084</v>
      </c>
      <c r="BL24" s="233">
        <v>733618</v>
      </c>
      <c r="BM24" s="233">
        <v>599545</v>
      </c>
      <c r="BN24" s="233">
        <v>7440</v>
      </c>
      <c r="BO24" s="233">
        <v>405405</v>
      </c>
      <c r="BP24" s="233">
        <v>-193958</v>
      </c>
      <c r="BQ24" s="233">
        <v>-3405</v>
      </c>
      <c r="BR24" s="233">
        <v>1024855</v>
      </c>
      <c r="BS24" s="233">
        <v>-8346</v>
      </c>
      <c r="BT24" s="233">
        <v>279283</v>
      </c>
      <c r="BU24" s="233">
        <v>-73182</v>
      </c>
      <c r="BV24" s="233">
        <v>-291119</v>
      </c>
      <c r="BW24" s="233">
        <v>-132106</v>
      </c>
      <c r="BX24" s="233">
        <v>-744754</v>
      </c>
      <c r="BY24" s="233">
        <v>-12741</v>
      </c>
      <c r="BZ24" s="233">
        <v>12699</v>
      </c>
      <c r="CA24" s="233">
        <v>210067</v>
      </c>
      <c r="CB24" s="233">
        <v>-1402172</v>
      </c>
      <c r="CC24" s="233">
        <v>-726194</v>
      </c>
      <c r="CD24" s="233">
        <v>-273763</v>
      </c>
      <c r="CE24" s="233">
        <v>-30652</v>
      </c>
      <c r="CF24" s="233">
        <v>-412895</v>
      </c>
      <c r="CG24" s="233">
        <v>-182945</v>
      </c>
      <c r="CH24" s="233">
        <v>-330841</v>
      </c>
      <c r="CI24" s="233">
        <v>-314857</v>
      </c>
      <c r="CJ24" s="233">
        <v>-1194613</v>
      </c>
      <c r="CK24" s="233">
        <v>41933</v>
      </c>
      <c r="CL24" s="233">
        <v>682568</v>
      </c>
      <c r="CM24" s="233">
        <v>-1507523</v>
      </c>
      <c r="CN24" s="233">
        <v>-119789</v>
      </c>
      <c r="CO24" s="233">
        <v>-604143</v>
      </c>
      <c r="CP24" s="233">
        <v>-35220</v>
      </c>
      <c r="CQ24" s="233">
        <v>1168932</v>
      </c>
      <c r="CR24" s="233">
        <v>-39899</v>
      </c>
      <c r="CS24" s="233">
        <v>118385</v>
      </c>
      <c r="CT24" s="233">
        <v>297512</v>
      </c>
      <c r="CU24" s="233">
        <v>270308</v>
      </c>
      <c r="CV24" s="233">
        <v>6140</v>
      </c>
      <c r="CW24" s="233">
        <v>350405</v>
      </c>
      <c r="CX24" s="233">
        <v>302514</v>
      </c>
      <c r="CY24" s="233">
        <v>-537455</v>
      </c>
      <c r="CZ24" s="233">
        <v>-66330</v>
      </c>
      <c r="DA24" s="233">
        <v>49497</v>
      </c>
      <c r="DB24" s="233">
        <v>979402</v>
      </c>
      <c r="DC24" s="233">
        <v>136569</v>
      </c>
      <c r="DD24" s="233">
        <v>24478</v>
      </c>
      <c r="DE24" s="233">
        <v>-15433</v>
      </c>
      <c r="DF24" s="233">
        <v>25239</v>
      </c>
      <c r="DG24" s="233">
        <v>597242</v>
      </c>
      <c r="DH24" s="233">
        <v>1375327</v>
      </c>
      <c r="DI24" s="233">
        <v>135249</v>
      </c>
      <c r="DJ24" s="233">
        <v>-246559</v>
      </c>
      <c r="DK24" s="233">
        <v>-116098</v>
      </c>
      <c r="DL24" s="237">
        <v>30093</v>
      </c>
      <c r="DM24" s="237">
        <v>-78545</v>
      </c>
      <c r="DN24" s="237">
        <v>12726</v>
      </c>
      <c r="DO24" s="237">
        <v>-202734</v>
      </c>
      <c r="DP24" s="237">
        <v>475203</v>
      </c>
      <c r="DQ24" s="237">
        <v>623304</v>
      </c>
      <c r="DR24" s="237">
        <v>-1209888</v>
      </c>
      <c r="DS24" s="237">
        <v>1293724</v>
      </c>
      <c r="DT24" s="237">
        <v>-881984</v>
      </c>
      <c r="DU24" s="237">
        <v>-188236</v>
      </c>
      <c r="DV24" s="237">
        <v>-11411</v>
      </c>
      <c r="DW24" s="237">
        <v>659264</v>
      </c>
      <c r="DX24" s="237">
        <v>-663603</v>
      </c>
      <c r="DY24" s="237">
        <v>320986</v>
      </c>
      <c r="DZ24" s="237">
        <v>100366</v>
      </c>
      <c r="EA24" s="237">
        <v>62873</v>
      </c>
      <c r="EB24" s="237">
        <v>491104</v>
      </c>
      <c r="EC24" s="237">
        <v>171918</v>
      </c>
      <c r="ED24" s="237">
        <v>2052</v>
      </c>
      <c r="EE24" s="237">
        <v>421440</v>
      </c>
      <c r="EF24" s="237">
        <v>451289</v>
      </c>
      <c r="EG24" s="237">
        <v>-33730</v>
      </c>
      <c r="EH24" s="237">
        <v>1586015</v>
      </c>
      <c r="EI24" s="237">
        <v>342740</v>
      </c>
      <c r="EJ24" s="237">
        <v>-735183</v>
      </c>
      <c r="EK24" s="237">
        <v>-38844</v>
      </c>
      <c r="EL24" s="237">
        <v>-683021</v>
      </c>
      <c r="EM24" s="237">
        <v>1257720</v>
      </c>
      <c r="EN24" s="237">
        <v>-187670</v>
      </c>
      <c r="EO24" s="237">
        <v>0</v>
      </c>
      <c r="EP24" s="237">
        <v>44852</v>
      </c>
      <c r="EQ24" s="237">
        <v>693301</v>
      </c>
      <c r="ER24" s="237">
        <v>-11413</v>
      </c>
      <c r="ES24" s="237">
        <v>68884</v>
      </c>
      <c r="ET24" s="236">
        <v>-112681</v>
      </c>
      <c r="EU24" s="237">
        <v>-172152</v>
      </c>
      <c r="EV24" s="237">
        <v>139888</v>
      </c>
      <c r="EW24" s="237">
        <v>55604</v>
      </c>
      <c r="EX24" s="237">
        <v>39072</v>
      </c>
      <c r="EY24" s="237">
        <v>584966</v>
      </c>
      <c r="EZ24" s="237">
        <v>-90773</v>
      </c>
      <c r="FA24" s="237">
        <v>1252711</v>
      </c>
      <c r="FB24" s="237">
        <v>304759</v>
      </c>
      <c r="FC24" s="237">
        <v>-1002500</v>
      </c>
      <c r="FD24" s="237">
        <v>36377</v>
      </c>
      <c r="FE24" s="237">
        <v>36011</v>
      </c>
      <c r="FF24" s="237">
        <v>78348</v>
      </c>
      <c r="FG24" s="237">
        <v>-1036759</v>
      </c>
      <c r="FH24" s="237">
        <v>-411537</v>
      </c>
      <c r="FI24" s="237">
        <v>-40616</v>
      </c>
      <c r="FJ24" s="237">
        <v>-18706</v>
      </c>
      <c r="FK24" s="237">
        <v>4213</v>
      </c>
      <c r="FL24" s="237">
        <v>-3187</v>
      </c>
      <c r="FM24" s="237">
        <v>60378</v>
      </c>
      <c r="FN24" s="237">
        <v>266156</v>
      </c>
      <c r="FO24" s="237">
        <v>49622</v>
      </c>
      <c r="FP24" s="237">
        <v>-37440</v>
      </c>
      <c r="FQ24" s="237">
        <v>394627</v>
      </c>
      <c r="FR24" s="237">
        <v>22578</v>
      </c>
      <c r="FS24" s="237">
        <v>424528</v>
      </c>
      <c r="FT24" s="237">
        <v>314547</v>
      </c>
      <c r="FU24" s="237">
        <v>36759</v>
      </c>
    </row>
    <row r="25" spans="1:177" x14ac:dyDescent="0.25">
      <c r="A25">
        <v>376</v>
      </c>
      <c r="B25">
        <v>376</v>
      </c>
      <c r="C25" t="s">
        <v>262</v>
      </c>
      <c r="D25" t="s">
        <v>263</v>
      </c>
      <c r="F25" s="233">
        <v>-2391807</v>
      </c>
      <c r="G25" s="233">
        <v>0</v>
      </c>
      <c r="H25" s="233">
        <v>0</v>
      </c>
      <c r="I25" s="233">
        <v>-6983375</v>
      </c>
      <c r="J25" s="233">
        <v>0</v>
      </c>
      <c r="K25" s="233">
        <v>-7611183</v>
      </c>
      <c r="L25" s="233">
        <v>0</v>
      </c>
      <c r="M25" s="233">
        <v>-5976888</v>
      </c>
      <c r="N25" s="233">
        <v>0</v>
      </c>
      <c r="O25" s="233">
        <v>-3873217</v>
      </c>
      <c r="P25" s="233">
        <v>-2449922</v>
      </c>
      <c r="Q25" s="233">
        <v>0</v>
      </c>
      <c r="R25" s="233">
        <v>0</v>
      </c>
      <c r="S25" s="233">
        <v>-3979017</v>
      </c>
      <c r="T25" s="233">
        <v>-1589425</v>
      </c>
      <c r="U25" s="233">
        <v>0</v>
      </c>
      <c r="V25" s="233">
        <v>-4701671</v>
      </c>
      <c r="W25" s="233">
        <v>0</v>
      </c>
      <c r="X25" s="233">
        <v>0</v>
      </c>
      <c r="Y25" s="233">
        <v>0</v>
      </c>
      <c r="Z25" s="233">
        <v>0</v>
      </c>
      <c r="AA25" s="233">
        <v>0</v>
      </c>
      <c r="AB25" s="233">
        <v>-7230957</v>
      </c>
      <c r="AC25" s="233">
        <v>-6895164</v>
      </c>
      <c r="AD25" s="233">
        <v>0</v>
      </c>
      <c r="AE25" s="233">
        <v>36000</v>
      </c>
      <c r="AF25" s="233">
        <v>-150889</v>
      </c>
      <c r="AG25" s="233">
        <v>0</v>
      </c>
      <c r="AH25" s="233">
        <v>-6813204</v>
      </c>
      <c r="AI25" s="233">
        <v>-2465000</v>
      </c>
      <c r="AJ25" s="233">
        <v>0</v>
      </c>
      <c r="AK25" s="233">
        <v>-1042855</v>
      </c>
      <c r="AL25" s="233">
        <v>0</v>
      </c>
      <c r="AM25" s="233">
        <v>-6140403</v>
      </c>
      <c r="AN25" s="233">
        <v>0</v>
      </c>
      <c r="AO25" s="233">
        <v>0</v>
      </c>
      <c r="AP25" s="233">
        <v>-500000</v>
      </c>
      <c r="AQ25" s="233">
        <v>0</v>
      </c>
      <c r="AR25" s="233">
        <v>-16520464</v>
      </c>
      <c r="AS25" s="233">
        <v>-9724637</v>
      </c>
      <c r="AT25" s="233">
        <v>-8403218</v>
      </c>
      <c r="AU25" s="233">
        <v>-2619958</v>
      </c>
      <c r="AV25" s="233">
        <v>0</v>
      </c>
      <c r="AW25" s="233">
        <v>0</v>
      </c>
      <c r="AX25" s="233">
        <v>-15385018</v>
      </c>
      <c r="AY25" s="233">
        <v>0</v>
      </c>
      <c r="AZ25" s="233">
        <v>-7645348</v>
      </c>
      <c r="BA25" s="233">
        <v>-3320792</v>
      </c>
      <c r="BB25" s="233">
        <v>0</v>
      </c>
      <c r="BC25" s="233">
        <v>-5981018</v>
      </c>
      <c r="BD25" s="233">
        <v>0</v>
      </c>
      <c r="BE25" s="233">
        <v>0</v>
      </c>
      <c r="BF25" s="233">
        <v>0</v>
      </c>
      <c r="BG25" s="233">
        <v>0</v>
      </c>
      <c r="BH25" s="233">
        <v>0</v>
      </c>
      <c r="BI25" s="233">
        <v>0</v>
      </c>
      <c r="BJ25" s="233">
        <v>0</v>
      </c>
      <c r="BK25" s="233">
        <v>-2508281</v>
      </c>
      <c r="BL25" s="233">
        <v>0</v>
      </c>
      <c r="BM25" s="233">
        <v>0</v>
      </c>
      <c r="BN25" s="233">
        <v>0</v>
      </c>
      <c r="BO25" s="233">
        <v>0</v>
      </c>
      <c r="BP25" s="233">
        <v>0</v>
      </c>
      <c r="BQ25" s="233">
        <v>-939865</v>
      </c>
      <c r="BR25" s="233">
        <v>-4088313</v>
      </c>
      <c r="BS25" s="233">
        <v>0</v>
      </c>
      <c r="BT25" s="233">
        <v>0</v>
      </c>
      <c r="BU25" s="233">
        <v>-2103994</v>
      </c>
      <c r="BV25" s="233">
        <v>-4424676</v>
      </c>
      <c r="BW25" s="233">
        <v>-4885303</v>
      </c>
      <c r="BX25" s="233">
        <v>-8340345</v>
      </c>
      <c r="BY25" s="233">
        <v>0</v>
      </c>
      <c r="BZ25" s="233">
        <v>0</v>
      </c>
      <c r="CA25" s="233">
        <v>0</v>
      </c>
      <c r="CB25" s="233">
        <v>-7951003</v>
      </c>
      <c r="CC25" s="233">
        <v>-8464980</v>
      </c>
      <c r="CD25" s="233">
        <v>0</v>
      </c>
      <c r="CE25" s="233">
        <v>0</v>
      </c>
      <c r="CF25" s="233">
        <v>0</v>
      </c>
      <c r="CG25" s="233">
        <v>0</v>
      </c>
      <c r="CH25" s="233">
        <v>-6919151</v>
      </c>
      <c r="CI25" s="233">
        <v>-1</v>
      </c>
      <c r="CJ25" s="233">
        <v>-16469733</v>
      </c>
      <c r="CK25" s="233">
        <v>-4413794</v>
      </c>
      <c r="CL25" s="233">
        <v>0</v>
      </c>
      <c r="CM25" s="233">
        <v>-20580870</v>
      </c>
      <c r="CN25" s="233">
        <v>0</v>
      </c>
      <c r="CO25" s="233">
        <v>0</v>
      </c>
      <c r="CP25" s="233">
        <v>0</v>
      </c>
      <c r="CQ25" s="233">
        <v>0</v>
      </c>
      <c r="CR25" s="233">
        <v>0</v>
      </c>
      <c r="CS25" s="233">
        <v>0</v>
      </c>
      <c r="CT25" s="233">
        <v>0</v>
      </c>
      <c r="CU25" s="233">
        <v>0</v>
      </c>
      <c r="CV25" s="233">
        <v>0</v>
      </c>
      <c r="CW25" s="233">
        <v>0</v>
      </c>
      <c r="CX25" s="233">
        <v>0</v>
      </c>
      <c r="CY25" s="233">
        <v>-7052891</v>
      </c>
      <c r="CZ25" s="233">
        <v>-2190953</v>
      </c>
      <c r="DA25" s="233">
        <v>-2146126</v>
      </c>
      <c r="DB25" s="233">
        <v>3625773</v>
      </c>
      <c r="DC25" s="233">
        <v>0</v>
      </c>
      <c r="DD25" s="233">
        <v>0</v>
      </c>
      <c r="DE25" s="233">
        <v>-11354213</v>
      </c>
      <c r="DF25" s="233">
        <v>0</v>
      </c>
      <c r="DG25" s="233">
        <v>0</v>
      </c>
      <c r="DH25" s="233">
        <v>0</v>
      </c>
      <c r="DI25" s="233">
        <v>0</v>
      </c>
      <c r="DJ25" s="233">
        <v>-1306675</v>
      </c>
      <c r="DK25" s="233">
        <v>0</v>
      </c>
      <c r="DL25" s="237">
        <v>0</v>
      </c>
      <c r="DM25" s="237">
        <v>0</v>
      </c>
      <c r="DN25" s="237">
        <v>0</v>
      </c>
      <c r="DO25" s="237">
        <v>0</v>
      </c>
      <c r="DP25" s="237">
        <v>0</v>
      </c>
      <c r="DQ25" s="237">
        <v>0</v>
      </c>
      <c r="DR25" s="237">
        <v>-21346790</v>
      </c>
      <c r="DS25" s="237">
        <v>0</v>
      </c>
      <c r="DT25" s="237">
        <v>-4462359</v>
      </c>
      <c r="DU25" s="237">
        <v>-2942334</v>
      </c>
      <c r="DV25" s="237">
        <v>0</v>
      </c>
      <c r="DW25" s="237">
        <v>0</v>
      </c>
      <c r="DX25" s="237">
        <v>0</v>
      </c>
      <c r="DY25" s="237">
        <v>0</v>
      </c>
      <c r="DZ25" s="237">
        <v>0</v>
      </c>
      <c r="EA25" s="237">
        <v>0</v>
      </c>
      <c r="EB25" s="237">
        <v>0</v>
      </c>
      <c r="EC25" s="237">
        <v>0</v>
      </c>
      <c r="ED25" s="237">
        <v>0</v>
      </c>
      <c r="EE25" s="237">
        <v>-7001893</v>
      </c>
      <c r="EF25" s="237">
        <v>0</v>
      </c>
      <c r="EG25" s="237">
        <v>-7614001</v>
      </c>
      <c r="EH25" s="237">
        <v>0</v>
      </c>
      <c r="EI25" s="237">
        <v>0</v>
      </c>
      <c r="EJ25" s="237">
        <v>-6920626</v>
      </c>
      <c r="EK25" s="237">
        <v>1</v>
      </c>
      <c r="EL25" s="237">
        <v>-4924406</v>
      </c>
      <c r="EM25" s="237">
        <v>-4731383</v>
      </c>
      <c r="EN25" s="237">
        <v>0</v>
      </c>
      <c r="EO25" s="237">
        <v>0</v>
      </c>
      <c r="EP25" s="237">
        <v>0</v>
      </c>
      <c r="EQ25" s="237">
        <v>0</v>
      </c>
      <c r="ER25" s="237">
        <v>0</v>
      </c>
      <c r="ES25" s="237">
        <v>0</v>
      </c>
      <c r="ET25" s="236">
        <v>0</v>
      </c>
      <c r="EU25" s="237">
        <v>0</v>
      </c>
      <c r="EV25" s="237">
        <v>0</v>
      </c>
      <c r="EW25" s="237">
        <v>0</v>
      </c>
      <c r="EX25" s="237">
        <v>147154</v>
      </c>
      <c r="EY25" s="237">
        <v>0</v>
      </c>
      <c r="EZ25" s="237">
        <v>-2412431</v>
      </c>
      <c r="FA25" s="237">
        <v>0</v>
      </c>
      <c r="FB25" s="237">
        <v>0</v>
      </c>
      <c r="FC25" s="237">
        <v>0</v>
      </c>
      <c r="FD25" s="237">
        <v>0</v>
      </c>
      <c r="FE25" s="237">
        <v>0</v>
      </c>
      <c r="FF25" s="237">
        <v>0</v>
      </c>
      <c r="FG25" s="237">
        <v>-7487065</v>
      </c>
      <c r="FH25" s="237">
        <v>-6363955</v>
      </c>
      <c r="FI25" s="237">
        <v>0</v>
      </c>
      <c r="FJ25" s="237">
        <v>-17256415</v>
      </c>
      <c r="FK25" s="237">
        <v>0</v>
      </c>
      <c r="FL25" s="237">
        <v>0</v>
      </c>
      <c r="FM25" s="237">
        <v>0</v>
      </c>
      <c r="FN25" s="237">
        <v>0</v>
      </c>
      <c r="FO25" s="237">
        <v>0</v>
      </c>
      <c r="FP25" s="237">
        <v>-1946234</v>
      </c>
      <c r="FQ25" s="237">
        <v>0</v>
      </c>
      <c r="FR25" s="237">
        <v>0</v>
      </c>
      <c r="FS25" s="237">
        <v>0</v>
      </c>
      <c r="FT25" s="237">
        <v>0</v>
      </c>
      <c r="FU25" s="237">
        <v>-1760222</v>
      </c>
    </row>
    <row r="26" spans="1:177" x14ac:dyDescent="0.25">
      <c r="A26">
        <v>591</v>
      </c>
      <c r="B26">
        <v>591</v>
      </c>
      <c r="C26" t="s">
        <v>273</v>
      </c>
      <c r="D26" t="s">
        <v>275</v>
      </c>
      <c r="F26" s="233">
        <v>31419</v>
      </c>
      <c r="G26" s="233">
        <v>161983</v>
      </c>
      <c r="H26" s="233">
        <v>74401</v>
      </c>
      <c r="I26" s="233">
        <v>131051</v>
      </c>
      <c r="J26" s="233">
        <v>0</v>
      </c>
      <c r="K26" s="233">
        <v>248857</v>
      </c>
      <c r="L26" s="233">
        <v>95329</v>
      </c>
      <c r="M26" s="233">
        <v>35312</v>
      </c>
      <c r="N26" s="233">
        <v>280060</v>
      </c>
      <c r="O26" s="233">
        <v>156598</v>
      </c>
      <c r="P26" s="233">
        <v>91727</v>
      </c>
      <c r="Q26" s="233">
        <v>223021</v>
      </c>
      <c r="R26" s="233">
        <v>0</v>
      </c>
      <c r="S26" s="233">
        <v>22666</v>
      </c>
      <c r="T26" s="233">
        <v>92098</v>
      </c>
      <c r="U26" s="233">
        <v>196490</v>
      </c>
      <c r="V26" s="233">
        <v>0</v>
      </c>
      <c r="W26" s="233">
        <v>144188</v>
      </c>
      <c r="X26" s="233">
        <v>183737</v>
      </c>
      <c r="Y26" s="233">
        <v>102386</v>
      </c>
      <c r="Z26" s="233">
        <v>184740</v>
      </c>
      <c r="AA26" s="233">
        <v>295724</v>
      </c>
      <c r="AB26" s="233">
        <v>351739</v>
      </c>
      <c r="AC26" s="233">
        <v>429590</v>
      </c>
      <c r="AD26" s="233">
        <v>0</v>
      </c>
      <c r="AE26" s="233">
        <v>129887</v>
      </c>
      <c r="AF26" s="233">
        <v>179655</v>
      </c>
      <c r="AG26" s="233">
        <v>163525</v>
      </c>
      <c r="AH26" s="233">
        <v>20834</v>
      </c>
      <c r="AI26" s="233">
        <v>0</v>
      </c>
      <c r="AJ26" s="233">
        <v>82957</v>
      </c>
      <c r="AK26" s="233">
        <v>182287</v>
      </c>
      <c r="AL26" s="233">
        <v>0</v>
      </c>
      <c r="AM26" s="233">
        <v>213756</v>
      </c>
      <c r="AN26" s="233">
        <v>7574</v>
      </c>
      <c r="AO26" s="233">
        <v>340488</v>
      </c>
      <c r="AP26" s="233">
        <v>176897</v>
      </c>
      <c r="AQ26" s="233">
        <v>0</v>
      </c>
      <c r="AR26" s="233">
        <v>40940</v>
      </c>
      <c r="AS26" s="233">
        <v>0</v>
      </c>
      <c r="AT26" s="233">
        <v>53233</v>
      </c>
      <c r="AU26" s="233">
        <v>0</v>
      </c>
      <c r="AV26" s="233">
        <v>254802</v>
      </c>
      <c r="AW26" s="233">
        <v>102708</v>
      </c>
      <c r="AX26" s="233">
        <v>105117</v>
      </c>
      <c r="AY26" s="233">
        <v>121849</v>
      </c>
      <c r="AZ26" s="233">
        <v>7700</v>
      </c>
      <c r="BA26" s="233">
        <v>114802</v>
      </c>
      <c r="BB26" s="233">
        <v>0</v>
      </c>
      <c r="BC26" s="233">
        <v>344835</v>
      </c>
      <c r="BD26" s="233">
        <v>141528</v>
      </c>
      <c r="BE26" s="233">
        <v>1095</v>
      </c>
      <c r="BF26" s="233">
        <v>20512</v>
      </c>
      <c r="BG26" s="233">
        <v>0</v>
      </c>
      <c r="BH26" s="233">
        <v>105763</v>
      </c>
      <c r="BI26" s="233">
        <v>19614</v>
      </c>
      <c r="BJ26" s="233">
        <v>248624</v>
      </c>
      <c r="BK26" s="233">
        <v>79888</v>
      </c>
      <c r="BL26" s="233">
        <v>151918</v>
      </c>
      <c r="BM26" s="233">
        <v>47733</v>
      </c>
      <c r="BN26" s="233">
        <v>269362</v>
      </c>
      <c r="BO26" s="233">
        <v>80409</v>
      </c>
      <c r="BP26" s="233">
        <v>188853</v>
      </c>
      <c r="BQ26" s="233">
        <v>0</v>
      </c>
      <c r="BR26" s="233">
        <v>0</v>
      </c>
      <c r="BS26" s="233">
        <v>7445</v>
      </c>
      <c r="BT26" s="233">
        <v>209094</v>
      </c>
      <c r="BU26" s="233">
        <v>143219</v>
      </c>
      <c r="BV26" s="233">
        <v>0</v>
      </c>
      <c r="BW26" s="233">
        <v>249712</v>
      </c>
      <c r="BX26" s="233">
        <v>684184</v>
      </c>
      <c r="BY26" s="233">
        <v>127288</v>
      </c>
      <c r="BZ26" s="233">
        <v>21963</v>
      </c>
      <c r="CA26" s="233">
        <v>101594</v>
      </c>
      <c r="CB26" s="233">
        <v>155915</v>
      </c>
      <c r="CC26" s="233">
        <v>140945</v>
      </c>
      <c r="CD26" s="233">
        <v>120772</v>
      </c>
      <c r="CE26" s="233">
        <v>0</v>
      </c>
      <c r="CF26" s="233">
        <v>211626</v>
      </c>
      <c r="CG26" s="233">
        <v>95443</v>
      </c>
      <c r="CH26" s="233">
        <v>455832</v>
      </c>
      <c r="CI26" s="233">
        <v>178460</v>
      </c>
      <c r="CJ26" s="233">
        <v>1137503</v>
      </c>
      <c r="CK26" s="233">
        <v>482459</v>
      </c>
      <c r="CL26" s="233">
        <v>9472</v>
      </c>
      <c r="CM26" s="233">
        <v>90251</v>
      </c>
      <c r="CN26" s="233">
        <v>16440</v>
      </c>
      <c r="CO26" s="233">
        <v>233661</v>
      </c>
      <c r="CP26" s="233">
        <v>162620</v>
      </c>
      <c r="CQ26" s="233">
        <v>0</v>
      </c>
      <c r="CR26" s="233">
        <v>38725</v>
      </c>
      <c r="CS26" s="233">
        <v>158279</v>
      </c>
      <c r="CT26" s="233">
        <v>285218</v>
      </c>
      <c r="CU26" s="233">
        <v>0</v>
      </c>
      <c r="CV26" s="233">
        <v>0</v>
      </c>
      <c r="CW26" s="233">
        <v>347860</v>
      </c>
      <c r="CX26" s="233">
        <v>74067</v>
      </c>
      <c r="CY26" s="233">
        <v>169392</v>
      </c>
      <c r="CZ26" s="233">
        <v>41232</v>
      </c>
      <c r="DA26" s="233">
        <v>44954</v>
      </c>
      <c r="DB26" s="233">
        <v>265749</v>
      </c>
      <c r="DC26" s="233">
        <v>254186</v>
      </c>
      <c r="DD26" s="233">
        <v>0</v>
      </c>
      <c r="DE26" s="233">
        <v>46928</v>
      </c>
      <c r="DF26" s="233">
        <v>15349</v>
      </c>
      <c r="DG26" s="233">
        <v>0</v>
      </c>
      <c r="DH26" s="233">
        <v>0</v>
      </c>
      <c r="DI26" s="233">
        <v>378020</v>
      </c>
      <c r="DJ26" s="233">
        <v>58887</v>
      </c>
      <c r="DK26" s="233">
        <v>0</v>
      </c>
      <c r="DL26" s="237">
        <v>0</v>
      </c>
      <c r="DM26" s="237">
        <v>366979</v>
      </c>
      <c r="DN26" s="237">
        <v>110760</v>
      </c>
      <c r="DO26" s="237">
        <v>51178</v>
      </c>
      <c r="DP26" s="237">
        <v>97295</v>
      </c>
      <c r="DQ26" s="237">
        <v>0</v>
      </c>
      <c r="DR26" s="237">
        <v>530444</v>
      </c>
      <c r="DS26" s="237">
        <v>0</v>
      </c>
      <c r="DT26" s="237">
        <v>0</v>
      </c>
      <c r="DU26" s="237">
        <v>45977</v>
      </c>
      <c r="DV26" s="237">
        <v>273330</v>
      </c>
      <c r="DW26" s="237">
        <v>348211</v>
      </c>
      <c r="DX26" s="237">
        <v>0</v>
      </c>
      <c r="DY26" s="237">
        <v>128092</v>
      </c>
      <c r="DZ26" s="237">
        <v>0</v>
      </c>
      <c r="EA26" s="237">
        <v>0</v>
      </c>
      <c r="EB26" s="237">
        <v>59106</v>
      </c>
      <c r="EC26" s="237">
        <v>0</v>
      </c>
      <c r="ED26" s="237">
        <v>255125</v>
      </c>
      <c r="EE26" s="237">
        <v>191546</v>
      </c>
      <c r="EF26" s="237">
        <v>563872</v>
      </c>
      <c r="EG26" s="237">
        <v>168675</v>
      </c>
      <c r="EH26" s="237">
        <v>788602</v>
      </c>
      <c r="EI26" s="237">
        <v>92997</v>
      </c>
      <c r="EJ26" s="237">
        <v>69488</v>
      </c>
      <c r="EK26" s="237">
        <v>0</v>
      </c>
      <c r="EL26" s="237">
        <v>0</v>
      </c>
      <c r="EM26" s="237">
        <v>0</v>
      </c>
      <c r="EN26" s="237">
        <v>0</v>
      </c>
      <c r="EO26" s="237">
        <v>0</v>
      </c>
      <c r="EP26" s="237">
        <v>97488</v>
      </c>
      <c r="EQ26" s="237">
        <v>907847</v>
      </c>
      <c r="ER26" s="237">
        <v>107283</v>
      </c>
      <c r="ES26" s="237">
        <v>0</v>
      </c>
      <c r="ET26" s="236">
        <v>30639</v>
      </c>
      <c r="EU26" s="237">
        <v>378388</v>
      </c>
      <c r="EV26" s="237">
        <v>20488</v>
      </c>
      <c r="EW26" s="237">
        <v>424673</v>
      </c>
      <c r="EX26" s="237">
        <v>404182</v>
      </c>
      <c r="EY26" s="237">
        <v>0</v>
      </c>
      <c r="EZ26" s="237">
        <v>17009</v>
      </c>
      <c r="FA26" s="237">
        <v>0</v>
      </c>
      <c r="FB26" s="237">
        <v>55963</v>
      </c>
      <c r="FC26" s="237">
        <v>207571</v>
      </c>
      <c r="FD26" s="237">
        <v>0</v>
      </c>
      <c r="FE26" s="237">
        <v>2322</v>
      </c>
      <c r="FF26" s="237">
        <v>116482</v>
      </c>
      <c r="FG26" s="237">
        <v>160514</v>
      </c>
      <c r="FH26" s="237">
        <v>467479</v>
      </c>
      <c r="FI26" s="237">
        <v>34465</v>
      </c>
      <c r="FJ26" s="237">
        <v>2253638</v>
      </c>
      <c r="FK26" s="237">
        <v>158864</v>
      </c>
      <c r="FL26" s="237">
        <v>221937</v>
      </c>
      <c r="FM26" s="237">
        <v>0</v>
      </c>
      <c r="FN26" s="237">
        <v>59578</v>
      </c>
      <c r="FO26" s="237">
        <v>6134</v>
      </c>
      <c r="FP26" s="237">
        <v>0</v>
      </c>
      <c r="FQ26" s="237">
        <v>225224</v>
      </c>
      <c r="FR26" s="237">
        <v>173994</v>
      </c>
      <c r="FS26" s="237">
        <v>39746</v>
      </c>
      <c r="FT26" s="237">
        <v>33392</v>
      </c>
      <c r="FU26" s="237">
        <v>135164</v>
      </c>
    </row>
    <row r="27" spans="1:177" x14ac:dyDescent="0.25">
      <c r="A27">
        <v>592</v>
      </c>
      <c r="B27">
        <v>592</v>
      </c>
      <c r="C27" t="s">
        <v>274</v>
      </c>
      <c r="D27" t="s">
        <v>276</v>
      </c>
      <c r="F27" s="233">
        <v>29573</v>
      </c>
      <c r="G27" s="233">
        <v>0</v>
      </c>
      <c r="H27" s="233">
        <v>17815</v>
      </c>
      <c r="I27" s="233">
        <v>14661</v>
      </c>
      <c r="J27" s="233">
        <v>0</v>
      </c>
      <c r="K27" s="233">
        <v>29862</v>
      </c>
      <c r="L27" s="233">
        <v>-15771</v>
      </c>
      <c r="M27" s="233">
        <v>0</v>
      </c>
      <c r="N27" s="233">
        <v>142251</v>
      </c>
      <c r="O27" s="233">
        <v>45652</v>
      </c>
      <c r="P27" s="233">
        <v>7189</v>
      </c>
      <c r="Q27" s="233">
        <v>-340</v>
      </c>
      <c r="R27" s="233">
        <v>0</v>
      </c>
      <c r="S27" s="233">
        <v>6792</v>
      </c>
      <c r="T27" s="233">
        <v>2213</v>
      </c>
      <c r="U27" s="233">
        <v>0</v>
      </c>
      <c r="V27" s="233">
        <v>0</v>
      </c>
      <c r="W27" s="233">
        <v>-968</v>
      </c>
      <c r="X27" s="233">
        <v>0</v>
      </c>
      <c r="Y27" s="233">
        <v>58148</v>
      </c>
      <c r="Z27" s="233">
        <v>256</v>
      </c>
      <c r="AA27" s="233">
        <v>-7010</v>
      </c>
      <c r="AB27" s="233">
        <v>-99147</v>
      </c>
      <c r="AC27" s="233">
        <v>73481</v>
      </c>
      <c r="AD27" s="233">
        <v>0</v>
      </c>
      <c r="AE27" s="233">
        <v>8555</v>
      </c>
      <c r="AF27" s="233">
        <v>0</v>
      </c>
      <c r="AG27" s="233">
        <v>158</v>
      </c>
      <c r="AH27" s="233">
        <v>178</v>
      </c>
      <c r="AI27" s="233">
        <v>0</v>
      </c>
      <c r="AJ27" s="233">
        <v>-2795</v>
      </c>
      <c r="AK27" s="233">
        <v>11852</v>
      </c>
      <c r="AL27" s="233">
        <v>0</v>
      </c>
      <c r="AM27" s="233">
        <v>3774</v>
      </c>
      <c r="AN27" s="233">
        <v>0</v>
      </c>
      <c r="AO27" s="233">
        <v>5432</v>
      </c>
      <c r="AP27" s="233">
        <v>10932</v>
      </c>
      <c r="AQ27" s="233">
        <v>0</v>
      </c>
      <c r="AR27" s="233">
        <v>29373</v>
      </c>
      <c r="AS27" s="233">
        <v>0</v>
      </c>
      <c r="AT27" s="233">
        <v>0</v>
      </c>
      <c r="AU27" s="233">
        <v>0</v>
      </c>
      <c r="AV27" s="233">
        <v>21410</v>
      </c>
      <c r="AW27" s="233">
        <v>3543</v>
      </c>
      <c r="AX27" s="233">
        <v>31111</v>
      </c>
      <c r="AY27" s="233">
        <v>0</v>
      </c>
      <c r="AZ27" s="233">
        <v>5650</v>
      </c>
      <c r="BA27" s="233">
        <v>22129</v>
      </c>
      <c r="BB27" s="233">
        <v>0</v>
      </c>
      <c r="BC27" s="233">
        <v>-44328</v>
      </c>
      <c r="BD27" s="233">
        <v>41746</v>
      </c>
      <c r="BE27" s="233">
        <v>0</v>
      </c>
      <c r="BF27" s="233">
        <v>69846</v>
      </c>
      <c r="BG27" s="233">
        <v>0</v>
      </c>
      <c r="BH27" s="233">
        <v>52593</v>
      </c>
      <c r="BI27" s="233">
        <v>6641</v>
      </c>
      <c r="BJ27" s="233">
        <v>0</v>
      </c>
      <c r="BK27" s="233">
        <v>28284</v>
      </c>
      <c r="BL27" s="233">
        <v>145641</v>
      </c>
      <c r="BM27" s="233">
        <v>993</v>
      </c>
      <c r="BN27" s="233">
        <v>0</v>
      </c>
      <c r="BO27" s="233">
        <v>1237</v>
      </c>
      <c r="BP27" s="233">
        <v>0</v>
      </c>
      <c r="BQ27" s="233">
        <v>0</v>
      </c>
      <c r="BR27" s="233">
        <v>0</v>
      </c>
      <c r="BS27" s="233">
        <v>0</v>
      </c>
      <c r="BT27" s="233">
        <v>0</v>
      </c>
      <c r="BU27" s="233">
        <v>-6429</v>
      </c>
      <c r="BV27" s="233">
        <v>0</v>
      </c>
      <c r="BW27" s="233">
        <v>1629</v>
      </c>
      <c r="BX27" s="233">
        <v>4698</v>
      </c>
      <c r="BY27" s="233">
        <v>-775</v>
      </c>
      <c r="BZ27" s="233">
        <v>0</v>
      </c>
      <c r="CA27" s="233">
        <v>0</v>
      </c>
      <c r="CB27" s="233">
        <v>-84251</v>
      </c>
      <c r="CC27" s="233">
        <v>3894</v>
      </c>
      <c r="CD27" s="233">
        <v>0</v>
      </c>
      <c r="CE27" s="233">
        <v>0</v>
      </c>
      <c r="CF27" s="233">
        <v>0</v>
      </c>
      <c r="CG27" s="233">
        <v>-6160</v>
      </c>
      <c r="CH27" s="233">
        <v>6140</v>
      </c>
      <c r="CI27" s="233">
        <v>65227</v>
      </c>
      <c r="CJ27" s="233">
        <v>-40418</v>
      </c>
      <c r="CK27" s="233">
        <v>-370</v>
      </c>
      <c r="CL27" s="233">
        <v>0</v>
      </c>
      <c r="CM27" s="233">
        <v>0</v>
      </c>
      <c r="CN27" s="233">
        <v>15914</v>
      </c>
      <c r="CO27" s="233">
        <v>0</v>
      </c>
      <c r="CP27" s="233">
        <v>-1274</v>
      </c>
      <c r="CQ27" s="233">
        <v>0</v>
      </c>
      <c r="CR27" s="233">
        <v>10867</v>
      </c>
      <c r="CS27" s="233">
        <v>1334</v>
      </c>
      <c r="CT27" s="233">
        <v>1326</v>
      </c>
      <c r="CU27" s="233">
        <v>0</v>
      </c>
      <c r="CV27" s="233">
        <v>0</v>
      </c>
      <c r="CW27" s="233">
        <v>-1095</v>
      </c>
      <c r="CX27" s="233">
        <v>23897</v>
      </c>
      <c r="CY27" s="233">
        <v>-491</v>
      </c>
      <c r="CZ27" s="233">
        <v>6803</v>
      </c>
      <c r="DA27" s="233">
        <v>101512</v>
      </c>
      <c r="DB27" s="233">
        <v>0</v>
      </c>
      <c r="DC27" s="233">
        <v>0</v>
      </c>
      <c r="DD27" s="233">
        <v>0</v>
      </c>
      <c r="DE27" s="233">
        <v>0</v>
      </c>
      <c r="DF27" s="233">
        <v>9029</v>
      </c>
      <c r="DG27" s="233">
        <v>0</v>
      </c>
      <c r="DH27" s="233">
        <v>0</v>
      </c>
      <c r="DI27" s="233">
        <v>-7650</v>
      </c>
      <c r="DJ27" s="233">
        <v>0</v>
      </c>
      <c r="DK27" s="233">
        <v>0</v>
      </c>
      <c r="DL27" s="237">
        <v>0</v>
      </c>
      <c r="DM27" s="237">
        <v>2571</v>
      </c>
      <c r="DN27" s="237">
        <v>0</v>
      </c>
      <c r="DO27" s="237">
        <v>8804</v>
      </c>
      <c r="DP27" s="237">
        <v>0</v>
      </c>
      <c r="DQ27" s="237">
        <v>0</v>
      </c>
      <c r="DR27" s="237">
        <v>1120</v>
      </c>
      <c r="DS27" s="237">
        <v>0</v>
      </c>
      <c r="DT27" s="237">
        <v>0</v>
      </c>
      <c r="DU27" s="237">
        <v>-17575</v>
      </c>
      <c r="DV27" s="237">
        <v>0</v>
      </c>
      <c r="DW27" s="237">
        <v>-1122</v>
      </c>
      <c r="DX27" s="237">
        <v>0</v>
      </c>
      <c r="DY27" s="237">
        <v>0</v>
      </c>
      <c r="DZ27" s="237">
        <v>0</v>
      </c>
      <c r="EA27" s="237">
        <v>0</v>
      </c>
      <c r="EB27" s="237">
        <v>-1541</v>
      </c>
      <c r="EC27" s="237">
        <v>0</v>
      </c>
      <c r="ED27" s="237">
        <v>31697</v>
      </c>
      <c r="EE27" s="237">
        <v>131143</v>
      </c>
      <c r="EF27" s="237">
        <v>-69231</v>
      </c>
      <c r="EG27" s="237">
        <v>-1516</v>
      </c>
      <c r="EH27" s="237">
        <v>119916</v>
      </c>
      <c r="EI27" s="237">
        <v>-20406</v>
      </c>
      <c r="EJ27" s="237">
        <v>78664</v>
      </c>
      <c r="EK27" s="237">
        <v>0</v>
      </c>
      <c r="EL27" s="237">
        <v>0</v>
      </c>
      <c r="EM27" s="237">
        <v>0</v>
      </c>
      <c r="EN27" s="237">
        <v>0</v>
      </c>
      <c r="EO27" s="237">
        <v>0</v>
      </c>
      <c r="EP27" s="237">
        <v>0</v>
      </c>
      <c r="EQ27" s="237">
        <v>83948</v>
      </c>
      <c r="ER27" s="237">
        <v>0</v>
      </c>
      <c r="ES27" s="237">
        <v>0</v>
      </c>
      <c r="ET27" s="236">
        <v>0</v>
      </c>
      <c r="EU27" s="237">
        <v>-672</v>
      </c>
      <c r="EV27" s="237">
        <v>9988</v>
      </c>
      <c r="EW27" s="237">
        <v>-32572</v>
      </c>
      <c r="EX27" s="237">
        <v>-6460</v>
      </c>
      <c r="EY27" s="237">
        <v>0</v>
      </c>
      <c r="EZ27" s="237">
        <v>15407</v>
      </c>
      <c r="FA27" s="237">
        <v>0</v>
      </c>
      <c r="FB27" s="237">
        <v>12298</v>
      </c>
      <c r="FC27" s="237">
        <v>0</v>
      </c>
      <c r="FD27" s="237">
        <v>0</v>
      </c>
      <c r="FE27" s="237">
        <v>6379</v>
      </c>
      <c r="FF27" s="237">
        <v>0</v>
      </c>
      <c r="FG27" s="237">
        <v>867</v>
      </c>
      <c r="FH27" s="237">
        <v>-39323</v>
      </c>
      <c r="FI27" s="237">
        <v>0</v>
      </c>
      <c r="FJ27" s="237">
        <v>-291303</v>
      </c>
      <c r="FK27" s="237">
        <v>0</v>
      </c>
      <c r="FL27" s="237">
        <v>4104</v>
      </c>
      <c r="FM27" s="237">
        <v>0</v>
      </c>
      <c r="FN27" s="237">
        <v>-83329</v>
      </c>
      <c r="FO27" s="237">
        <v>1140</v>
      </c>
      <c r="FP27" s="237">
        <v>0</v>
      </c>
      <c r="FQ27" s="237">
        <v>63212</v>
      </c>
      <c r="FR27" s="237">
        <v>0</v>
      </c>
      <c r="FS27" s="237">
        <v>7080</v>
      </c>
      <c r="FT27" s="237">
        <v>0</v>
      </c>
      <c r="FU27" s="237">
        <v>-1333</v>
      </c>
    </row>
    <row r="28" spans="1:177" x14ac:dyDescent="0.25">
      <c r="A28">
        <v>339</v>
      </c>
      <c r="B28">
        <v>339</v>
      </c>
      <c r="C28" t="s">
        <v>282</v>
      </c>
      <c r="D28" t="s">
        <v>283</v>
      </c>
      <c r="F28" s="233">
        <v>0</v>
      </c>
      <c r="G28" s="233">
        <v>0</v>
      </c>
      <c r="H28" s="233">
        <v>0</v>
      </c>
      <c r="I28" s="233">
        <v>0</v>
      </c>
      <c r="J28" s="233">
        <v>0</v>
      </c>
      <c r="K28" s="233">
        <v>0</v>
      </c>
      <c r="L28" s="233">
        <v>0</v>
      </c>
      <c r="M28" s="233">
        <v>0</v>
      </c>
      <c r="N28" s="233">
        <v>0</v>
      </c>
      <c r="O28" s="233">
        <v>0</v>
      </c>
      <c r="P28" s="233">
        <v>0</v>
      </c>
      <c r="Q28" s="233">
        <v>0</v>
      </c>
      <c r="R28" s="233">
        <v>0</v>
      </c>
      <c r="S28" s="233">
        <v>0</v>
      </c>
      <c r="T28" s="233">
        <v>0</v>
      </c>
      <c r="U28" s="233">
        <v>134659</v>
      </c>
      <c r="V28" s="233">
        <v>0</v>
      </c>
      <c r="W28" s="233">
        <v>0</v>
      </c>
      <c r="X28" s="233">
        <v>211317</v>
      </c>
      <c r="Y28" s="233">
        <v>0</v>
      </c>
      <c r="Z28" s="233">
        <v>0</v>
      </c>
      <c r="AA28" s="233">
        <v>0</v>
      </c>
      <c r="AB28" s="233">
        <v>0</v>
      </c>
      <c r="AC28" s="233">
        <v>0</v>
      </c>
      <c r="AD28" s="233">
        <v>0</v>
      </c>
      <c r="AE28" s="233">
        <v>0</v>
      </c>
      <c r="AF28" s="233">
        <v>0</v>
      </c>
      <c r="AG28" s="233">
        <v>0</v>
      </c>
      <c r="AH28" s="233">
        <v>0</v>
      </c>
      <c r="AI28" s="233">
        <v>0</v>
      </c>
      <c r="AJ28" s="233">
        <v>0</v>
      </c>
      <c r="AK28" s="233">
        <v>0</v>
      </c>
      <c r="AL28" s="233">
        <v>0</v>
      </c>
      <c r="AM28" s="233">
        <v>0</v>
      </c>
      <c r="AN28" s="233">
        <v>0</v>
      </c>
      <c r="AO28" s="233">
        <v>0</v>
      </c>
      <c r="AP28" s="233">
        <v>0</v>
      </c>
      <c r="AQ28" s="233">
        <v>0</v>
      </c>
      <c r="AR28" s="233">
        <v>0</v>
      </c>
      <c r="AS28" s="233">
        <v>0</v>
      </c>
      <c r="AT28" s="233">
        <v>0</v>
      </c>
      <c r="AU28" s="233">
        <v>0</v>
      </c>
      <c r="AV28" s="233">
        <v>0</v>
      </c>
      <c r="AW28" s="233">
        <v>0</v>
      </c>
      <c r="AX28" s="233">
        <v>0</v>
      </c>
      <c r="AY28" s="233">
        <v>0</v>
      </c>
      <c r="AZ28" s="233">
        <v>0</v>
      </c>
      <c r="BA28" s="233">
        <v>0</v>
      </c>
      <c r="BB28" s="233">
        <v>0</v>
      </c>
      <c r="BC28" s="233">
        <v>0</v>
      </c>
      <c r="BD28" s="233">
        <v>0</v>
      </c>
      <c r="BE28" s="233">
        <v>0</v>
      </c>
      <c r="BF28" s="233">
        <v>0</v>
      </c>
      <c r="BG28" s="233">
        <v>0</v>
      </c>
      <c r="BH28" s="233">
        <v>0</v>
      </c>
      <c r="BI28" s="233">
        <v>0</v>
      </c>
      <c r="BJ28" s="233">
        <v>0</v>
      </c>
      <c r="BK28" s="233">
        <v>0</v>
      </c>
      <c r="BL28" s="233">
        <v>0</v>
      </c>
      <c r="BM28" s="233">
        <v>0</v>
      </c>
      <c r="BN28" s="233">
        <v>0</v>
      </c>
      <c r="BO28" s="233">
        <v>0</v>
      </c>
      <c r="BP28" s="233">
        <v>0</v>
      </c>
      <c r="BQ28" s="233">
        <v>0</v>
      </c>
      <c r="BR28" s="233">
        <v>0</v>
      </c>
      <c r="BS28" s="233">
        <v>0</v>
      </c>
      <c r="BT28" s="233">
        <v>0</v>
      </c>
      <c r="BU28" s="233">
        <v>0</v>
      </c>
      <c r="BV28" s="233">
        <v>0</v>
      </c>
      <c r="BW28" s="233">
        <v>0</v>
      </c>
      <c r="BX28" s="233">
        <v>0</v>
      </c>
      <c r="BY28" s="233">
        <v>0</v>
      </c>
      <c r="BZ28" s="233">
        <v>0</v>
      </c>
      <c r="CA28" s="233">
        <v>0</v>
      </c>
      <c r="CB28" s="233">
        <v>0</v>
      </c>
      <c r="CC28" s="233">
        <v>0</v>
      </c>
      <c r="CD28" s="233">
        <v>85398</v>
      </c>
      <c r="CE28" s="233">
        <v>0</v>
      </c>
      <c r="CF28" s="233">
        <v>87919</v>
      </c>
      <c r="CG28" s="233">
        <v>0</v>
      </c>
      <c r="CH28" s="233">
        <v>0</v>
      </c>
      <c r="CI28" s="233">
        <v>0</v>
      </c>
      <c r="CJ28" s="233">
        <v>0</v>
      </c>
      <c r="CK28" s="233">
        <v>9213</v>
      </c>
      <c r="CL28" s="233">
        <v>0</v>
      </c>
      <c r="CM28" s="233">
        <v>0</v>
      </c>
      <c r="CN28" s="233">
        <v>0</v>
      </c>
      <c r="CO28" s="233">
        <v>298257</v>
      </c>
      <c r="CP28" s="233">
        <v>0</v>
      </c>
      <c r="CQ28" s="233">
        <v>0</v>
      </c>
      <c r="CR28" s="233">
        <v>0</v>
      </c>
      <c r="CS28" s="233">
        <v>0</v>
      </c>
      <c r="CT28" s="233">
        <v>0</v>
      </c>
      <c r="CU28" s="233">
        <v>0</v>
      </c>
      <c r="CV28" s="233">
        <v>32329</v>
      </c>
      <c r="CW28" s="233">
        <v>0</v>
      </c>
      <c r="CX28" s="233">
        <v>58770</v>
      </c>
      <c r="CY28" s="233">
        <v>0</v>
      </c>
      <c r="CZ28" s="233">
        <v>0</v>
      </c>
      <c r="DA28" s="233">
        <v>0</v>
      </c>
      <c r="DB28" s="233">
        <v>0</v>
      </c>
      <c r="DC28" s="233">
        <v>0</v>
      </c>
      <c r="DD28" s="233">
        <v>0</v>
      </c>
      <c r="DE28" s="233">
        <v>0</v>
      </c>
      <c r="DF28" s="233">
        <v>0</v>
      </c>
      <c r="DG28" s="233">
        <v>0</v>
      </c>
      <c r="DH28" s="233">
        <v>74129</v>
      </c>
      <c r="DI28" s="233">
        <v>0</v>
      </c>
      <c r="DJ28" s="233">
        <v>0</v>
      </c>
      <c r="DK28" s="233">
        <v>0</v>
      </c>
      <c r="DL28" s="237">
        <v>0</v>
      </c>
      <c r="DM28" s="237">
        <v>0</v>
      </c>
      <c r="DN28" s="237">
        <v>0</v>
      </c>
      <c r="DO28" s="237">
        <v>0</v>
      </c>
      <c r="DP28" s="237">
        <v>0</v>
      </c>
      <c r="DQ28" s="237">
        <v>0</v>
      </c>
      <c r="DR28" s="237">
        <v>0</v>
      </c>
      <c r="DS28" s="237">
        <v>15753</v>
      </c>
      <c r="DT28" s="237">
        <v>0</v>
      </c>
      <c r="DU28" s="237">
        <v>0</v>
      </c>
      <c r="DV28" s="237">
        <v>0</v>
      </c>
      <c r="DW28" s="237">
        <v>0</v>
      </c>
      <c r="DX28" s="237">
        <v>0</v>
      </c>
      <c r="DY28" s="237">
        <v>0</v>
      </c>
      <c r="DZ28" s="237">
        <v>0</v>
      </c>
      <c r="EA28" s="237">
        <v>0</v>
      </c>
      <c r="EB28" s="237">
        <v>0</v>
      </c>
      <c r="EC28" s="237">
        <v>0</v>
      </c>
      <c r="ED28" s="237">
        <v>0</v>
      </c>
      <c r="EE28" s="237">
        <v>0</v>
      </c>
      <c r="EF28" s="237">
        <v>0</v>
      </c>
      <c r="EG28" s="237">
        <v>0</v>
      </c>
      <c r="EH28" s="237">
        <v>0</v>
      </c>
      <c r="EI28" s="237">
        <v>0</v>
      </c>
      <c r="EJ28" s="237">
        <v>0</v>
      </c>
      <c r="EK28" s="237">
        <v>0</v>
      </c>
      <c r="EL28" s="237">
        <v>0</v>
      </c>
      <c r="EM28" s="237">
        <v>0</v>
      </c>
      <c r="EN28" s="237">
        <v>0</v>
      </c>
      <c r="EO28" s="237">
        <v>0</v>
      </c>
      <c r="EP28" s="237">
        <v>0</v>
      </c>
      <c r="EQ28" s="237">
        <v>0</v>
      </c>
      <c r="ER28" s="237">
        <v>0</v>
      </c>
      <c r="ES28" s="237">
        <v>0</v>
      </c>
      <c r="ET28" s="236">
        <v>0</v>
      </c>
      <c r="EU28" s="237">
        <v>0</v>
      </c>
      <c r="EV28" s="237">
        <v>0</v>
      </c>
      <c r="EW28" s="237">
        <v>0</v>
      </c>
      <c r="EX28" s="237">
        <v>0</v>
      </c>
      <c r="EY28" s="237">
        <v>0</v>
      </c>
      <c r="EZ28" s="237">
        <v>0</v>
      </c>
      <c r="FA28" s="237">
        <v>752816</v>
      </c>
      <c r="FB28" s="237">
        <v>0</v>
      </c>
      <c r="FC28" s="237">
        <v>122564</v>
      </c>
      <c r="FD28" s="237">
        <v>0</v>
      </c>
      <c r="FE28" s="237">
        <v>0</v>
      </c>
      <c r="FF28" s="237">
        <v>0</v>
      </c>
      <c r="FG28" s="237">
        <v>429149</v>
      </c>
      <c r="FH28" s="237">
        <v>0</v>
      </c>
      <c r="FI28" s="237">
        <v>0</v>
      </c>
      <c r="FJ28" s="237">
        <v>0</v>
      </c>
      <c r="FK28" s="237">
        <v>0</v>
      </c>
      <c r="FL28" s="237">
        <v>0</v>
      </c>
      <c r="FM28" s="237">
        <v>0</v>
      </c>
      <c r="FN28" s="237">
        <v>0</v>
      </c>
      <c r="FO28" s="237">
        <v>0</v>
      </c>
      <c r="FP28" s="237">
        <v>0</v>
      </c>
      <c r="FQ28" s="237">
        <v>0</v>
      </c>
      <c r="FR28" s="237">
        <v>0</v>
      </c>
      <c r="FS28" s="237">
        <v>0</v>
      </c>
      <c r="FT28" s="237">
        <v>0</v>
      </c>
      <c r="FU28" s="237">
        <v>0</v>
      </c>
    </row>
    <row r="29" spans="1:177" ht="16.5" customHeight="1" x14ac:dyDescent="0.25">
      <c r="A29">
        <v>504</v>
      </c>
      <c r="B29">
        <v>504</v>
      </c>
      <c r="C29" t="s">
        <v>288</v>
      </c>
      <c r="D29" t="s">
        <v>290</v>
      </c>
      <c r="F29" s="233">
        <v>88825</v>
      </c>
      <c r="G29" s="233">
        <v>117975</v>
      </c>
      <c r="H29" s="233">
        <v>0</v>
      </c>
      <c r="I29" s="233">
        <v>185792</v>
      </c>
      <c r="J29" s="233">
        <v>0</v>
      </c>
      <c r="K29" s="233">
        <v>265999</v>
      </c>
      <c r="L29" s="233">
        <v>7419</v>
      </c>
      <c r="M29" s="233">
        <v>114475</v>
      </c>
      <c r="N29" s="233">
        <v>147371</v>
      </c>
      <c r="O29" s="233">
        <v>53937</v>
      </c>
      <c r="P29" s="233">
        <v>92390</v>
      </c>
      <c r="Q29" s="233">
        <v>126141</v>
      </c>
      <c r="R29" s="233">
        <v>0</v>
      </c>
      <c r="S29" s="233">
        <v>144879</v>
      </c>
      <c r="T29" s="233">
        <v>158810</v>
      </c>
      <c r="U29" s="233">
        <v>566367</v>
      </c>
      <c r="V29" s="233">
        <v>69589</v>
      </c>
      <c r="W29" s="233">
        <v>161450</v>
      </c>
      <c r="X29" s="233">
        <v>249568</v>
      </c>
      <c r="Y29" s="233">
        <v>147479</v>
      </c>
      <c r="Z29" s="233">
        <v>177163</v>
      </c>
      <c r="AA29" s="233">
        <v>570935</v>
      </c>
      <c r="AB29" s="233">
        <v>138354</v>
      </c>
      <c r="AC29" s="233">
        <v>90500</v>
      </c>
      <c r="AD29" s="233">
        <v>0</v>
      </c>
      <c r="AE29" s="233">
        <v>294121</v>
      </c>
      <c r="AF29" s="233">
        <v>70866</v>
      </c>
      <c r="AG29" s="233">
        <v>181497</v>
      </c>
      <c r="AH29" s="233">
        <v>128486</v>
      </c>
      <c r="AI29" s="233">
        <v>234344</v>
      </c>
      <c r="AJ29" s="233">
        <v>94818</v>
      </c>
      <c r="AK29" s="233">
        <v>739417</v>
      </c>
      <c r="AL29" s="233">
        <v>64587</v>
      </c>
      <c r="AM29" s="233">
        <v>175544</v>
      </c>
      <c r="AN29" s="233">
        <v>65820</v>
      </c>
      <c r="AO29" s="233">
        <v>374751</v>
      </c>
      <c r="AP29" s="233">
        <v>283595</v>
      </c>
      <c r="AQ29" s="233">
        <v>0</v>
      </c>
      <c r="AR29" s="233">
        <v>222840</v>
      </c>
      <c r="AS29" s="233">
        <v>0</v>
      </c>
      <c r="AT29" s="233">
        <v>128768</v>
      </c>
      <c r="AU29" s="233">
        <v>58627</v>
      </c>
      <c r="AV29" s="233">
        <v>0</v>
      </c>
      <c r="AW29" s="233">
        <v>142295</v>
      </c>
      <c r="AX29" s="233">
        <v>284716</v>
      </c>
      <c r="AY29" s="233">
        <v>53726</v>
      </c>
      <c r="AZ29" s="233">
        <v>62231</v>
      </c>
      <c r="BA29" s="233">
        <v>77570</v>
      </c>
      <c r="BB29" s="233">
        <v>109555</v>
      </c>
      <c r="BC29" s="233">
        <v>0</v>
      </c>
      <c r="BD29" s="233">
        <v>0</v>
      </c>
      <c r="BE29" s="233">
        <v>55923</v>
      </c>
      <c r="BF29" s="233">
        <v>63068</v>
      </c>
      <c r="BG29" s="233">
        <v>78549</v>
      </c>
      <c r="BH29" s="233">
        <v>178107</v>
      </c>
      <c r="BI29" s="233">
        <v>61220</v>
      </c>
      <c r="BJ29" s="233">
        <v>447210</v>
      </c>
      <c r="BK29" s="233">
        <v>0</v>
      </c>
      <c r="BL29" s="233">
        <v>220032</v>
      </c>
      <c r="BM29" s="233">
        <v>143857</v>
      </c>
      <c r="BN29" s="233">
        <v>395406</v>
      </c>
      <c r="BO29" s="233">
        <v>295077</v>
      </c>
      <c r="BP29" s="233">
        <v>296212</v>
      </c>
      <c r="BQ29" s="233">
        <v>444773</v>
      </c>
      <c r="BR29" s="233">
        <v>67254</v>
      </c>
      <c r="BS29" s="233">
        <v>279036</v>
      </c>
      <c r="BT29" s="233">
        <v>188776</v>
      </c>
      <c r="BU29" s="233">
        <v>119241</v>
      </c>
      <c r="BV29" s="233">
        <v>45016</v>
      </c>
      <c r="BW29" s="233">
        <v>434174</v>
      </c>
      <c r="BX29" s="233">
        <v>625956</v>
      </c>
      <c r="BY29" s="233">
        <v>226816</v>
      </c>
      <c r="BZ29" s="233">
        <v>130880</v>
      </c>
      <c r="CA29" s="233">
        <v>42767</v>
      </c>
      <c r="CB29" s="233">
        <v>149349</v>
      </c>
      <c r="CC29" s="233">
        <v>135635</v>
      </c>
      <c r="CD29" s="233">
        <v>243410</v>
      </c>
      <c r="CE29" s="233">
        <v>58336</v>
      </c>
      <c r="CF29" s="233">
        <v>302361</v>
      </c>
      <c r="CG29" s="233">
        <v>160054</v>
      </c>
      <c r="CH29" s="233">
        <v>0</v>
      </c>
      <c r="CI29" s="233">
        <v>552888</v>
      </c>
      <c r="CJ29" s="233">
        <v>836311</v>
      </c>
      <c r="CK29" s="233">
        <v>1258220</v>
      </c>
      <c r="CL29" s="233">
        <v>130629</v>
      </c>
      <c r="CM29" s="233">
        <v>261867</v>
      </c>
      <c r="CN29" s="233">
        <v>48767</v>
      </c>
      <c r="CO29" s="233">
        <v>408964</v>
      </c>
      <c r="CP29" s="233">
        <v>116351</v>
      </c>
      <c r="CQ29" s="233">
        <v>0</v>
      </c>
      <c r="CR29" s="233">
        <v>76512</v>
      </c>
      <c r="CS29" s="233">
        <v>72797</v>
      </c>
      <c r="CT29" s="233">
        <v>141227</v>
      </c>
      <c r="CU29" s="233">
        <v>415019</v>
      </c>
      <c r="CV29" s="233">
        <v>149891</v>
      </c>
      <c r="CW29" s="233">
        <v>365912</v>
      </c>
      <c r="CX29" s="233">
        <v>45245</v>
      </c>
      <c r="CY29" s="233">
        <v>114333</v>
      </c>
      <c r="CZ29" s="233">
        <v>0</v>
      </c>
      <c r="DA29" s="233">
        <v>104627</v>
      </c>
      <c r="DB29" s="233">
        <v>277042</v>
      </c>
      <c r="DC29" s="233">
        <v>0</v>
      </c>
      <c r="DD29" s="233">
        <v>825257</v>
      </c>
      <c r="DE29" s="233">
        <v>214322</v>
      </c>
      <c r="DF29" s="233">
        <v>0</v>
      </c>
      <c r="DG29" s="233">
        <v>668982</v>
      </c>
      <c r="DH29" s="233">
        <v>0</v>
      </c>
      <c r="DI29" s="233">
        <v>511429</v>
      </c>
      <c r="DJ29" s="233">
        <v>82854</v>
      </c>
      <c r="DK29" s="233">
        <v>48916</v>
      </c>
      <c r="DL29" s="237">
        <v>78395</v>
      </c>
      <c r="DM29" s="237">
        <v>223943</v>
      </c>
      <c r="DN29" s="237">
        <v>131923</v>
      </c>
      <c r="DO29" s="237">
        <v>199436</v>
      </c>
      <c r="DP29" s="237">
        <v>0</v>
      </c>
      <c r="DQ29" s="237">
        <v>358999</v>
      </c>
      <c r="DR29" s="237">
        <v>239058</v>
      </c>
      <c r="DS29" s="237">
        <v>65328</v>
      </c>
      <c r="DT29" s="237">
        <v>99620</v>
      </c>
      <c r="DU29" s="237">
        <v>45105</v>
      </c>
      <c r="DV29" s="237">
        <v>381993</v>
      </c>
      <c r="DW29" s="237">
        <v>464602</v>
      </c>
      <c r="DX29" s="237">
        <v>41272</v>
      </c>
      <c r="DY29" s="237">
        <v>242176</v>
      </c>
      <c r="DZ29" s="237">
        <v>18637</v>
      </c>
      <c r="EA29" s="237">
        <v>82259</v>
      </c>
      <c r="EB29" s="237">
        <v>73838</v>
      </c>
      <c r="EC29" s="237">
        <v>91364</v>
      </c>
      <c r="ED29" s="237">
        <v>338468</v>
      </c>
      <c r="EE29" s="237">
        <v>91619</v>
      </c>
      <c r="EF29" s="237">
        <v>558989</v>
      </c>
      <c r="EG29" s="237">
        <v>105706</v>
      </c>
      <c r="EH29" s="237">
        <v>749286</v>
      </c>
      <c r="EI29" s="237">
        <v>123274</v>
      </c>
      <c r="EJ29" s="237">
        <v>0</v>
      </c>
      <c r="EK29" s="237">
        <v>41377</v>
      </c>
      <c r="EL29" s="237">
        <v>109597</v>
      </c>
      <c r="EM29" s="237">
        <v>124201</v>
      </c>
      <c r="EN29" s="237">
        <v>91010</v>
      </c>
      <c r="EO29" s="237">
        <v>0</v>
      </c>
      <c r="EP29" s="237">
        <v>147547</v>
      </c>
      <c r="EQ29" s="237">
        <v>0</v>
      </c>
      <c r="ER29" s="237">
        <v>234358</v>
      </c>
      <c r="ES29" s="237">
        <v>36501</v>
      </c>
      <c r="ET29" s="236">
        <v>772473</v>
      </c>
      <c r="EU29" s="237">
        <v>0</v>
      </c>
      <c r="EV29" s="237">
        <v>33245</v>
      </c>
      <c r="EW29" s="237">
        <v>0</v>
      </c>
      <c r="EX29" s="237">
        <v>27365</v>
      </c>
      <c r="EY29" s="237">
        <v>187607</v>
      </c>
      <c r="EZ29" s="237">
        <v>51796</v>
      </c>
      <c r="FA29" s="237">
        <v>235162</v>
      </c>
      <c r="FB29" s="237">
        <v>51762</v>
      </c>
      <c r="FC29" s="237">
        <v>201582</v>
      </c>
      <c r="FD29" s="237">
        <v>64065</v>
      </c>
      <c r="FE29" s="237">
        <v>14646</v>
      </c>
      <c r="FF29" s="237">
        <v>0</v>
      </c>
      <c r="FG29" s="237">
        <v>192618</v>
      </c>
      <c r="FH29" s="237">
        <v>151565</v>
      </c>
      <c r="FI29" s="237">
        <v>36312</v>
      </c>
      <c r="FJ29" s="237">
        <v>258132</v>
      </c>
      <c r="FK29" s="237">
        <v>270449</v>
      </c>
      <c r="FL29" s="237">
        <v>57826</v>
      </c>
      <c r="FM29" s="237">
        <v>23286</v>
      </c>
      <c r="FN29" s="237">
        <v>120734</v>
      </c>
      <c r="FO29" s="237">
        <v>29956</v>
      </c>
      <c r="FP29" s="237">
        <v>75685</v>
      </c>
      <c r="FQ29" s="237">
        <v>155859</v>
      </c>
      <c r="FR29" s="237">
        <v>303634</v>
      </c>
      <c r="FS29" s="237">
        <v>129451</v>
      </c>
      <c r="FT29" s="237">
        <v>33850</v>
      </c>
      <c r="FU29" s="237">
        <v>192303</v>
      </c>
    </row>
    <row r="30" spans="1:177" x14ac:dyDescent="0.25">
      <c r="A30">
        <v>505</v>
      </c>
      <c r="B30">
        <v>505</v>
      </c>
      <c r="C30" t="s">
        <v>289</v>
      </c>
      <c r="D30" t="s">
        <v>291</v>
      </c>
      <c r="F30" s="233">
        <v>0</v>
      </c>
      <c r="G30" s="233">
        <v>0</v>
      </c>
      <c r="H30" s="233">
        <v>0</v>
      </c>
      <c r="I30" s="233">
        <v>0</v>
      </c>
      <c r="J30" s="233">
        <v>0</v>
      </c>
      <c r="K30" s="233">
        <v>79352</v>
      </c>
      <c r="L30" s="233">
        <v>0</v>
      </c>
      <c r="M30" s="233">
        <v>0</v>
      </c>
      <c r="N30" s="233">
        <v>0</v>
      </c>
      <c r="O30" s="233">
        <v>0</v>
      </c>
      <c r="P30" s="233">
        <v>0</v>
      </c>
      <c r="Q30" s="233">
        <v>0</v>
      </c>
      <c r="R30" s="233">
        <v>0</v>
      </c>
      <c r="S30" s="233">
        <v>0</v>
      </c>
      <c r="T30" s="233">
        <v>0</v>
      </c>
      <c r="U30" s="233">
        <v>0</v>
      </c>
      <c r="V30" s="233">
        <v>0</v>
      </c>
      <c r="W30" s="233">
        <v>0</v>
      </c>
      <c r="X30" s="233">
        <v>0</v>
      </c>
      <c r="Y30" s="233">
        <v>0</v>
      </c>
      <c r="Z30" s="233">
        <v>0</v>
      </c>
      <c r="AA30" s="233">
        <v>0</v>
      </c>
      <c r="AB30" s="233">
        <v>0</v>
      </c>
      <c r="AC30" s="233">
        <v>0</v>
      </c>
      <c r="AD30" s="233">
        <v>0</v>
      </c>
      <c r="AE30" s="233">
        <v>0</v>
      </c>
      <c r="AF30" s="233">
        <v>0</v>
      </c>
      <c r="AG30" s="233">
        <v>0</v>
      </c>
      <c r="AH30" s="233">
        <v>0</v>
      </c>
      <c r="AI30" s="233">
        <v>0</v>
      </c>
      <c r="AJ30" s="233">
        <v>0</v>
      </c>
      <c r="AK30" s="233">
        <v>0</v>
      </c>
      <c r="AL30" s="233">
        <v>0</v>
      </c>
      <c r="AM30" s="233">
        <v>0</v>
      </c>
      <c r="AN30" s="233">
        <v>0</v>
      </c>
      <c r="AO30" s="233">
        <v>0</v>
      </c>
      <c r="AP30" s="233">
        <v>0</v>
      </c>
      <c r="AQ30" s="233">
        <v>0</v>
      </c>
      <c r="AR30" s="233">
        <v>0</v>
      </c>
      <c r="AS30" s="233">
        <v>0</v>
      </c>
      <c r="AT30" s="233">
        <v>0</v>
      </c>
      <c r="AU30" s="233">
        <v>0</v>
      </c>
      <c r="AV30" s="233">
        <v>0</v>
      </c>
      <c r="AW30" s="233">
        <v>0</v>
      </c>
      <c r="AX30" s="233">
        <v>0</v>
      </c>
      <c r="AY30" s="233">
        <v>0</v>
      </c>
      <c r="AZ30" s="233">
        <v>0</v>
      </c>
      <c r="BA30" s="233">
        <v>0</v>
      </c>
      <c r="BB30" s="233">
        <v>0</v>
      </c>
      <c r="BC30" s="233">
        <v>0</v>
      </c>
      <c r="BD30" s="233">
        <v>0</v>
      </c>
      <c r="BE30" s="233">
        <v>0</v>
      </c>
      <c r="BF30" s="233">
        <v>0</v>
      </c>
      <c r="BG30" s="233">
        <v>0</v>
      </c>
      <c r="BH30" s="233">
        <v>0</v>
      </c>
      <c r="BI30" s="233">
        <v>0</v>
      </c>
      <c r="BJ30" s="233">
        <v>0</v>
      </c>
      <c r="BK30" s="233">
        <v>0</v>
      </c>
      <c r="BL30" s="233">
        <v>0</v>
      </c>
      <c r="BM30" s="233">
        <v>0</v>
      </c>
      <c r="BN30" s="233">
        <v>0</v>
      </c>
      <c r="BO30" s="233">
        <v>0</v>
      </c>
      <c r="BP30" s="233">
        <v>0</v>
      </c>
      <c r="BQ30" s="233">
        <v>0</v>
      </c>
      <c r="BR30" s="233">
        <v>0</v>
      </c>
      <c r="BS30" s="233">
        <v>0</v>
      </c>
      <c r="BT30" s="233">
        <v>0</v>
      </c>
      <c r="BU30" s="233">
        <v>0</v>
      </c>
      <c r="BV30" s="233">
        <v>0</v>
      </c>
      <c r="BW30" s="233">
        <v>0</v>
      </c>
      <c r="BX30" s="233">
        <v>0</v>
      </c>
      <c r="BY30" s="233">
        <v>0</v>
      </c>
      <c r="BZ30" s="233">
        <v>0</v>
      </c>
      <c r="CA30" s="233">
        <v>0</v>
      </c>
      <c r="CB30" s="233">
        <v>0</v>
      </c>
      <c r="CC30" s="233">
        <v>0</v>
      </c>
      <c r="CD30" s="233">
        <v>0</v>
      </c>
      <c r="CE30" s="233">
        <v>0</v>
      </c>
      <c r="CF30" s="233">
        <v>0</v>
      </c>
      <c r="CG30" s="233">
        <v>0</v>
      </c>
      <c r="CH30" s="233">
        <v>0</v>
      </c>
      <c r="CI30" s="233">
        <v>0</v>
      </c>
      <c r="CJ30" s="233">
        <v>0</v>
      </c>
      <c r="CK30" s="233">
        <v>0</v>
      </c>
      <c r="CL30" s="233">
        <v>0</v>
      </c>
      <c r="CM30" s="233">
        <v>0</v>
      </c>
      <c r="CN30" s="233">
        <v>0</v>
      </c>
      <c r="CO30" s="233">
        <v>0</v>
      </c>
      <c r="CP30" s="233">
        <v>0</v>
      </c>
      <c r="CQ30" s="233">
        <v>0</v>
      </c>
      <c r="CR30" s="233">
        <v>0</v>
      </c>
      <c r="CS30" s="233">
        <v>0</v>
      </c>
      <c r="CT30" s="233">
        <v>0</v>
      </c>
      <c r="CU30" s="233">
        <v>0</v>
      </c>
      <c r="CV30" s="233">
        <v>0</v>
      </c>
      <c r="CW30" s="233">
        <v>0</v>
      </c>
      <c r="CX30" s="233">
        <v>0</v>
      </c>
      <c r="CY30" s="233">
        <v>0</v>
      </c>
      <c r="CZ30" s="233">
        <v>0</v>
      </c>
      <c r="DA30" s="233">
        <v>0</v>
      </c>
      <c r="DB30" s="233">
        <v>0</v>
      </c>
      <c r="DC30" s="233">
        <v>0</v>
      </c>
      <c r="DD30" s="233">
        <v>0</v>
      </c>
      <c r="DE30" s="233">
        <v>0</v>
      </c>
      <c r="DF30" s="233">
        <v>0</v>
      </c>
      <c r="DG30" s="233">
        <v>0</v>
      </c>
      <c r="DH30" s="233">
        <v>0</v>
      </c>
      <c r="DI30" s="233">
        <v>0</v>
      </c>
      <c r="DJ30" s="233">
        <v>0</v>
      </c>
      <c r="DK30" s="233">
        <v>0</v>
      </c>
      <c r="DL30" s="237">
        <v>0</v>
      </c>
      <c r="DM30" s="237">
        <v>0</v>
      </c>
      <c r="DN30" s="237">
        <v>0</v>
      </c>
      <c r="DO30" s="237">
        <v>0</v>
      </c>
      <c r="DP30" s="237">
        <v>0</v>
      </c>
      <c r="DQ30" s="237">
        <v>0</v>
      </c>
      <c r="DR30" s="237">
        <v>0</v>
      </c>
      <c r="DS30" s="237">
        <v>0</v>
      </c>
      <c r="DT30" s="237">
        <v>0</v>
      </c>
      <c r="DU30" s="237">
        <v>0</v>
      </c>
      <c r="DV30" s="237">
        <v>0</v>
      </c>
      <c r="DW30" s="237">
        <v>0</v>
      </c>
      <c r="DX30" s="237">
        <v>0</v>
      </c>
      <c r="DY30" s="237">
        <v>0</v>
      </c>
      <c r="DZ30" s="237">
        <v>0</v>
      </c>
      <c r="EA30" s="237">
        <v>0</v>
      </c>
      <c r="EB30" s="237">
        <v>0</v>
      </c>
      <c r="EC30" s="237">
        <v>0</v>
      </c>
      <c r="ED30" s="237">
        <v>0</v>
      </c>
      <c r="EE30" s="237">
        <v>0</v>
      </c>
      <c r="EF30" s="237">
        <v>0</v>
      </c>
      <c r="EG30" s="237">
        <v>0</v>
      </c>
      <c r="EH30" s="237">
        <v>0</v>
      </c>
      <c r="EI30" s="237">
        <v>0</v>
      </c>
      <c r="EJ30" s="237">
        <v>0</v>
      </c>
      <c r="EK30" s="237">
        <v>0</v>
      </c>
      <c r="EL30" s="237">
        <v>0</v>
      </c>
      <c r="EM30" s="237">
        <v>0</v>
      </c>
      <c r="EN30" s="237">
        <v>0</v>
      </c>
      <c r="EO30" s="237">
        <v>0</v>
      </c>
      <c r="EP30" s="237">
        <v>0</v>
      </c>
      <c r="EQ30" s="237">
        <v>0</v>
      </c>
      <c r="ER30" s="237">
        <v>0</v>
      </c>
      <c r="ES30" s="237">
        <v>0</v>
      </c>
      <c r="ET30" s="236">
        <v>0</v>
      </c>
      <c r="EU30" s="237">
        <v>0</v>
      </c>
      <c r="EV30" s="237">
        <v>0</v>
      </c>
      <c r="EW30" s="237">
        <v>0</v>
      </c>
      <c r="EX30" s="237">
        <v>0</v>
      </c>
      <c r="EY30" s="237">
        <v>0</v>
      </c>
      <c r="EZ30" s="237">
        <v>0</v>
      </c>
      <c r="FA30" s="237">
        <v>0</v>
      </c>
      <c r="FB30" s="237">
        <v>0</v>
      </c>
      <c r="FC30" s="237">
        <v>0</v>
      </c>
      <c r="FD30" s="237">
        <v>0</v>
      </c>
      <c r="FE30" s="237">
        <v>0</v>
      </c>
      <c r="FF30" s="237">
        <v>0</v>
      </c>
      <c r="FG30" s="237">
        <v>0</v>
      </c>
      <c r="FH30" s="237">
        <v>0</v>
      </c>
      <c r="FI30" s="237">
        <v>0</v>
      </c>
      <c r="FJ30" s="237">
        <v>0</v>
      </c>
      <c r="FK30" s="237">
        <v>0</v>
      </c>
      <c r="FL30" s="237">
        <v>0</v>
      </c>
      <c r="FM30" s="237">
        <v>0</v>
      </c>
      <c r="FN30" s="237">
        <v>0</v>
      </c>
      <c r="FO30" s="237">
        <v>0</v>
      </c>
      <c r="FP30" s="237">
        <v>0</v>
      </c>
      <c r="FQ30" s="237">
        <v>0</v>
      </c>
      <c r="FR30" s="237">
        <v>0</v>
      </c>
      <c r="FS30" s="237">
        <v>0</v>
      </c>
      <c r="FT30" s="237">
        <v>0</v>
      </c>
      <c r="FU30" s="237">
        <v>0</v>
      </c>
    </row>
    <row r="31" spans="1:177" x14ac:dyDescent="0.25">
      <c r="A31">
        <v>341</v>
      </c>
      <c r="B31">
        <v>341</v>
      </c>
      <c r="C31" t="s">
        <v>286</v>
      </c>
      <c r="D31" t="s">
        <v>287</v>
      </c>
      <c r="F31" s="233">
        <v>2608586</v>
      </c>
      <c r="G31" s="233">
        <v>3491024</v>
      </c>
      <c r="H31" s="233">
        <v>6388460</v>
      </c>
      <c r="I31" s="233">
        <v>4221472</v>
      </c>
      <c r="J31" s="233">
        <v>1971448</v>
      </c>
      <c r="K31" s="233">
        <v>6037205</v>
      </c>
      <c r="L31" s="233">
        <v>1254869</v>
      </c>
      <c r="M31" s="233">
        <v>4167636</v>
      </c>
      <c r="N31" s="233">
        <v>3693819</v>
      </c>
      <c r="O31" s="233">
        <v>3697613</v>
      </c>
      <c r="P31" s="233">
        <v>2766309</v>
      </c>
      <c r="Q31" s="233">
        <v>4248560</v>
      </c>
      <c r="R31" s="233">
        <v>9747748</v>
      </c>
      <c r="S31" s="233">
        <v>3568331</v>
      </c>
      <c r="T31" s="233">
        <v>1787737</v>
      </c>
      <c r="U31" s="233">
        <v>9898523</v>
      </c>
      <c r="V31" s="233">
        <v>3636304</v>
      </c>
      <c r="W31" s="233">
        <v>3110566</v>
      </c>
      <c r="X31" s="233">
        <v>8232753</v>
      </c>
      <c r="Y31" s="233">
        <v>7279935</v>
      </c>
      <c r="Z31" s="233">
        <v>2336329</v>
      </c>
      <c r="AA31" s="233">
        <v>3562033</v>
      </c>
      <c r="AB31" s="233">
        <v>4174203</v>
      </c>
      <c r="AC31" s="233">
        <v>5859553</v>
      </c>
      <c r="AD31" s="233">
        <v>1759084</v>
      </c>
      <c r="AE31" s="233">
        <v>1730401</v>
      </c>
      <c r="AF31" s="233">
        <v>4591891</v>
      </c>
      <c r="AG31" s="233">
        <v>2485118</v>
      </c>
      <c r="AH31" s="233">
        <v>3232234</v>
      </c>
      <c r="AI31" s="233">
        <v>8364823</v>
      </c>
      <c r="AJ31" s="233">
        <v>4803253</v>
      </c>
      <c r="AK31" s="233">
        <v>1658313</v>
      </c>
      <c r="AL31" s="233">
        <v>992754</v>
      </c>
      <c r="AM31" s="233">
        <v>5089857</v>
      </c>
      <c r="AN31" s="233">
        <v>3851042</v>
      </c>
      <c r="AO31" s="233">
        <v>4993963</v>
      </c>
      <c r="AP31" s="233">
        <v>6377678</v>
      </c>
      <c r="AQ31" s="233">
        <v>2488081</v>
      </c>
      <c r="AR31" s="233">
        <v>13272607</v>
      </c>
      <c r="AS31" s="233">
        <v>9526453</v>
      </c>
      <c r="AT31" s="233">
        <v>7123101</v>
      </c>
      <c r="AU31" s="233">
        <v>1934862</v>
      </c>
      <c r="AV31" s="233">
        <v>2956042</v>
      </c>
      <c r="AW31" s="233">
        <v>1587714</v>
      </c>
      <c r="AX31" s="233">
        <v>9457276</v>
      </c>
      <c r="AY31" s="233">
        <v>2493432</v>
      </c>
      <c r="AZ31" s="233">
        <v>4386420</v>
      </c>
      <c r="BA31" s="233">
        <v>5215810</v>
      </c>
      <c r="BB31" s="233">
        <v>5867987</v>
      </c>
      <c r="BC31" s="233">
        <v>4093173</v>
      </c>
      <c r="BD31" s="233">
        <v>4404012</v>
      </c>
      <c r="BE31" s="233">
        <v>3345579</v>
      </c>
      <c r="BF31" s="233">
        <v>4268542</v>
      </c>
      <c r="BG31" s="233">
        <v>3122150</v>
      </c>
      <c r="BH31" s="233">
        <v>8030855</v>
      </c>
      <c r="BI31" s="233">
        <v>1773203</v>
      </c>
      <c r="BJ31" s="233">
        <v>5673805</v>
      </c>
      <c r="BK31" s="233">
        <v>1874678</v>
      </c>
      <c r="BL31" s="233">
        <v>12955947</v>
      </c>
      <c r="BM31" s="233">
        <v>4552554</v>
      </c>
      <c r="BN31" s="233">
        <v>5614963</v>
      </c>
      <c r="BO31" s="233">
        <v>1938335</v>
      </c>
      <c r="BP31" s="233">
        <v>2271363</v>
      </c>
      <c r="BQ31" s="233">
        <v>255560</v>
      </c>
      <c r="BR31" s="233">
        <v>6290600</v>
      </c>
      <c r="BS31" s="233">
        <v>6096340</v>
      </c>
      <c r="BT31" s="233">
        <v>2174909</v>
      </c>
      <c r="BU31" s="233">
        <v>1296750</v>
      </c>
      <c r="BV31" s="233">
        <v>2697368</v>
      </c>
      <c r="BW31" s="233">
        <v>3577914</v>
      </c>
      <c r="BX31" s="233">
        <v>8602113</v>
      </c>
      <c r="BY31" s="233">
        <v>1241619</v>
      </c>
      <c r="BZ31" s="233">
        <v>1982599</v>
      </c>
      <c r="CA31" s="233">
        <v>2629107</v>
      </c>
      <c r="CB31" s="233">
        <v>7300328</v>
      </c>
      <c r="CC31" s="233">
        <v>4186876</v>
      </c>
      <c r="CD31" s="233">
        <v>4961567</v>
      </c>
      <c r="CE31" s="233">
        <v>1889030</v>
      </c>
      <c r="CF31" s="233">
        <v>4806819</v>
      </c>
      <c r="CG31" s="233">
        <v>5692834</v>
      </c>
      <c r="CH31" s="233">
        <v>7492722</v>
      </c>
      <c r="CI31" s="233">
        <v>2539344</v>
      </c>
      <c r="CJ31" s="233">
        <v>11953196</v>
      </c>
      <c r="CK31" s="233">
        <v>3570787</v>
      </c>
      <c r="CL31" s="233">
        <v>5037331</v>
      </c>
      <c r="CM31" s="233">
        <v>16785028</v>
      </c>
      <c r="CN31" s="233">
        <v>1134142</v>
      </c>
      <c r="CO31" s="233">
        <v>12638159</v>
      </c>
      <c r="CP31" s="233">
        <v>1748671</v>
      </c>
      <c r="CQ31" s="233">
        <v>15497711</v>
      </c>
      <c r="CR31" s="233">
        <v>2819153</v>
      </c>
      <c r="CS31" s="233">
        <v>3526672</v>
      </c>
      <c r="CT31" s="233">
        <v>5074287</v>
      </c>
      <c r="CU31" s="233">
        <v>1365226</v>
      </c>
      <c r="CV31" s="233">
        <v>5918300</v>
      </c>
      <c r="CW31" s="233">
        <v>6436084</v>
      </c>
      <c r="CX31" s="233">
        <v>3490198</v>
      </c>
      <c r="CY31" s="233">
        <v>7449573</v>
      </c>
      <c r="CZ31" s="233">
        <v>1756393</v>
      </c>
      <c r="DA31" s="233">
        <v>1705895</v>
      </c>
      <c r="DB31" s="233">
        <v>13263607</v>
      </c>
      <c r="DC31" s="233">
        <v>3399677</v>
      </c>
      <c r="DD31" s="233">
        <v>12960540</v>
      </c>
      <c r="DE31" s="233">
        <v>7284456</v>
      </c>
      <c r="DF31" s="233">
        <v>2282677</v>
      </c>
      <c r="DG31" s="233">
        <v>13786850</v>
      </c>
      <c r="DH31" s="233">
        <v>6155482</v>
      </c>
      <c r="DI31" s="233">
        <v>7564261</v>
      </c>
      <c r="DJ31" s="233">
        <v>3112154</v>
      </c>
      <c r="DK31" s="233">
        <v>3052242</v>
      </c>
      <c r="DL31" s="237">
        <v>1507519</v>
      </c>
      <c r="DM31" s="237">
        <v>3018375</v>
      </c>
      <c r="DN31" s="237">
        <v>6615093</v>
      </c>
      <c r="DO31" s="237">
        <v>8078764</v>
      </c>
      <c r="DP31" s="237">
        <v>3454713</v>
      </c>
      <c r="DQ31" s="237">
        <v>9969783</v>
      </c>
      <c r="DR31" s="237">
        <v>16249584</v>
      </c>
      <c r="DS31" s="237">
        <v>4020851</v>
      </c>
      <c r="DT31" s="237">
        <v>5642158</v>
      </c>
      <c r="DU31" s="237">
        <v>2581948</v>
      </c>
      <c r="DV31" s="237">
        <v>5545663</v>
      </c>
      <c r="DW31" s="237">
        <v>4466337</v>
      </c>
      <c r="DX31" s="237">
        <v>4092384</v>
      </c>
      <c r="DY31" s="237">
        <v>10154188</v>
      </c>
      <c r="DZ31" s="237">
        <v>1225849</v>
      </c>
      <c r="EA31" s="237">
        <v>5633651</v>
      </c>
      <c r="EB31" s="237">
        <v>2666418</v>
      </c>
      <c r="EC31" s="237">
        <v>4893480</v>
      </c>
      <c r="ED31" s="237">
        <v>6308037</v>
      </c>
      <c r="EE31" s="237">
        <v>6113365</v>
      </c>
      <c r="EF31" s="237">
        <v>9249340</v>
      </c>
      <c r="EG31" s="237">
        <v>5684107</v>
      </c>
      <c r="EH31" s="237">
        <v>8076320</v>
      </c>
      <c r="EI31" s="237">
        <v>3251320</v>
      </c>
      <c r="EJ31" s="237">
        <v>5678482</v>
      </c>
      <c r="EK31" s="237">
        <v>1703752</v>
      </c>
      <c r="EL31" s="237">
        <v>5348090</v>
      </c>
      <c r="EM31" s="237">
        <v>4935635</v>
      </c>
      <c r="EN31" s="237">
        <v>5083360</v>
      </c>
      <c r="EO31" s="237">
        <v>1325138</v>
      </c>
      <c r="EP31" s="237">
        <v>741625</v>
      </c>
      <c r="EQ31" s="237">
        <v>14159371</v>
      </c>
      <c r="ER31" s="237">
        <v>6055567</v>
      </c>
      <c r="ES31" s="237">
        <v>2416435</v>
      </c>
      <c r="ET31" s="236">
        <v>166724</v>
      </c>
      <c r="EU31" s="237">
        <v>10218035</v>
      </c>
      <c r="EV31" s="237">
        <v>1786735</v>
      </c>
      <c r="EW31" s="237">
        <v>4709582</v>
      </c>
      <c r="EX31" s="237">
        <v>11124988</v>
      </c>
      <c r="EY31" s="237">
        <v>7309896</v>
      </c>
      <c r="EZ31" s="237">
        <v>1605003</v>
      </c>
      <c r="FA31" s="237">
        <v>13803130</v>
      </c>
      <c r="FB31" s="237">
        <v>3195264</v>
      </c>
      <c r="FC31" s="237">
        <v>6368506</v>
      </c>
      <c r="FD31" s="237">
        <v>1794364</v>
      </c>
      <c r="FE31" s="237">
        <v>0</v>
      </c>
      <c r="FF31" s="237">
        <v>1432466</v>
      </c>
      <c r="FG31" s="237">
        <v>7718802</v>
      </c>
      <c r="FH31" s="237">
        <v>6239882</v>
      </c>
      <c r="FI31" s="237">
        <v>1615267</v>
      </c>
      <c r="FJ31" s="237">
        <v>12949505</v>
      </c>
      <c r="FK31" s="237">
        <v>5963591</v>
      </c>
      <c r="FL31" s="237">
        <v>3318269</v>
      </c>
      <c r="FM31" s="237">
        <v>372107</v>
      </c>
      <c r="FN31" s="237">
        <v>4083416</v>
      </c>
      <c r="FO31" s="237">
        <v>1967213</v>
      </c>
      <c r="FP31" s="237">
        <v>1152557</v>
      </c>
      <c r="FQ31" s="237">
        <v>5202792</v>
      </c>
      <c r="FR31" s="237">
        <v>5204280</v>
      </c>
      <c r="FS31" s="237">
        <v>5275558</v>
      </c>
      <c r="FT31" s="237">
        <v>2108815</v>
      </c>
      <c r="FU31" s="237">
        <v>1280156</v>
      </c>
    </row>
    <row r="32" spans="1:177" x14ac:dyDescent="0.25">
      <c r="A32">
        <v>386</v>
      </c>
      <c r="B32">
        <v>386</v>
      </c>
      <c r="C32" t="s">
        <v>284</v>
      </c>
      <c r="D32" t="s">
        <v>285</v>
      </c>
      <c r="F32" s="233">
        <v>0</v>
      </c>
      <c r="G32" s="233">
        <v>0</v>
      </c>
      <c r="H32" s="233">
        <v>0</v>
      </c>
      <c r="I32" s="233">
        <v>0</v>
      </c>
      <c r="J32" s="233">
        <v>0</v>
      </c>
      <c r="K32" s="233">
        <v>0</v>
      </c>
      <c r="L32" s="233">
        <v>0</v>
      </c>
      <c r="M32" s="233">
        <v>-6066</v>
      </c>
      <c r="N32" s="233">
        <v>0</v>
      </c>
      <c r="O32" s="233">
        <v>0</v>
      </c>
      <c r="P32" s="233">
        <v>0</v>
      </c>
      <c r="Q32" s="233">
        <v>0</v>
      </c>
      <c r="R32" s="233">
        <v>0</v>
      </c>
      <c r="S32" s="233">
        <v>0</v>
      </c>
      <c r="T32" s="233">
        <v>0</v>
      </c>
      <c r="U32" s="233">
        <v>0</v>
      </c>
      <c r="V32" s="233">
        <v>0</v>
      </c>
      <c r="W32" s="233">
        <v>0</v>
      </c>
      <c r="X32" s="233">
        <v>0</v>
      </c>
      <c r="Y32" s="233">
        <v>0</v>
      </c>
      <c r="Z32" s="233">
        <v>-30139</v>
      </c>
      <c r="AA32" s="233">
        <v>0</v>
      </c>
      <c r="AB32" s="233">
        <v>67175</v>
      </c>
      <c r="AC32" s="233">
        <v>0</v>
      </c>
      <c r="AD32" s="233">
        <v>0</v>
      </c>
      <c r="AE32" s="233">
        <v>0</v>
      </c>
      <c r="AF32" s="233">
        <v>0</v>
      </c>
      <c r="AG32" s="233">
        <v>0</v>
      </c>
      <c r="AH32" s="233">
        <v>0</v>
      </c>
      <c r="AI32" s="233">
        <v>0</v>
      </c>
      <c r="AJ32" s="233">
        <v>0</v>
      </c>
      <c r="AK32" s="233">
        <v>0</v>
      </c>
      <c r="AL32" s="233">
        <v>0</v>
      </c>
      <c r="AM32" s="233">
        <v>0</v>
      </c>
      <c r="AN32" s="233">
        <v>0</v>
      </c>
      <c r="AO32" s="233">
        <v>0</v>
      </c>
      <c r="AP32" s="233">
        <v>-2899</v>
      </c>
      <c r="AQ32" s="233">
        <v>0</v>
      </c>
      <c r="AR32" s="233">
        <v>0</v>
      </c>
      <c r="AS32" s="233">
        <v>0</v>
      </c>
      <c r="AT32" s="233">
        <v>99296</v>
      </c>
      <c r="AU32" s="233">
        <v>0</v>
      </c>
      <c r="AV32" s="233">
        <v>0</v>
      </c>
      <c r="AW32" s="233">
        <v>0</v>
      </c>
      <c r="AX32" s="233">
        <v>53574</v>
      </c>
      <c r="AY32" s="233">
        <v>0</v>
      </c>
      <c r="AZ32" s="233">
        <v>0</v>
      </c>
      <c r="BA32" s="233">
        <v>0</v>
      </c>
      <c r="BB32" s="233">
        <v>0</v>
      </c>
      <c r="BC32" s="233">
        <v>87545</v>
      </c>
      <c r="BD32" s="233">
        <v>0</v>
      </c>
      <c r="BE32" s="233">
        <v>0</v>
      </c>
      <c r="BF32" s="233">
        <v>0</v>
      </c>
      <c r="BG32" s="233">
        <v>0</v>
      </c>
      <c r="BH32" s="233">
        <v>0</v>
      </c>
      <c r="BI32" s="233">
        <v>24558</v>
      </c>
      <c r="BJ32" s="233">
        <v>0</v>
      </c>
      <c r="BK32" s="233">
        <v>0</v>
      </c>
      <c r="BL32" s="233">
        <v>0</v>
      </c>
      <c r="BM32" s="233">
        <v>0</v>
      </c>
      <c r="BN32" s="233">
        <v>0</v>
      </c>
      <c r="BO32" s="233">
        <v>0</v>
      </c>
      <c r="BP32" s="233">
        <v>0</v>
      </c>
      <c r="BQ32" s="233">
        <v>0</v>
      </c>
      <c r="BR32" s="233">
        <v>0</v>
      </c>
      <c r="BS32" s="233">
        <v>0</v>
      </c>
      <c r="BT32" s="233">
        <v>0</v>
      </c>
      <c r="BU32" s="233">
        <v>0</v>
      </c>
      <c r="BV32" s="233">
        <v>0</v>
      </c>
      <c r="BW32" s="233">
        <v>0</v>
      </c>
      <c r="BX32" s="233">
        <v>0</v>
      </c>
      <c r="BY32" s="233">
        <v>0</v>
      </c>
      <c r="BZ32" s="233">
        <v>0</v>
      </c>
      <c r="CA32" s="233">
        <v>0</v>
      </c>
      <c r="CB32" s="233">
        <v>100000</v>
      </c>
      <c r="CC32" s="233">
        <v>0</v>
      </c>
      <c r="CD32" s="233">
        <v>255</v>
      </c>
      <c r="CE32" s="233">
        <v>0</v>
      </c>
      <c r="CF32" s="233">
        <v>0</v>
      </c>
      <c r="CG32" s="233">
        <v>0</v>
      </c>
      <c r="CH32" s="233">
        <v>0</v>
      </c>
      <c r="CI32" s="233">
        <v>0</v>
      </c>
      <c r="CJ32" s="233">
        <v>0</v>
      </c>
      <c r="CK32" s="233">
        <v>0</v>
      </c>
      <c r="CL32" s="233">
        <v>0</v>
      </c>
      <c r="CM32" s="233">
        <v>62544</v>
      </c>
      <c r="CN32" s="233">
        <v>37544</v>
      </c>
      <c r="CO32" s="233">
        <v>0</v>
      </c>
      <c r="CP32" s="233">
        <v>0</v>
      </c>
      <c r="CQ32" s="233">
        <v>0</v>
      </c>
      <c r="CR32" s="233">
        <v>0</v>
      </c>
      <c r="CS32" s="233">
        <v>0</v>
      </c>
      <c r="CT32" s="233">
        <v>0</v>
      </c>
      <c r="CU32" s="233">
        <v>0</v>
      </c>
      <c r="CV32" s="233">
        <v>0</v>
      </c>
      <c r="CW32" s="233">
        <v>0</v>
      </c>
      <c r="CX32" s="233">
        <v>0</v>
      </c>
      <c r="CY32" s="233">
        <v>0</v>
      </c>
      <c r="CZ32" s="233">
        <v>0</v>
      </c>
      <c r="DA32" s="233">
        <v>-90400</v>
      </c>
      <c r="DB32" s="233">
        <v>29706</v>
      </c>
      <c r="DC32" s="233">
        <v>0</v>
      </c>
      <c r="DD32" s="233">
        <v>0</v>
      </c>
      <c r="DE32" s="233">
        <v>0</v>
      </c>
      <c r="DF32" s="233">
        <v>0</v>
      </c>
      <c r="DG32" s="233">
        <v>0</v>
      </c>
      <c r="DH32" s="233">
        <v>0</v>
      </c>
      <c r="DI32" s="233">
        <v>0</v>
      </c>
      <c r="DJ32" s="233">
        <v>0</v>
      </c>
      <c r="DK32" s="233">
        <v>0</v>
      </c>
      <c r="DL32" s="237">
        <v>0</v>
      </c>
      <c r="DM32" s="237">
        <v>0</v>
      </c>
      <c r="DN32" s="237">
        <v>0</v>
      </c>
      <c r="DO32" s="237">
        <v>0</v>
      </c>
      <c r="DP32" s="237">
        <v>0</v>
      </c>
      <c r="DQ32" s="237">
        <v>0</v>
      </c>
      <c r="DR32" s="237">
        <v>0</v>
      </c>
      <c r="DS32" s="237">
        <v>0</v>
      </c>
      <c r="DT32" s="237">
        <v>0</v>
      </c>
      <c r="DU32" s="237">
        <v>23366</v>
      </c>
      <c r="DV32" s="237">
        <v>0</v>
      </c>
      <c r="DW32" s="237">
        <v>0</v>
      </c>
      <c r="DX32" s="237">
        <v>0</v>
      </c>
      <c r="DY32" s="237">
        <v>0</v>
      </c>
      <c r="DZ32" s="237">
        <v>0</v>
      </c>
      <c r="EA32" s="237">
        <v>0</v>
      </c>
      <c r="EB32" s="237">
        <v>0</v>
      </c>
      <c r="EC32" s="237">
        <v>0</v>
      </c>
      <c r="ED32" s="237">
        <v>0</v>
      </c>
      <c r="EE32" s="237">
        <v>0</v>
      </c>
      <c r="EF32" s="237">
        <v>0</v>
      </c>
      <c r="EG32" s="237">
        <v>0</v>
      </c>
      <c r="EH32" s="237">
        <v>-199389</v>
      </c>
      <c r="EI32" s="237">
        <v>0</v>
      </c>
      <c r="EJ32" s="237">
        <v>0</v>
      </c>
      <c r="EK32" s="237">
        <v>0</v>
      </c>
      <c r="EL32" s="237">
        <v>0</v>
      </c>
      <c r="EM32" s="237">
        <v>0</v>
      </c>
      <c r="EN32" s="237">
        <v>0</v>
      </c>
      <c r="EO32" s="237">
        <v>0</v>
      </c>
      <c r="EP32" s="237">
        <v>0</v>
      </c>
      <c r="EQ32" s="237">
        <v>0</v>
      </c>
      <c r="ER32" s="237">
        <v>0</v>
      </c>
      <c r="ES32" s="237">
        <v>0</v>
      </c>
      <c r="ET32" s="236">
        <v>0</v>
      </c>
      <c r="EU32" s="237">
        <v>0</v>
      </c>
      <c r="EV32" s="237">
        <v>0</v>
      </c>
      <c r="EW32" s="237">
        <v>0</v>
      </c>
      <c r="EX32" s="237">
        <v>0</v>
      </c>
      <c r="EY32" s="237">
        <v>0</v>
      </c>
      <c r="EZ32" s="237">
        <v>0</v>
      </c>
      <c r="FA32" s="237">
        <v>0</v>
      </c>
      <c r="FB32" s="237">
        <v>0</v>
      </c>
      <c r="FC32" s="237">
        <v>0</v>
      </c>
      <c r="FD32" s="237">
        <v>0</v>
      </c>
      <c r="FE32" s="237">
        <v>0</v>
      </c>
      <c r="FF32" s="237">
        <v>0</v>
      </c>
      <c r="FG32" s="237">
        <v>0</v>
      </c>
      <c r="FH32" s="237">
        <v>0</v>
      </c>
      <c r="FI32" s="237">
        <v>0</v>
      </c>
      <c r="FJ32" s="237">
        <v>-1948106</v>
      </c>
      <c r="FK32" s="237">
        <v>0</v>
      </c>
      <c r="FL32" s="237">
        <v>0</v>
      </c>
      <c r="FM32" s="237">
        <v>0</v>
      </c>
      <c r="FN32" s="237">
        <v>130000</v>
      </c>
      <c r="FO32" s="237">
        <v>0</v>
      </c>
      <c r="FP32" s="237">
        <v>0</v>
      </c>
      <c r="FQ32" s="237">
        <v>0</v>
      </c>
      <c r="FR32" s="237">
        <v>0</v>
      </c>
      <c r="FS32" s="237">
        <v>0</v>
      </c>
      <c r="FT32" s="237">
        <v>0</v>
      </c>
      <c r="FU32" s="237">
        <v>0</v>
      </c>
    </row>
    <row r="33" spans="1:177" x14ac:dyDescent="0.25">
      <c r="A33">
        <v>507</v>
      </c>
      <c r="B33">
        <v>507</v>
      </c>
      <c r="C33" t="s">
        <v>301</v>
      </c>
      <c r="D33" t="s">
        <v>302</v>
      </c>
      <c r="F33" s="233">
        <v>0</v>
      </c>
      <c r="G33" s="233">
        <v>0</v>
      </c>
      <c r="H33" s="233">
        <v>0</v>
      </c>
      <c r="I33" s="233">
        <v>0</v>
      </c>
      <c r="J33" s="233">
        <v>0</v>
      </c>
      <c r="K33" s="233">
        <v>0</v>
      </c>
      <c r="L33" s="233">
        <v>0</v>
      </c>
      <c r="M33" s="233">
        <v>0</v>
      </c>
      <c r="N33" s="233">
        <v>0</v>
      </c>
      <c r="O33" s="233">
        <v>0</v>
      </c>
      <c r="P33" s="233">
        <v>0</v>
      </c>
      <c r="Q33" s="233">
        <v>0</v>
      </c>
      <c r="R33" s="233">
        <v>0</v>
      </c>
      <c r="S33" s="233">
        <v>0</v>
      </c>
      <c r="T33" s="233">
        <v>0</v>
      </c>
      <c r="U33" s="233">
        <v>0</v>
      </c>
      <c r="V33" s="233">
        <v>0</v>
      </c>
      <c r="W33" s="233">
        <v>0</v>
      </c>
      <c r="X33" s="233">
        <v>0</v>
      </c>
      <c r="Y33" s="233">
        <v>0</v>
      </c>
      <c r="Z33" s="233">
        <v>0</v>
      </c>
      <c r="AA33" s="233">
        <v>0</v>
      </c>
      <c r="AB33" s="233">
        <v>0</v>
      </c>
      <c r="AC33" s="233">
        <v>0</v>
      </c>
      <c r="AD33" s="233">
        <v>0</v>
      </c>
      <c r="AE33" s="233">
        <v>36000</v>
      </c>
      <c r="AF33" s="233">
        <v>-150889</v>
      </c>
      <c r="AG33" s="233">
        <v>0</v>
      </c>
      <c r="AH33" s="233">
        <v>0</v>
      </c>
      <c r="AI33" s="233">
        <v>-2465000</v>
      </c>
      <c r="AJ33" s="233">
        <v>0</v>
      </c>
      <c r="AK33" s="233">
        <v>0</v>
      </c>
      <c r="AL33" s="233">
        <v>0</v>
      </c>
      <c r="AM33" s="233">
        <v>0</v>
      </c>
      <c r="AN33" s="233">
        <v>0</v>
      </c>
      <c r="AO33" s="233">
        <v>0</v>
      </c>
      <c r="AP33" s="233">
        <v>-500000</v>
      </c>
      <c r="AQ33" s="233">
        <v>0</v>
      </c>
      <c r="AR33" s="233">
        <v>0</v>
      </c>
      <c r="AS33" s="233">
        <v>0</v>
      </c>
      <c r="AT33" s="233">
        <v>0</v>
      </c>
      <c r="AU33" s="233">
        <v>0</v>
      </c>
      <c r="AV33" s="233">
        <v>0</v>
      </c>
      <c r="AW33" s="233">
        <v>0</v>
      </c>
      <c r="AX33" s="233">
        <v>0</v>
      </c>
      <c r="AY33" s="233">
        <v>0</v>
      </c>
      <c r="AZ33" s="233">
        <v>0</v>
      </c>
      <c r="BA33" s="233">
        <v>0</v>
      </c>
      <c r="BB33" s="233">
        <v>0</v>
      </c>
      <c r="BC33" s="233">
        <v>0</v>
      </c>
      <c r="BD33" s="233">
        <v>0</v>
      </c>
      <c r="BE33" s="233">
        <v>0</v>
      </c>
      <c r="BF33" s="233">
        <v>0</v>
      </c>
      <c r="BG33" s="233">
        <v>5399</v>
      </c>
      <c r="BH33" s="233">
        <v>0</v>
      </c>
      <c r="BI33" s="233">
        <v>0</v>
      </c>
      <c r="BJ33" s="233">
        <v>0</v>
      </c>
      <c r="BK33" s="233">
        <v>0</v>
      </c>
      <c r="BL33" s="233">
        <v>0</v>
      </c>
      <c r="BM33" s="233">
        <v>0</v>
      </c>
      <c r="BN33" s="233">
        <v>0</v>
      </c>
      <c r="BO33" s="233">
        <v>0</v>
      </c>
      <c r="BP33" s="233">
        <v>0</v>
      </c>
      <c r="BQ33" s="233">
        <v>0</v>
      </c>
      <c r="BR33" s="233">
        <v>0</v>
      </c>
      <c r="BS33" s="233">
        <v>0</v>
      </c>
      <c r="BT33" s="233">
        <v>0</v>
      </c>
      <c r="BU33" s="233">
        <v>0</v>
      </c>
      <c r="BV33" s="233">
        <v>0</v>
      </c>
      <c r="BW33" s="233">
        <v>0</v>
      </c>
      <c r="BX33" s="233">
        <v>0</v>
      </c>
      <c r="BY33" s="233">
        <v>0</v>
      </c>
      <c r="BZ33" s="233">
        <v>0</v>
      </c>
      <c r="CA33" s="233">
        <v>0</v>
      </c>
      <c r="CB33" s="233">
        <v>0</v>
      </c>
      <c r="CC33" s="233">
        <v>0</v>
      </c>
      <c r="CD33" s="233">
        <v>0</v>
      </c>
      <c r="CE33" s="233">
        <v>0</v>
      </c>
      <c r="CF33" s="233">
        <v>0</v>
      </c>
      <c r="CG33" s="233">
        <v>0</v>
      </c>
      <c r="CH33" s="233">
        <v>0</v>
      </c>
      <c r="CI33" s="233">
        <v>0</v>
      </c>
      <c r="CJ33" s="233">
        <v>-149945</v>
      </c>
      <c r="CK33" s="233">
        <v>0</v>
      </c>
      <c r="CL33" s="233">
        <v>0</v>
      </c>
      <c r="CM33" s="233">
        <v>0</v>
      </c>
      <c r="CN33" s="233">
        <v>0</v>
      </c>
      <c r="CO33" s="233">
        <v>0</v>
      </c>
      <c r="CP33" s="233">
        <v>0</v>
      </c>
      <c r="CQ33" s="233">
        <v>0</v>
      </c>
      <c r="CR33" s="233">
        <v>0</v>
      </c>
      <c r="CS33" s="233">
        <v>0</v>
      </c>
      <c r="CT33" s="233">
        <v>0</v>
      </c>
      <c r="CU33" s="233">
        <v>0</v>
      </c>
      <c r="CV33" s="233">
        <v>0</v>
      </c>
      <c r="CW33" s="233">
        <v>0</v>
      </c>
      <c r="CX33" s="233">
        <v>0</v>
      </c>
      <c r="CY33" s="233">
        <v>0</v>
      </c>
      <c r="CZ33" s="233">
        <v>0</v>
      </c>
      <c r="DA33" s="233">
        <v>0</v>
      </c>
      <c r="DB33" s="233">
        <v>0</v>
      </c>
      <c r="DC33" s="233">
        <v>0</v>
      </c>
      <c r="DD33" s="233">
        <v>0</v>
      </c>
      <c r="DE33" s="233">
        <v>0</v>
      </c>
      <c r="DF33" s="233">
        <v>0</v>
      </c>
      <c r="DG33" s="233">
        <v>0</v>
      </c>
      <c r="DH33" s="233">
        <v>0</v>
      </c>
      <c r="DI33" s="233">
        <v>0</v>
      </c>
      <c r="DJ33" s="233">
        <v>0</v>
      </c>
      <c r="DK33" s="233">
        <v>0</v>
      </c>
      <c r="DL33" s="237">
        <v>0</v>
      </c>
      <c r="DM33" s="237">
        <v>0</v>
      </c>
      <c r="DN33" s="237">
        <v>0</v>
      </c>
      <c r="DO33" s="237">
        <v>0</v>
      </c>
      <c r="DP33" s="237">
        <v>0</v>
      </c>
      <c r="DQ33" s="237">
        <v>0</v>
      </c>
      <c r="DR33" s="237">
        <v>0</v>
      </c>
      <c r="DS33" s="237">
        <v>0</v>
      </c>
      <c r="DT33" s="237">
        <v>0</v>
      </c>
      <c r="DU33" s="237">
        <v>0</v>
      </c>
      <c r="DV33" s="237">
        <v>0</v>
      </c>
      <c r="DW33" s="237">
        <v>0</v>
      </c>
      <c r="DX33" s="237">
        <v>0</v>
      </c>
      <c r="DY33" s="237">
        <v>0</v>
      </c>
      <c r="DZ33" s="237">
        <v>0</v>
      </c>
      <c r="EA33" s="237">
        <v>0</v>
      </c>
      <c r="EB33" s="237">
        <v>0</v>
      </c>
      <c r="EC33" s="237">
        <v>0</v>
      </c>
      <c r="ED33" s="237">
        <v>0</v>
      </c>
      <c r="EE33" s="237">
        <v>0</v>
      </c>
      <c r="EF33" s="237">
        <v>0</v>
      </c>
      <c r="EG33" s="237">
        <v>0</v>
      </c>
      <c r="EH33" s="237">
        <v>0</v>
      </c>
      <c r="EI33" s="237">
        <v>0</v>
      </c>
      <c r="EJ33" s="237">
        <v>0</v>
      </c>
      <c r="EK33" s="237">
        <v>0</v>
      </c>
      <c r="EL33" s="237">
        <v>0</v>
      </c>
      <c r="EM33" s="237">
        <v>0</v>
      </c>
      <c r="EN33" s="237">
        <v>0</v>
      </c>
      <c r="EO33" s="237">
        <v>0</v>
      </c>
      <c r="EP33" s="237">
        <v>0</v>
      </c>
      <c r="EQ33" s="237">
        <v>0</v>
      </c>
      <c r="ER33" s="237">
        <v>0</v>
      </c>
      <c r="ES33" s="237">
        <v>0</v>
      </c>
      <c r="ET33" s="236">
        <v>0</v>
      </c>
      <c r="EU33" s="237">
        <v>0</v>
      </c>
      <c r="EV33" s="237">
        <v>0</v>
      </c>
      <c r="EW33" s="237">
        <v>0</v>
      </c>
      <c r="EX33" s="237">
        <v>147154</v>
      </c>
      <c r="EY33" s="237">
        <v>0</v>
      </c>
      <c r="EZ33" s="237">
        <v>0</v>
      </c>
      <c r="FA33" s="237">
        <v>0</v>
      </c>
      <c r="FB33" s="237">
        <v>0</v>
      </c>
      <c r="FC33" s="237">
        <v>0</v>
      </c>
      <c r="FD33" s="237">
        <v>0</v>
      </c>
      <c r="FE33" s="237">
        <v>0</v>
      </c>
      <c r="FF33" s="237">
        <v>0</v>
      </c>
      <c r="FG33" s="237">
        <v>0</v>
      </c>
      <c r="FH33" s="237">
        <v>0</v>
      </c>
      <c r="FI33" s="237">
        <v>0</v>
      </c>
      <c r="FJ33" s="237">
        <v>0</v>
      </c>
      <c r="FK33" s="237">
        <v>0</v>
      </c>
      <c r="FL33" s="237">
        <v>0</v>
      </c>
      <c r="FM33" s="237">
        <v>0</v>
      </c>
      <c r="FN33" s="237">
        <v>0</v>
      </c>
      <c r="FO33" s="237">
        <v>0</v>
      </c>
      <c r="FP33" s="237">
        <v>0</v>
      </c>
      <c r="FQ33" s="237">
        <v>0</v>
      </c>
      <c r="FR33" s="237">
        <v>0</v>
      </c>
      <c r="FS33" s="237">
        <v>0</v>
      </c>
      <c r="FT33" s="237">
        <v>0</v>
      </c>
      <c r="FU33" s="237">
        <v>0</v>
      </c>
    </row>
    <row r="37" spans="1:177" x14ac:dyDescent="0.25">
      <c r="A37">
        <v>607</v>
      </c>
      <c r="B37">
        <v>607</v>
      </c>
      <c r="C37" t="s">
        <v>218</v>
      </c>
      <c r="F37" s="233">
        <v>0</v>
      </c>
      <c r="G37" s="233">
        <v>0</v>
      </c>
      <c r="H37" s="233">
        <v>0</v>
      </c>
      <c r="I37" s="233">
        <v>5693757</v>
      </c>
      <c r="J37" s="233">
        <v>0</v>
      </c>
      <c r="K37" s="233">
        <v>0</v>
      </c>
      <c r="L37" s="233">
        <v>0</v>
      </c>
      <c r="M37" s="233">
        <v>4960057</v>
      </c>
      <c r="N37" s="233">
        <v>0</v>
      </c>
      <c r="O37" s="233">
        <v>3308308</v>
      </c>
      <c r="P37" s="233">
        <v>0</v>
      </c>
      <c r="Q37" s="233">
        <v>0</v>
      </c>
      <c r="R37" s="233">
        <v>0</v>
      </c>
      <c r="S37" s="233">
        <v>3788251</v>
      </c>
      <c r="T37" s="233">
        <v>1053326</v>
      </c>
      <c r="U37" s="233">
        <v>0</v>
      </c>
      <c r="V37" s="233">
        <v>4013507</v>
      </c>
      <c r="W37" s="233">
        <v>0</v>
      </c>
      <c r="X37" s="233">
        <v>0</v>
      </c>
      <c r="Y37" s="233">
        <v>0</v>
      </c>
      <c r="Z37" s="233">
        <v>0</v>
      </c>
      <c r="AA37" s="233">
        <v>0</v>
      </c>
      <c r="AB37" s="233">
        <v>6111570</v>
      </c>
      <c r="AC37" s="233">
        <v>0</v>
      </c>
      <c r="AD37" s="233">
        <v>0</v>
      </c>
      <c r="AE37" s="233">
        <v>0</v>
      </c>
      <c r="AF37" s="233">
        <v>0</v>
      </c>
      <c r="AG37" s="233">
        <v>0</v>
      </c>
      <c r="AH37" s="233">
        <v>0</v>
      </c>
      <c r="AI37" s="233">
        <v>0</v>
      </c>
      <c r="AJ37" s="233">
        <v>0</v>
      </c>
      <c r="AK37" s="233">
        <v>0</v>
      </c>
      <c r="AL37" s="233">
        <v>0</v>
      </c>
      <c r="AM37" s="233">
        <v>0</v>
      </c>
      <c r="AN37" s="233">
        <v>0</v>
      </c>
      <c r="AO37" s="233">
        <v>0</v>
      </c>
      <c r="AP37" s="233">
        <v>0</v>
      </c>
      <c r="AQ37" s="233">
        <v>0</v>
      </c>
      <c r="AR37" s="233">
        <v>0</v>
      </c>
      <c r="AS37" s="233">
        <v>8646125</v>
      </c>
      <c r="AT37" s="233">
        <v>0</v>
      </c>
      <c r="AU37" s="233">
        <v>2363943</v>
      </c>
      <c r="AV37" s="233">
        <v>0</v>
      </c>
      <c r="AW37" s="233">
        <v>0</v>
      </c>
      <c r="AX37" s="233">
        <v>11860088</v>
      </c>
      <c r="AY37" s="233">
        <v>0</v>
      </c>
      <c r="AZ37" s="233">
        <v>6046700</v>
      </c>
      <c r="BA37" s="233">
        <v>3711483</v>
      </c>
      <c r="BB37" s="233">
        <v>0</v>
      </c>
      <c r="BC37" s="233">
        <v>0</v>
      </c>
      <c r="BD37" s="233">
        <v>0</v>
      </c>
      <c r="BE37" s="233">
        <v>0</v>
      </c>
      <c r="BF37" s="233">
        <v>0</v>
      </c>
      <c r="BG37" s="233">
        <v>0</v>
      </c>
      <c r="BH37" s="233">
        <v>0</v>
      </c>
      <c r="BI37" s="233">
        <v>0</v>
      </c>
      <c r="BJ37" s="233">
        <v>0</v>
      </c>
      <c r="BK37" s="233">
        <v>0</v>
      </c>
      <c r="BL37" s="233">
        <v>0</v>
      </c>
      <c r="BM37" s="233">
        <v>0</v>
      </c>
      <c r="BN37" s="233">
        <v>0</v>
      </c>
      <c r="BO37" s="233">
        <v>0</v>
      </c>
      <c r="BP37" s="233">
        <v>0</v>
      </c>
      <c r="BQ37" s="233">
        <v>0</v>
      </c>
      <c r="BR37" s="233">
        <v>3680058</v>
      </c>
      <c r="BS37" s="233">
        <v>0</v>
      </c>
      <c r="BT37" s="233">
        <v>0</v>
      </c>
      <c r="BU37" s="233">
        <v>0</v>
      </c>
      <c r="BV37" s="233">
        <v>3834837</v>
      </c>
      <c r="BW37" s="233">
        <v>4006932</v>
      </c>
      <c r="BX37" s="233">
        <v>9358530</v>
      </c>
      <c r="BY37" s="233">
        <v>0</v>
      </c>
      <c r="BZ37" s="233">
        <v>0</v>
      </c>
      <c r="CA37" s="233">
        <v>0</v>
      </c>
      <c r="CB37" s="233">
        <v>9486827</v>
      </c>
      <c r="CC37" s="233">
        <v>0</v>
      </c>
      <c r="CD37" s="233">
        <v>0</v>
      </c>
      <c r="CE37" s="233">
        <v>0</v>
      </c>
      <c r="CF37" s="233">
        <v>0</v>
      </c>
      <c r="CG37" s="233">
        <v>0</v>
      </c>
      <c r="CH37" s="233">
        <v>6113381</v>
      </c>
      <c r="CI37" s="233">
        <v>0</v>
      </c>
      <c r="CJ37" s="233">
        <v>13832668</v>
      </c>
      <c r="CK37" s="233">
        <v>0</v>
      </c>
      <c r="CL37" s="233">
        <v>0</v>
      </c>
      <c r="CM37" s="233">
        <v>0</v>
      </c>
      <c r="CN37" s="233">
        <v>0</v>
      </c>
      <c r="CO37" s="233">
        <v>0</v>
      </c>
      <c r="CP37" s="233">
        <v>0</v>
      </c>
      <c r="CQ37" s="233">
        <v>0</v>
      </c>
      <c r="CR37" s="233">
        <v>0</v>
      </c>
      <c r="CS37" s="233">
        <v>0</v>
      </c>
      <c r="CT37" s="233">
        <v>0</v>
      </c>
      <c r="CU37" s="233">
        <v>0</v>
      </c>
      <c r="CV37" s="233">
        <v>0</v>
      </c>
      <c r="CW37" s="233">
        <v>0</v>
      </c>
      <c r="CX37" s="233">
        <v>0</v>
      </c>
      <c r="CY37" s="233">
        <v>0</v>
      </c>
      <c r="CZ37" s="233">
        <v>0</v>
      </c>
      <c r="DA37" s="233">
        <v>0</v>
      </c>
      <c r="DB37" s="233">
        <v>0</v>
      </c>
      <c r="DC37" s="233">
        <v>0</v>
      </c>
      <c r="DD37" s="233">
        <v>0</v>
      </c>
      <c r="DE37" s="233">
        <v>8870821</v>
      </c>
      <c r="DF37" s="233">
        <v>0</v>
      </c>
      <c r="DG37" s="233">
        <v>0</v>
      </c>
      <c r="DH37" s="233">
        <v>0</v>
      </c>
      <c r="DI37" s="233">
        <v>0</v>
      </c>
      <c r="DJ37" s="233">
        <v>0</v>
      </c>
      <c r="DK37" s="233">
        <v>0</v>
      </c>
      <c r="DL37" s="237">
        <v>0</v>
      </c>
      <c r="DM37" s="237">
        <v>0</v>
      </c>
      <c r="DN37" s="237">
        <v>0</v>
      </c>
      <c r="DO37" s="237">
        <v>0</v>
      </c>
      <c r="DP37" s="237">
        <v>0</v>
      </c>
      <c r="DQ37" s="237">
        <v>0</v>
      </c>
      <c r="DR37" s="237">
        <v>18912044</v>
      </c>
      <c r="DS37" s="237">
        <v>0</v>
      </c>
      <c r="DT37" s="237">
        <v>4599680</v>
      </c>
      <c r="DU37" s="237">
        <v>2453128</v>
      </c>
      <c r="DV37" s="237">
        <v>0</v>
      </c>
      <c r="DW37" s="237">
        <v>0</v>
      </c>
      <c r="DX37" s="237">
        <v>0</v>
      </c>
      <c r="DY37" s="237">
        <v>0</v>
      </c>
      <c r="DZ37" s="237">
        <v>0</v>
      </c>
      <c r="EA37" s="237">
        <v>0</v>
      </c>
      <c r="EB37" s="237">
        <v>0</v>
      </c>
      <c r="EC37" s="237">
        <v>0</v>
      </c>
      <c r="ED37" s="237">
        <v>0</v>
      </c>
      <c r="EE37" s="237">
        <v>6459441</v>
      </c>
      <c r="EF37" s="237">
        <v>0</v>
      </c>
      <c r="EG37" s="237">
        <v>6502496</v>
      </c>
      <c r="EH37" s="237">
        <v>0</v>
      </c>
      <c r="EI37" s="237">
        <v>0</v>
      </c>
      <c r="EJ37" s="237">
        <v>0</v>
      </c>
      <c r="EK37" s="237">
        <v>0</v>
      </c>
      <c r="EL37" s="237">
        <v>5162785</v>
      </c>
      <c r="EM37" s="237">
        <v>3782975</v>
      </c>
      <c r="EN37" s="237">
        <v>0</v>
      </c>
      <c r="EO37" s="237">
        <v>0</v>
      </c>
      <c r="EP37" s="237">
        <v>0</v>
      </c>
      <c r="EQ37" s="237">
        <v>0</v>
      </c>
      <c r="ER37" s="237">
        <v>0</v>
      </c>
      <c r="ES37" s="237">
        <v>0</v>
      </c>
      <c r="ET37" s="236">
        <v>0</v>
      </c>
      <c r="EU37" s="237">
        <v>0</v>
      </c>
      <c r="EV37" s="237">
        <v>0</v>
      </c>
      <c r="EW37" s="237">
        <v>0</v>
      </c>
      <c r="EX37" s="237">
        <v>0</v>
      </c>
      <c r="EY37" s="237">
        <v>0</v>
      </c>
      <c r="EZ37" s="237">
        <v>0</v>
      </c>
      <c r="FA37" s="237">
        <v>0</v>
      </c>
      <c r="FB37" s="237">
        <v>0</v>
      </c>
      <c r="FC37" s="237">
        <v>0</v>
      </c>
      <c r="FD37" s="237">
        <v>0</v>
      </c>
      <c r="FE37" s="237">
        <v>0</v>
      </c>
      <c r="FF37" s="237">
        <v>0</v>
      </c>
      <c r="FG37" s="237">
        <v>0</v>
      </c>
      <c r="FH37" s="237">
        <v>5792209</v>
      </c>
      <c r="FI37" s="237">
        <v>0</v>
      </c>
      <c r="FJ37" s="237">
        <v>14468414</v>
      </c>
      <c r="FK37" s="237">
        <v>0</v>
      </c>
      <c r="FL37" s="237">
        <v>0</v>
      </c>
      <c r="FM37" s="237">
        <v>0</v>
      </c>
      <c r="FN37" s="237">
        <v>0</v>
      </c>
      <c r="FO37" s="237">
        <v>0</v>
      </c>
      <c r="FP37" s="237">
        <v>0</v>
      </c>
      <c r="FQ37" s="237">
        <v>0</v>
      </c>
      <c r="FR37" s="237">
        <v>0</v>
      </c>
      <c r="FS37" s="237">
        <v>0</v>
      </c>
      <c r="FT37" s="237">
        <v>0</v>
      </c>
      <c r="FU37" s="237">
        <v>1019833</v>
      </c>
    </row>
    <row r="38" spans="1:177" x14ac:dyDescent="0.25">
      <c r="A38">
        <v>608</v>
      </c>
      <c r="B38">
        <v>608</v>
      </c>
      <c r="C38" t="s">
        <v>219</v>
      </c>
      <c r="F38" s="233">
        <v>0</v>
      </c>
      <c r="G38" s="233">
        <v>0</v>
      </c>
      <c r="H38" s="233">
        <v>0</v>
      </c>
      <c r="I38" s="233">
        <v>200420</v>
      </c>
      <c r="J38" s="233">
        <v>0</v>
      </c>
      <c r="K38" s="233">
        <v>0</v>
      </c>
      <c r="L38" s="233">
        <v>0</v>
      </c>
      <c r="M38" s="233">
        <v>174594</v>
      </c>
      <c r="N38" s="233">
        <v>0</v>
      </c>
      <c r="O38" s="233">
        <v>116452</v>
      </c>
      <c r="P38" s="233">
        <v>0</v>
      </c>
      <c r="Q38" s="233">
        <v>0</v>
      </c>
      <c r="R38" s="233">
        <v>0</v>
      </c>
      <c r="S38" s="233">
        <v>0</v>
      </c>
      <c r="T38" s="233">
        <v>37077</v>
      </c>
      <c r="U38" s="233">
        <v>0</v>
      </c>
      <c r="V38" s="233">
        <v>141275</v>
      </c>
      <c r="W38" s="233">
        <v>0</v>
      </c>
      <c r="X38" s="233">
        <v>0</v>
      </c>
      <c r="Y38" s="233">
        <v>0</v>
      </c>
      <c r="Z38" s="233">
        <v>0</v>
      </c>
      <c r="AA38" s="233">
        <v>0</v>
      </c>
      <c r="AB38" s="233">
        <v>215127</v>
      </c>
      <c r="AC38" s="233">
        <v>0</v>
      </c>
      <c r="AD38" s="233">
        <v>0</v>
      </c>
      <c r="AE38" s="233">
        <v>0</v>
      </c>
      <c r="AF38" s="233">
        <v>0</v>
      </c>
      <c r="AG38" s="233">
        <v>0</v>
      </c>
      <c r="AH38" s="233">
        <v>0</v>
      </c>
      <c r="AI38" s="233">
        <v>0</v>
      </c>
      <c r="AJ38" s="233">
        <v>0</v>
      </c>
      <c r="AK38" s="233">
        <v>0</v>
      </c>
      <c r="AL38" s="233">
        <v>0</v>
      </c>
      <c r="AM38" s="233">
        <v>0</v>
      </c>
      <c r="AN38" s="233">
        <v>0</v>
      </c>
      <c r="AO38" s="233">
        <v>0</v>
      </c>
      <c r="AP38" s="233">
        <v>0</v>
      </c>
      <c r="AQ38" s="233">
        <v>0</v>
      </c>
      <c r="AR38" s="233">
        <v>0</v>
      </c>
      <c r="AS38" s="233">
        <v>304344</v>
      </c>
      <c r="AT38" s="233">
        <v>0</v>
      </c>
      <c r="AU38" s="233">
        <v>0</v>
      </c>
      <c r="AV38" s="233">
        <v>0</v>
      </c>
      <c r="AW38" s="233">
        <v>0</v>
      </c>
      <c r="AX38" s="233">
        <v>417475</v>
      </c>
      <c r="AY38" s="233">
        <v>0</v>
      </c>
      <c r="AZ38" s="233">
        <v>212844</v>
      </c>
      <c r="BA38" s="233">
        <v>0</v>
      </c>
      <c r="BB38" s="233">
        <v>0</v>
      </c>
      <c r="BC38" s="233">
        <v>0</v>
      </c>
      <c r="BD38" s="233">
        <v>0</v>
      </c>
      <c r="BE38" s="233">
        <v>0</v>
      </c>
      <c r="BF38" s="233">
        <v>0</v>
      </c>
      <c r="BG38" s="233">
        <v>0</v>
      </c>
      <c r="BH38" s="233">
        <v>0</v>
      </c>
      <c r="BI38" s="233">
        <v>0</v>
      </c>
      <c r="BJ38" s="233">
        <v>0</v>
      </c>
      <c r="BK38" s="233">
        <v>0</v>
      </c>
      <c r="BL38" s="233">
        <v>0</v>
      </c>
      <c r="BM38" s="233">
        <v>0</v>
      </c>
      <c r="BN38" s="233">
        <v>0</v>
      </c>
      <c r="BO38" s="233">
        <v>0</v>
      </c>
      <c r="BP38" s="233">
        <v>0</v>
      </c>
      <c r="BQ38" s="233">
        <v>0</v>
      </c>
      <c r="BR38" s="233">
        <v>129538</v>
      </c>
      <c r="BS38" s="233">
        <v>0</v>
      </c>
      <c r="BT38" s="233">
        <v>0</v>
      </c>
      <c r="BU38" s="233">
        <v>0</v>
      </c>
      <c r="BV38" s="233">
        <v>134986</v>
      </c>
      <c r="BW38" s="233">
        <v>141044</v>
      </c>
      <c r="BX38" s="233">
        <v>329420</v>
      </c>
      <c r="BY38" s="233">
        <v>0</v>
      </c>
      <c r="BZ38" s="233">
        <v>0</v>
      </c>
      <c r="CA38" s="233">
        <v>0</v>
      </c>
      <c r="CB38" s="233">
        <v>8283897</v>
      </c>
      <c r="CC38" s="233">
        <v>0</v>
      </c>
      <c r="CD38" s="233">
        <v>0</v>
      </c>
      <c r="CE38" s="233">
        <v>0</v>
      </c>
      <c r="CF38" s="233">
        <v>0</v>
      </c>
      <c r="CG38" s="233">
        <v>0</v>
      </c>
      <c r="CH38" s="233">
        <v>215191</v>
      </c>
      <c r="CI38" s="233">
        <v>0</v>
      </c>
      <c r="CJ38" s="233">
        <v>0</v>
      </c>
      <c r="CK38" s="233">
        <v>0</v>
      </c>
      <c r="CL38" s="233">
        <v>0</v>
      </c>
      <c r="CM38" s="233">
        <v>0</v>
      </c>
      <c r="CN38" s="233">
        <v>0</v>
      </c>
      <c r="CO38" s="233">
        <v>0</v>
      </c>
      <c r="CP38" s="233">
        <v>0</v>
      </c>
      <c r="CQ38" s="233">
        <v>0</v>
      </c>
      <c r="CR38" s="233">
        <v>0</v>
      </c>
      <c r="CS38" s="233">
        <v>0</v>
      </c>
      <c r="CT38" s="233">
        <v>0</v>
      </c>
      <c r="CU38" s="233">
        <v>0</v>
      </c>
      <c r="CV38" s="233">
        <v>0</v>
      </c>
      <c r="CW38" s="233">
        <v>0</v>
      </c>
      <c r="CX38" s="233">
        <v>0</v>
      </c>
      <c r="CY38" s="233">
        <v>0</v>
      </c>
      <c r="CZ38" s="233">
        <v>0</v>
      </c>
      <c r="DA38" s="233">
        <v>0</v>
      </c>
      <c r="DB38" s="233">
        <v>0</v>
      </c>
      <c r="DC38" s="233">
        <v>0</v>
      </c>
      <c r="DD38" s="233">
        <v>0</v>
      </c>
      <c r="DE38" s="233">
        <v>312253</v>
      </c>
      <c r="DF38" s="233">
        <v>0</v>
      </c>
      <c r="DG38" s="233">
        <v>0</v>
      </c>
      <c r="DH38" s="233">
        <v>0</v>
      </c>
      <c r="DI38" s="233">
        <v>0</v>
      </c>
      <c r="DJ38" s="233">
        <v>0</v>
      </c>
      <c r="DK38" s="233">
        <v>0</v>
      </c>
      <c r="DL38" s="237">
        <v>0</v>
      </c>
      <c r="DM38" s="237">
        <v>0</v>
      </c>
      <c r="DN38" s="237">
        <v>0</v>
      </c>
      <c r="DO38" s="237">
        <v>0</v>
      </c>
      <c r="DP38" s="237">
        <v>0</v>
      </c>
      <c r="DQ38" s="237">
        <v>0</v>
      </c>
      <c r="DR38" s="237">
        <v>0</v>
      </c>
      <c r="DS38" s="237">
        <v>0</v>
      </c>
      <c r="DT38" s="237">
        <v>161909</v>
      </c>
      <c r="DU38" s="237">
        <v>86350</v>
      </c>
      <c r="DV38" s="237">
        <v>0</v>
      </c>
      <c r="DW38" s="237">
        <v>0</v>
      </c>
      <c r="DX38" s="237">
        <v>0</v>
      </c>
      <c r="DY38" s="237">
        <v>0</v>
      </c>
      <c r="DZ38" s="237">
        <v>0</v>
      </c>
      <c r="EA38" s="237">
        <v>0</v>
      </c>
      <c r="EB38" s="237">
        <v>0</v>
      </c>
      <c r="EC38" s="237">
        <v>0</v>
      </c>
      <c r="ED38" s="237">
        <v>0</v>
      </c>
      <c r="EE38" s="237">
        <v>227372</v>
      </c>
      <c r="EF38" s="237">
        <v>0</v>
      </c>
      <c r="EG38" s="237">
        <v>0</v>
      </c>
      <c r="EH38" s="237">
        <v>0</v>
      </c>
      <c r="EI38" s="237">
        <v>0</v>
      </c>
      <c r="EJ38" s="237">
        <v>0</v>
      </c>
      <c r="EK38" s="237">
        <v>0</v>
      </c>
      <c r="EL38" s="237">
        <v>181730</v>
      </c>
      <c r="EM38" s="237">
        <v>133161</v>
      </c>
      <c r="EN38" s="237">
        <v>0</v>
      </c>
      <c r="EO38" s="237">
        <v>0</v>
      </c>
      <c r="EP38" s="237">
        <v>0</v>
      </c>
      <c r="EQ38" s="237">
        <v>0</v>
      </c>
      <c r="ER38" s="237">
        <v>0</v>
      </c>
      <c r="ES38" s="237">
        <v>0</v>
      </c>
      <c r="ET38" s="236">
        <v>0</v>
      </c>
      <c r="EU38" s="237">
        <v>0</v>
      </c>
      <c r="EV38" s="237">
        <v>0</v>
      </c>
      <c r="EW38" s="237">
        <v>0</v>
      </c>
      <c r="EX38" s="237">
        <v>0</v>
      </c>
      <c r="EY38" s="237">
        <v>0</v>
      </c>
      <c r="EZ38" s="237">
        <v>0</v>
      </c>
      <c r="FA38" s="237">
        <v>0</v>
      </c>
      <c r="FB38" s="237">
        <v>0</v>
      </c>
      <c r="FC38" s="237">
        <v>0</v>
      </c>
      <c r="FD38" s="237">
        <v>0</v>
      </c>
      <c r="FE38" s="237">
        <v>0</v>
      </c>
      <c r="FF38" s="237">
        <v>0</v>
      </c>
      <c r="FG38" s="237">
        <v>0</v>
      </c>
      <c r="FH38" s="237">
        <v>203886</v>
      </c>
      <c r="FI38" s="237">
        <v>0</v>
      </c>
      <c r="FJ38" s="237">
        <v>0</v>
      </c>
      <c r="FK38" s="237">
        <v>0</v>
      </c>
      <c r="FL38" s="237">
        <v>0</v>
      </c>
      <c r="FM38" s="237">
        <v>0</v>
      </c>
      <c r="FN38" s="237">
        <v>0</v>
      </c>
      <c r="FO38" s="237">
        <v>0</v>
      </c>
      <c r="FP38" s="237">
        <v>0</v>
      </c>
      <c r="FQ38" s="237">
        <v>0</v>
      </c>
      <c r="FR38" s="237">
        <v>0</v>
      </c>
      <c r="FS38" s="237">
        <v>0</v>
      </c>
      <c r="FT38" s="237">
        <v>0</v>
      </c>
      <c r="FU38" s="237">
        <v>35898</v>
      </c>
    </row>
    <row r="39" spans="1:177" x14ac:dyDescent="0.25">
      <c r="A39">
        <v>609</v>
      </c>
      <c r="B39">
        <v>609</v>
      </c>
      <c r="C39" t="s">
        <v>317</v>
      </c>
      <c r="F39" s="233">
        <v>0</v>
      </c>
      <c r="G39" s="233">
        <v>0</v>
      </c>
      <c r="H39" s="233">
        <v>0</v>
      </c>
      <c r="I39" s="233">
        <v>3.5</v>
      </c>
      <c r="J39" s="233">
        <v>0</v>
      </c>
      <c r="K39" s="233">
        <v>0</v>
      </c>
      <c r="L39" s="233">
        <v>0</v>
      </c>
      <c r="M39" s="233">
        <v>3.5</v>
      </c>
      <c r="N39" s="233">
        <v>0</v>
      </c>
      <c r="O39" s="233">
        <v>3.5</v>
      </c>
      <c r="P39" s="233">
        <v>0</v>
      </c>
      <c r="Q39" s="233">
        <v>0</v>
      </c>
      <c r="R39" s="233">
        <v>0</v>
      </c>
      <c r="S39" s="233">
        <v>0</v>
      </c>
      <c r="T39" s="233">
        <v>3.5</v>
      </c>
      <c r="U39" s="233">
        <v>0</v>
      </c>
      <c r="V39" s="233">
        <v>3.5</v>
      </c>
      <c r="W39" s="233">
        <v>0</v>
      </c>
      <c r="X39" s="233">
        <v>0</v>
      </c>
      <c r="Y39" s="233">
        <v>0</v>
      </c>
      <c r="Z39" s="233">
        <v>0</v>
      </c>
      <c r="AA39" s="233">
        <v>0</v>
      </c>
      <c r="AB39" s="233">
        <v>3.5</v>
      </c>
      <c r="AC39" s="233">
        <v>0</v>
      </c>
      <c r="AD39" s="233">
        <v>0</v>
      </c>
      <c r="AE39" s="233">
        <v>0</v>
      </c>
      <c r="AF39" s="233">
        <v>0</v>
      </c>
      <c r="AG39" s="233">
        <v>0</v>
      </c>
      <c r="AH39" s="233">
        <v>0</v>
      </c>
      <c r="AI39" s="233">
        <v>0</v>
      </c>
      <c r="AJ39" s="233">
        <v>0</v>
      </c>
      <c r="AK39" s="233">
        <v>0</v>
      </c>
      <c r="AL39" s="233">
        <v>0</v>
      </c>
      <c r="AM39" s="233">
        <v>0</v>
      </c>
      <c r="AN39" s="233">
        <v>0</v>
      </c>
      <c r="AO39" s="233">
        <v>0</v>
      </c>
      <c r="AP39" s="233">
        <v>0</v>
      </c>
      <c r="AQ39" s="233">
        <v>0</v>
      </c>
      <c r="AR39" s="233">
        <v>0</v>
      </c>
      <c r="AS39" s="233">
        <v>3.5</v>
      </c>
      <c r="AT39" s="233">
        <v>0</v>
      </c>
      <c r="AU39" s="233">
        <v>0</v>
      </c>
      <c r="AV39" s="233">
        <v>0</v>
      </c>
      <c r="AW39" s="233">
        <v>0</v>
      </c>
      <c r="AX39" s="233">
        <v>3.5</v>
      </c>
      <c r="AY39" s="233">
        <v>0</v>
      </c>
      <c r="AZ39" s="233">
        <v>3.5</v>
      </c>
      <c r="BA39" s="233">
        <v>0</v>
      </c>
      <c r="BB39" s="233">
        <v>0</v>
      </c>
      <c r="BC39" s="233">
        <v>0</v>
      </c>
      <c r="BD39" s="233">
        <v>0</v>
      </c>
      <c r="BE39" s="233">
        <v>0</v>
      </c>
      <c r="BF39" s="233">
        <v>0</v>
      </c>
      <c r="BG39" s="233">
        <v>0</v>
      </c>
      <c r="BH39" s="233">
        <v>0</v>
      </c>
      <c r="BI39" s="233">
        <v>0</v>
      </c>
      <c r="BJ39" s="233">
        <v>0</v>
      </c>
      <c r="BK39" s="233">
        <v>0</v>
      </c>
      <c r="BL39" s="233">
        <v>0</v>
      </c>
      <c r="BM39" s="233">
        <v>0</v>
      </c>
      <c r="BN39" s="233">
        <v>0</v>
      </c>
      <c r="BO39" s="233">
        <v>0</v>
      </c>
      <c r="BP39" s="233">
        <v>0</v>
      </c>
      <c r="BQ39" s="233">
        <v>0</v>
      </c>
      <c r="BR39" s="233">
        <v>3.5</v>
      </c>
      <c r="BS39" s="233">
        <v>0</v>
      </c>
      <c r="BT39" s="233">
        <v>0</v>
      </c>
      <c r="BU39" s="233">
        <v>0</v>
      </c>
      <c r="BV39" s="233">
        <v>3.5</v>
      </c>
      <c r="BW39" s="233">
        <v>3.5</v>
      </c>
      <c r="BX39" s="233">
        <v>3.5</v>
      </c>
      <c r="BY39" s="233">
        <v>0</v>
      </c>
      <c r="BZ39" s="233">
        <v>0</v>
      </c>
      <c r="CA39" s="233">
        <v>0</v>
      </c>
      <c r="CB39" s="233">
        <v>87.3</v>
      </c>
      <c r="CC39" s="233">
        <v>0</v>
      </c>
      <c r="CD39" s="233">
        <v>0</v>
      </c>
      <c r="CE39" s="233">
        <v>0</v>
      </c>
      <c r="CF39" s="233">
        <v>0</v>
      </c>
      <c r="CG39" s="233">
        <v>0</v>
      </c>
      <c r="CH39" s="233">
        <v>3.5</v>
      </c>
      <c r="CI39" s="233">
        <v>0</v>
      </c>
      <c r="CJ39" s="233">
        <v>3.5</v>
      </c>
      <c r="CK39" s="233">
        <v>0</v>
      </c>
      <c r="CL39" s="233">
        <v>0</v>
      </c>
      <c r="CM39" s="233">
        <v>0</v>
      </c>
      <c r="CN39" s="233">
        <v>0</v>
      </c>
      <c r="CO39" s="233">
        <v>0</v>
      </c>
      <c r="CP39" s="233">
        <v>0</v>
      </c>
      <c r="CQ39" s="233">
        <v>0</v>
      </c>
      <c r="CR39" s="233">
        <v>0</v>
      </c>
      <c r="CS39" s="233">
        <v>0</v>
      </c>
      <c r="CT39" s="233">
        <v>0</v>
      </c>
      <c r="CU39" s="233">
        <v>0</v>
      </c>
      <c r="CV39" s="233">
        <v>0</v>
      </c>
      <c r="CW39" s="233">
        <v>0</v>
      </c>
      <c r="CX39" s="233">
        <v>0</v>
      </c>
      <c r="CY39" s="233">
        <v>0</v>
      </c>
      <c r="CZ39" s="233">
        <v>0</v>
      </c>
      <c r="DA39" s="233">
        <v>0</v>
      </c>
      <c r="DB39" s="233">
        <v>0</v>
      </c>
      <c r="DC39" s="233">
        <v>0</v>
      </c>
      <c r="DD39" s="233">
        <v>0</v>
      </c>
      <c r="DE39" s="233">
        <v>3.5</v>
      </c>
      <c r="DF39" s="233">
        <v>0</v>
      </c>
      <c r="DG39" s="233">
        <v>0</v>
      </c>
      <c r="DH39" s="233">
        <v>0</v>
      </c>
      <c r="DI39" s="233">
        <v>0</v>
      </c>
      <c r="DJ39" s="233">
        <v>0</v>
      </c>
      <c r="DK39" s="233">
        <v>0</v>
      </c>
      <c r="DL39" s="237">
        <v>0</v>
      </c>
      <c r="DM39" s="237">
        <v>0</v>
      </c>
      <c r="DN39" s="237">
        <v>0</v>
      </c>
      <c r="DO39" s="237">
        <v>0</v>
      </c>
      <c r="DP39" s="237">
        <v>0</v>
      </c>
      <c r="DQ39" s="237">
        <v>0</v>
      </c>
      <c r="DR39" s="237">
        <v>0</v>
      </c>
      <c r="DS39" s="237">
        <v>0</v>
      </c>
      <c r="DT39" s="237">
        <v>3.5</v>
      </c>
      <c r="DU39" s="237">
        <v>3.5</v>
      </c>
      <c r="DV39" s="237">
        <v>0</v>
      </c>
      <c r="DW39" s="237">
        <v>0</v>
      </c>
      <c r="DX39" s="237">
        <v>0</v>
      </c>
      <c r="DY39" s="237">
        <v>0</v>
      </c>
      <c r="DZ39" s="237">
        <v>0</v>
      </c>
      <c r="EA39" s="237">
        <v>0</v>
      </c>
      <c r="EB39" s="237">
        <v>0</v>
      </c>
      <c r="EC39" s="237">
        <v>0</v>
      </c>
      <c r="ED39" s="237">
        <v>0</v>
      </c>
      <c r="EE39" s="237">
        <v>3.5</v>
      </c>
      <c r="EF39" s="237">
        <v>0</v>
      </c>
      <c r="EG39" s="237">
        <v>0</v>
      </c>
      <c r="EH39" s="237">
        <v>0</v>
      </c>
      <c r="EI39" s="237">
        <v>0</v>
      </c>
      <c r="EJ39" s="237">
        <v>0</v>
      </c>
      <c r="EK39" s="237">
        <v>0</v>
      </c>
      <c r="EL39" s="237">
        <v>3.5</v>
      </c>
      <c r="EM39" s="237">
        <v>3.5</v>
      </c>
      <c r="EN39" s="237">
        <v>0</v>
      </c>
      <c r="EO39" s="237">
        <v>0</v>
      </c>
      <c r="EP39" s="237">
        <v>0</v>
      </c>
      <c r="EQ39" s="237">
        <v>0</v>
      </c>
      <c r="ER39" s="237">
        <v>0</v>
      </c>
      <c r="ES39" s="237">
        <v>0</v>
      </c>
      <c r="ET39" s="236">
        <v>0</v>
      </c>
      <c r="EU39" s="237">
        <v>0</v>
      </c>
      <c r="EV39" s="237">
        <v>0</v>
      </c>
      <c r="EW39" s="237">
        <v>0</v>
      </c>
      <c r="EX39" s="237">
        <v>0</v>
      </c>
      <c r="EY39" s="237">
        <v>0</v>
      </c>
      <c r="EZ39" s="237">
        <v>0</v>
      </c>
      <c r="FA39" s="237">
        <v>0</v>
      </c>
      <c r="FB39" s="237">
        <v>0</v>
      </c>
      <c r="FC39" s="237">
        <v>0</v>
      </c>
      <c r="FD39" s="237">
        <v>0</v>
      </c>
      <c r="FE39" s="237">
        <v>0</v>
      </c>
      <c r="FF39" s="237">
        <v>0</v>
      </c>
      <c r="FG39" s="237">
        <v>0</v>
      </c>
      <c r="FH39" s="237">
        <v>3.5</v>
      </c>
      <c r="FI39" s="237">
        <v>0</v>
      </c>
      <c r="FJ39" s="237">
        <v>0</v>
      </c>
      <c r="FK39" s="237">
        <v>0</v>
      </c>
      <c r="FL39" s="237">
        <v>0</v>
      </c>
      <c r="FM39" s="237">
        <v>0</v>
      </c>
      <c r="FN39" s="237">
        <v>0</v>
      </c>
      <c r="FO39" s="237">
        <v>0</v>
      </c>
      <c r="FP39" s="237">
        <v>0</v>
      </c>
      <c r="FQ39" s="237">
        <v>0</v>
      </c>
      <c r="FR39" s="237">
        <v>0</v>
      </c>
      <c r="FS39" s="237">
        <v>0</v>
      </c>
      <c r="FT39" s="237">
        <v>0</v>
      </c>
      <c r="FU39" s="237">
        <v>3.5</v>
      </c>
    </row>
    <row r="40" spans="1:177" x14ac:dyDescent="0.25">
      <c r="A40">
        <v>610</v>
      </c>
      <c r="B40">
        <v>610</v>
      </c>
      <c r="C40" t="s">
        <v>221</v>
      </c>
      <c r="F40" s="233">
        <v>0</v>
      </c>
      <c r="G40" s="233">
        <v>0</v>
      </c>
      <c r="H40" s="233">
        <v>0</v>
      </c>
      <c r="I40" s="233">
        <v>0</v>
      </c>
      <c r="J40" s="233">
        <v>0</v>
      </c>
      <c r="K40" s="233">
        <v>0</v>
      </c>
      <c r="L40" s="233">
        <v>0</v>
      </c>
      <c r="M40" s="233">
        <v>0</v>
      </c>
      <c r="N40" s="233">
        <v>0</v>
      </c>
      <c r="O40" s="233">
        <v>0</v>
      </c>
      <c r="P40" s="233">
        <v>0</v>
      </c>
      <c r="Q40" s="233">
        <v>0</v>
      </c>
      <c r="R40" s="233">
        <v>0</v>
      </c>
      <c r="S40" s="233">
        <v>0</v>
      </c>
      <c r="T40" s="233">
        <v>0</v>
      </c>
      <c r="U40" s="233">
        <v>0</v>
      </c>
      <c r="V40" s="233">
        <v>0</v>
      </c>
      <c r="W40" s="233">
        <v>0</v>
      </c>
      <c r="X40" s="233">
        <v>0</v>
      </c>
      <c r="Y40" s="233">
        <v>0</v>
      </c>
      <c r="Z40" s="233">
        <v>0</v>
      </c>
      <c r="AA40" s="233">
        <v>0</v>
      </c>
      <c r="AB40" s="233">
        <v>0</v>
      </c>
      <c r="AC40" s="233">
        <v>0</v>
      </c>
      <c r="AD40" s="233">
        <v>0</v>
      </c>
      <c r="AE40" s="233">
        <v>0</v>
      </c>
      <c r="AF40" s="233">
        <v>0</v>
      </c>
      <c r="AG40" s="233">
        <v>0</v>
      </c>
      <c r="AH40" s="233">
        <v>0</v>
      </c>
      <c r="AI40" s="233">
        <v>0</v>
      </c>
      <c r="AJ40" s="233">
        <v>0</v>
      </c>
      <c r="AK40" s="233">
        <v>0</v>
      </c>
      <c r="AL40" s="233">
        <v>0</v>
      </c>
      <c r="AM40" s="233">
        <v>0</v>
      </c>
      <c r="AN40" s="233">
        <v>0</v>
      </c>
      <c r="AO40" s="233">
        <v>0</v>
      </c>
      <c r="AP40" s="233">
        <v>0</v>
      </c>
      <c r="AQ40" s="233">
        <v>0</v>
      </c>
      <c r="AR40" s="233">
        <v>0</v>
      </c>
      <c r="AS40" s="233">
        <v>0</v>
      </c>
      <c r="AT40" s="233">
        <v>0</v>
      </c>
      <c r="AU40" s="233">
        <v>0</v>
      </c>
      <c r="AV40" s="233">
        <v>0</v>
      </c>
      <c r="AW40" s="233">
        <v>0</v>
      </c>
      <c r="AX40" s="233">
        <v>0</v>
      </c>
      <c r="AY40" s="233">
        <v>0</v>
      </c>
      <c r="AZ40" s="233">
        <v>0</v>
      </c>
      <c r="BA40" s="233">
        <v>0</v>
      </c>
      <c r="BB40" s="233">
        <v>0</v>
      </c>
      <c r="BC40" s="233">
        <v>0</v>
      </c>
      <c r="BD40" s="233">
        <v>0</v>
      </c>
      <c r="BE40" s="233">
        <v>0</v>
      </c>
      <c r="BF40" s="233">
        <v>0</v>
      </c>
      <c r="BG40" s="233">
        <v>0</v>
      </c>
      <c r="BH40" s="233">
        <v>0</v>
      </c>
      <c r="BI40" s="233">
        <v>0</v>
      </c>
      <c r="BJ40" s="233">
        <v>0</v>
      </c>
      <c r="BK40" s="233">
        <v>0</v>
      </c>
      <c r="BL40" s="233">
        <v>0</v>
      </c>
      <c r="BM40" s="233">
        <v>0</v>
      </c>
      <c r="BN40" s="233">
        <v>0</v>
      </c>
      <c r="BO40" s="233">
        <v>0</v>
      </c>
      <c r="BP40" s="233">
        <v>0</v>
      </c>
      <c r="BQ40" s="233">
        <v>0</v>
      </c>
      <c r="BR40" s="233">
        <v>0</v>
      </c>
      <c r="BS40" s="233">
        <v>0</v>
      </c>
      <c r="BT40" s="233">
        <v>0</v>
      </c>
      <c r="BU40" s="233">
        <v>0</v>
      </c>
      <c r="BV40" s="233">
        <v>0</v>
      </c>
      <c r="BW40" s="233">
        <v>0</v>
      </c>
      <c r="BX40" s="233">
        <v>0</v>
      </c>
      <c r="BY40" s="233">
        <v>0</v>
      </c>
      <c r="BZ40" s="233">
        <v>0</v>
      </c>
      <c r="CA40" s="233">
        <v>0</v>
      </c>
      <c r="CB40" s="233">
        <v>0</v>
      </c>
      <c r="CC40" s="233">
        <v>0</v>
      </c>
      <c r="CD40" s="233">
        <v>0</v>
      </c>
      <c r="CE40" s="233">
        <v>0</v>
      </c>
      <c r="CF40" s="233">
        <v>0</v>
      </c>
      <c r="CG40" s="233">
        <v>0</v>
      </c>
      <c r="CH40" s="233">
        <v>0</v>
      </c>
      <c r="CI40" s="233">
        <v>0</v>
      </c>
      <c r="CJ40" s="233">
        <v>0</v>
      </c>
      <c r="CK40" s="233">
        <v>0</v>
      </c>
      <c r="CL40" s="233">
        <v>0</v>
      </c>
      <c r="CM40" s="233">
        <v>0</v>
      </c>
      <c r="CN40" s="233">
        <v>0</v>
      </c>
      <c r="CO40" s="233">
        <v>0</v>
      </c>
      <c r="CP40" s="233">
        <v>0</v>
      </c>
      <c r="CQ40" s="233">
        <v>0</v>
      </c>
      <c r="CR40" s="233">
        <v>0</v>
      </c>
      <c r="CS40" s="233">
        <v>0</v>
      </c>
      <c r="CT40" s="233">
        <v>0</v>
      </c>
      <c r="CU40" s="233">
        <v>0</v>
      </c>
      <c r="CV40" s="233">
        <v>0</v>
      </c>
      <c r="CW40" s="233">
        <v>0</v>
      </c>
      <c r="CX40" s="233">
        <v>0</v>
      </c>
      <c r="CY40" s="233">
        <v>0</v>
      </c>
      <c r="CZ40" s="233">
        <v>0</v>
      </c>
      <c r="DA40" s="233">
        <v>0</v>
      </c>
      <c r="DB40" s="233">
        <v>0</v>
      </c>
      <c r="DC40" s="233">
        <v>0</v>
      </c>
      <c r="DD40" s="233">
        <v>0</v>
      </c>
      <c r="DE40" s="233">
        <v>0</v>
      </c>
      <c r="DF40" s="233">
        <v>0</v>
      </c>
      <c r="DG40" s="233">
        <v>0</v>
      </c>
      <c r="DH40" s="233">
        <v>0</v>
      </c>
      <c r="DI40" s="233">
        <v>0</v>
      </c>
      <c r="DJ40" s="233">
        <v>0</v>
      </c>
      <c r="DK40" s="233">
        <v>0</v>
      </c>
      <c r="DL40" s="237">
        <v>0</v>
      </c>
      <c r="DM40" s="237">
        <v>0</v>
      </c>
      <c r="DN40" s="237">
        <v>0</v>
      </c>
      <c r="DO40" s="237">
        <v>0</v>
      </c>
      <c r="DP40" s="237">
        <v>0</v>
      </c>
      <c r="DQ40" s="237">
        <v>0</v>
      </c>
      <c r="DR40" s="237">
        <v>0</v>
      </c>
      <c r="DS40" s="237">
        <v>0</v>
      </c>
      <c r="DT40" s="237">
        <v>0</v>
      </c>
      <c r="DU40" s="237">
        <v>0</v>
      </c>
      <c r="DV40" s="237">
        <v>0</v>
      </c>
      <c r="DW40" s="237">
        <v>0</v>
      </c>
      <c r="DX40" s="237">
        <v>0</v>
      </c>
      <c r="DY40" s="237">
        <v>0</v>
      </c>
      <c r="DZ40" s="237">
        <v>0</v>
      </c>
      <c r="EA40" s="237">
        <v>0</v>
      </c>
      <c r="EB40" s="237">
        <v>0</v>
      </c>
      <c r="EC40" s="237">
        <v>0</v>
      </c>
      <c r="ED40" s="237">
        <v>0</v>
      </c>
      <c r="EE40" s="237">
        <v>0</v>
      </c>
      <c r="EF40" s="237">
        <v>0</v>
      </c>
      <c r="EG40" s="237">
        <v>0</v>
      </c>
      <c r="EH40" s="237">
        <v>0</v>
      </c>
      <c r="EI40" s="237">
        <v>0</v>
      </c>
      <c r="EJ40" s="237">
        <v>0</v>
      </c>
      <c r="EK40" s="237">
        <v>0</v>
      </c>
      <c r="EL40" s="237">
        <v>0</v>
      </c>
      <c r="EM40" s="237">
        <v>0</v>
      </c>
      <c r="EN40" s="237">
        <v>0</v>
      </c>
      <c r="EO40" s="237">
        <v>0</v>
      </c>
      <c r="EP40" s="237">
        <v>0</v>
      </c>
      <c r="EQ40" s="237">
        <v>0</v>
      </c>
      <c r="ER40" s="237">
        <v>0</v>
      </c>
      <c r="ES40" s="237">
        <v>0</v>
      </c>
      <c r="ET40" s="236">
        <v>0</v>
      </c>
      <c r="EU40" s="237">
        <v>0</v>
      </c>
      <c r="EV40" s="237">
        <v>0</v>
      </c>
      <c r="EW40" s="237">
        <v>0</v>
      </c>
      <c r="EX40" s="237">
        <v>0</v>
      </c>
      <c r="EY40" s="237">
        <v>0</v>
      </c>
      <c r="EZ40" s="237">
        <v>0</v>
      </c>
      <c r="FA40" s="237">
        <v>0</v>
      </c>
      <c r="FB40" s="237">
        <v>0</v>
      </c>
      <c r="FC40" s="237">
        <v>0</v>
      </c>
      <c r="FD40" s="237">
        <v>0</v>
      </c>
      <c r="FE40" s="237">
        <v>0</v>
      </c>
      <c r="FF40" s="237">
        <v>0</v>
      </c>
      <c r="FG40" s="237">
        <v>0</v>
      </c>
      <c r="FH40" s="237">
        <v>0</v>
      </c>
      <c r="FI40" s="237">
        <v>0</v>
      </c>
      <c r="FJ40" s="237">
        <v>0</v>
      </c>
      <c r="FK40" s="237">
        <v>0</v>
      </c>
      <c r="FL40" s="237">
        <v>0</v>
      </c>
      <c r="FM40" s="237">
        <v>0</v>
      </c>
      <c r="FN40" s="237">
        <v>0</v>
      </c>
      <c r="FO40" s="237">
        <v>0</v>
      </c>
      <c r="FP40" s="237">
        <v>0</v>
      </c>
      <c r="FQ40" s="237">
        <v>0</v>
      </c>
      <c r="FR40" s="237">
        <v>0</v>
      </c>
      <c r="FS40" s="237">
        <v>0</v>
      </c>
      <c r="FT40" s="237">
        <v>0</v>
      </c>
      <c r="FU40" s="237">
        <v>0</v>
      </c>
    </row>
    <row r="41" spans="1:177" x14ac:dyDescent="0.25">
      <c r="A41">
        <v>611</v>
      </c>
      <c r="B41">
        <v>611</v>
      </c>
      <c r="C41" t="s">
        <v>222</v>
      </c>
      <c r="F41" s="233">
        <v>0</v>
      </c>
      <c r="G41" s="233">
        <v>0</v>
      </c>
      <c r="H41" s="233">
        <v>0</v>
      </c>
      <c r="I41" s="233">
        <v>0</v>
      </c>
      <c r="J41" s="233">
        <v>0</v>
      </c>
      <c r="K41" s="233">
        <v>0</v>
      </c>
      <c r="L41" s="233">
        <v>0</v>
      </c>
      <c r="M41" s="233">
        <v>0</v>
      </c>
      <c r="N41" s="233">
        <v>0</v>
      </c>
      <c r="O41" s="233">
        <v>0</v>
      </c>
      <c r="P41" s="233">
        <v>0</v>
      </c>
      <c r="Q41" s="233">
        <v>0</v>
      </c>
      <c r="R41" s="233">
        <v>0</v>
      </c>
      <c r="S41" s="233">
        <v>0</v>
      </c>
      <c r="T41" s="233">
        <v>0</v>
      </c>
      <c r="U41" s="233">
        <v>0</v>
      </c>
      <c r="V41" s="233">
        <v>0</v>
      </c>
      <c r="W41" s="233">
        <v>0</v>
      </c>
      <c r="X41" s="233">
        <v>0</v>
      </c>
      <c r="Y41" s="233">
        <v>0</v>
      </c>
      <c r="Z41" s="233">
        <v>0</v>
      </c>
      <c r="AA41" s="233">
        <v>0</v>
      </c>
      <c r="AB41" s="233">
        <v>0</v>
      </c>
      <c r="AC41" s="233">
        <v>0</v>
      </c>
      <c r="AD41" s="233">
        <v>0</v>
      </c>
      <c r="AE41" s="233">
        <v>0</v>
      </c>
      <c r="AF41" s="233">
        <v>0</v>
      </c>
      <c r="AG41" s="233">
        <v>0</v>
      </c>
      <c r="AH41" s="233">
        <v>0</v>
      </c>
      <c r="AI41" s="233">
        <v>0</v>
      </c>
      <c r="AJ41" s="233">
        <v>0</v>
      </c>
      <c r="AK41" s="233">
        <v>0</v>
      </c>
      <c r="AL41" s="233">
        <v>0</v>
      </c>
      <c r="AM41" s="233">
        <v>0</v>
      </c>
      <c r="AN41" s="233">
        <v>0</v>
      </c>
      <c r="AO41" s="233">
        <v>0</v>
      </c>
      <c r="AP41" s="233">
        <v>0</v>
      </c>
      <c r="AQ41" s="233">
        <v>0</v>
      </c>
      <c r="AR41" s="233">
        <v>0</v>
      </c>
      <c r="AS41" s="233">
        <v>0</v>
      </c>
      <c r="AT41" s="233">
        <v>0</v>
      </c>
      <c r="AU41" s="233">
        <v>0</v>
      </c>
      <c r="AV41" s="233">
        <v>0</v>
      </c>
      <c r="AW41" s="233">
        <v>0</v>
      </c>
      <c r="AX41" s="233">
        <v>0</v>
      </c>
      <c r="AY41" s="233">
        <v>0</v>
      </c>
      <c r="AZ41" s="233">
        <v>0</v>
      </c>
      <c r="BA41" s="233">
        <v>0</v>
      </c>
      <c r="BB41" s="233">
        <v>0</v>
      </c>
      <c r="BC41" s="233">
        <v>0</v>
      </c>
      <c r="BD41" s="233">
        <v>0</v>
      </c>
      <c r="BE41" s="233">
        <v>0</v>
      </c>
      <c r="BF41" s="233">
        <v>0</v>
      </c>
      <c r="BG41" s="233">
        <v>0</v>
      </c>
      <c r="BH41" s="233">
        <v>0</v>
      </c>
      <c r="BI41" s="233">
        <v>0</v>
      </c>
      <c r="BJ41" s="233">
        <v>0</v>
      </c>
      <c r="BK41" s="233">
        <v>0</v>
      </c>
      <c r="BL41" s="233">
        <v>0</v>
      </c>
      <c r="BM41" s="233">
        <v>0</v>
      </c>
      <c r="BN41" s="233">
        <v>0</v>
      </c>
      <c r="BO41" s="233">
        <v>0</v>
      </c>
      <c r="BP41" s="233">
        <v>0</v>
      </c>
      <c r="BQ41" s="233">
        <v>0</v>
      </c>
      <c r="BR41" s="233">
        <v>0</v>
      </c>
      <c r="BS41" s="233">
        <v>0</v>
      </c>
      <c r="BT41" s="233">
        <v>0</v>
      </c>
      <c r="BU41" s="233">
        <v>0</v>
      </c>
      <c r="BV41" s="233">
        <v>0</v>
      </c>
      <c r="BW41" s="233">
        <v>0</v>
      </c>
      <c r="BX41" s="233">
        <v>0</v>
      </c>
      <c r="BY41" s="233">
        <v>0</v>
      </c>
      <c r="BZ41" s="233">
        <v>0</v>
      </c>
      <c r="CA41" s="233">
        <v>0</v>
      </c>
      <c r="CB41" s="233">
        <v>0</v>
      </c>
      <c r="CC41" s="233">
        <v>0</v>
      </c>
      <c r="CD41" s="233">
        <v>0</v>
      </c>
      <c r="CE41" s="233">
        <v>0</v>
      </c>
      <c r="CF41" s="233">
        <v>0</v>
      </c>
      <c r="CG41" s="233">
        <v>0</v>
      </c>
      <c r="CH41" s="233">
        <v>0</v>
      </c>
      <c r="CI41" s="233">
        <v>0</v>
      </c>
      <c r="CJ41" s="233">
        <v>0</v>
      </c>
      <c r="CK41" s="233">
        <v>0</v>
      </c>
      <c r="CL41" s="233">
        <v>0</v>
      </c>
      <c r="CM41" s="233">
        <v>0</v>
      </c>
      <c r="CN41" s="233">
        <v>0</v>
      </c>
      <c r="CO41" s="233">
        <v>0</v>
      </c>
      <c r="CP41" s="233">
        <v>0</v>
      </c>
      <c r="CQ41" s="233">
        <v>0</v>
      </c>
      <c r="CR41" s="233">
        <v>0</v>
      </c>
      <c r="CS41" s="233">
        <v>0</v>
      </c>
      <c r="CT41" s="233">
        <v>0</v>
      </c>
      <c r="CU41" s="233">
        <v>0</v>
      </c>
      <c r="CV41" s="233">
        <v>0</v>
      </c>
      <c r="CW41" s="233">
        <v>0</v>
      </c>
      <c r="CX41" s="233">
        <v>0</v>
      </c>
      <c r="CY41" s="233">
        <v>0</v>
      </c>
      <c r="CZ41" s="233">
        <v>0</v>
      </c>
      <c r="DA41" s="233">
        <v>0</v>
      </c>
      <c r="DB41" s="233">
        <v>0</v>
      </c>
      <c r="DC41" s="233">
        <v>0</v>
      </c>
      <c r="DD41" s="233">
        <v>0</v>
      </c>
      <c r="DE41" s="233">
        <v>0</v>
      </c>
      <c r="DF41" s="233">
        <v>0</v>
      </c>
      <c r="DG41" s="233">
        <v>0</v>
      </c>
      <c r="DH41" s="233">
        <v>0</v>
      </c>
      <c r="DI41" s="233">
        <v>0</v>
      </c>
      <c r="DJ41" s="233">
        <v>0</v>
      </c>
      <c r="DK41" s="233">
        <v>0</v>
      </c>
      <c r="DL41" s="237">
        <v>0</v>
      </c>
      <c r="DM41" s="237">
        <v>0</v>
      </c>
      <c r="DN41" s="237">
        <v>0</v>
      </c>
      <c r="DO41" s="237">
        <v>0</v>
      </c>
      <c r="DP41" s="237">
        <v>0</v>
      </c>
      <c r="DQ41" s="237">
        <v>0</v>
      </c>
      <c r="DR41" s="237">
        <v>0</v>
      </c>
      <c r="DS41" s="237">
        <v>0</v>
      </c>
      <c r="DT41" s="237">
        <v>0</v>
      </c>
      <c r="DU41" s="237">
        <v>0</v>
      </c>
      <c r="DV41" s="237">
        <v>0</v>
      </c>
      <c r="DW41" s="237">
        <v>0</v>
      </c>
      <c r="DX41" s="237">
        <v>0</v>
      </c>
      <c r="DY41" s="237">
        <v>0</v>
      </c>
      <c r="DZ41" s="237">
        <v>0</v>
      </c>
      <c r="EA41" s="237">
        <v>0</v>
      </c>
      <c r="EB41" s="237">
        <v>0</v>
      </c>
      <c r="EC41" s="237">
        <v>0</v>
      </c>
      <c r="ED41" s="237">
        <v>0</v>
      </c>
      <c r="EE41" s="237">
        <v>0</v>
      </c>
      <c r="EF41" s="237">
        <v>0</v>
      </c>
      <c r="EG41" s="237">
        <v>0</v>
      </c>
      <c r="EH41" s="237">
        <v>0</v>
      </c>
      <c r="EI41" s="237">
        <v>0</v>
      </c>
      <c r="EJ41" s="237">
        <v>0</v>
      </c>
      <c r="EK41" s="237">
        <v>0</v>
      </c>
      <c r="EL41" s="237">
        <v>0</v>
      </c>
      <c r="EM41" s="237">
        <v>0</v>
      </c>
      <c r="EN41" s="237">
        <v>0</v>
      </c>
      <c r="EO41" s="237">
        <v>0</v>
      </c>
      <c r="EP41" s="237">
        <v>0</v>
      </c>
      <c r="EQ41" s="237">
        <v>0</v>
      </c>
      <c r="ER41" s="237">
        <v>0</v>
      </c>
      <c r="ES41" s="237">
        <v>0</v>
      </c>
      <c r="ET41" s="236">
        <v>0</v>
      </c>
      <c r="EU41" s="237">
        <v>0</v>
      </c>
      <c r="EV41" s="237">
        <v>0</v>
      </c>
      <c r="EW41" s="237">
        <v>0</v>
      </c>
      <c r="EX41" s="237">
        <v>0</v>
      </c>
      <c r="EY41" s="237">
        <v>0</v>
      </c>
      <c r="EZ41" s="237">
        <v>0</v>
      </c>
      <c r="FA41" s="237">
        <v>0</v>
      </c>
      <c r="FB41" s="237">
        <v>0</v>
      </c>
      <c r="FC41" s="237">
        <v>0</v>
      </c>
      <c r="FD41" s="237">
        <v>0</v>
      </c>
      <c r="FE41" s="237">
        <v>0</v>
      </c>
      <c r="FF41" s="237">
        <v>0</v>
      </c>
      <c r="FG41" s="237">
        <v>0</v>
      </c>
      <c r="FH41" s="237">
        <v>0</v>
      </c>
      <c r="FI41" s="237">
        <v>0</v>
      </c>
      <c r="FJ41" s="237">
        <v>0</v>
      </c>
      <c r="FK41" s="237">
        <v>0</v>
      </c>
      <c r="FL41" s="237">
        <v>0</v>
      </c>
      <c r="FM41" s="237">
        <v>0</v>
      </c>
      <c r="FN41" s="237">
        <v>0</v>
      </c>
      <c r="FO41" s="237">
        <v>0</v>
      </c>
      <c r="FP41" s="237">
        <v>0</v>
      </c>
      <c r="FQ41" s="237">
        <v>0</v>
      </c>
      <c r="FR41" s="237">
        <v>0</v>
      </c>
      <c r="FS41" s="237">
        <v>0</v>
      </c>
      <c r="FT41" s="237">
        <v>0</v>
      </c>
      <c r="FU41" s="237">
        <v>0</v>
      </c>
    </row>
    <row r="42" spans="1:177" x14ac:dyDescent="0.25">
      <c r="A42">
        <v>612</v>
      </c>
      <c r="B42">
        <v>612</v>
      </c>
      <c r="C42" t="s">
        <v>304</v>
      </c>
      <c r="F42" s="233">
        <v>0</v>
      </c>
      <c r="G42" s="233">
        <v>0</v>
      </c>
      <c r="H42" s="233">
        <v>0</v>
      </c>
      <c r="I42" s="233">
        <v>0</v>
      </c>
      <c r="J42" s="233">
        <v>0</v>
      </c>
      <c r="K42" s="233">
        <v>0</v>
      </c>
      <c r="L42" s="233">
        <v>0</v>
      </c>
      <c r="M42" s="233">
        <v>0</v>
      </c>
      <c r="N42" s="233">
        <v>0</v>
      </c>
      <c r="O42" s="233">
        <v>0</v>
      </c>
      <c r="P42" s="233">
        <v>0</v>
      </c>
      <c r="Q42" s="233">
        <v>0</v>
      </c>
      <c r="R42" s="233">
        <v>0</v>
      </c>
      <c r="S42" s="233">
        <v>0</v>
      </c>
      <c r="T42" s="233">
        <v>0</v>
      </c>
      <c r="U42" s="233">
        <v>0</v>
      </c>
      <c r="V42" s="233">
        <v>0</v>
      </c>
      <c r="W42" s="233">
        <v>0</v>
      </c>
      <c r="X42" s="233">
        <v>0</v>
      </c>
      <c r="Y42" s="233">
        <v>0</v>
      </c>
      <c r="Z42" s="233">
        <v>0</v>
      </c>
      <c r="AA42" s="233">
        <v>0</v>
      </c>
      <c r="AB42" s="233">
        <v>0</v>
      </c>
      <c r="AC42" s="233">
        <v>0</v>
      </c>
      <c r="AD42" s="233">
        <v>0</v>
      </c>
      <c r="AE42" s="233">
        <v>0</v>
      </c>
      <c r="AF42" s="233">
        <v>0</v>
      </c>
      <c r="AG42" s="233">
        <v>0</v>
      </c>
      <c r="AH42" s="233">
        <v>0</v>
      </c>
      <c r="AI42" s="233">
        <v>0</v>
      </c>
      <c r="AJ42" s="233">
        <v>0</v>
      </c>
      <c r="AK42" s="233">
        <v>0</v>
      </c>
      <c r="AL42" s="233">
        <v>0</v>
      </c>
      <c r="AM42" s="233">
        <v>0</v>
      </c>
      <c r="AN42" s="233">
        <v>0</v>
      </c>
      <c r="AO42" s="233">
        <v>0</v>
      </c>
      <c r="AP42" s="233">
        <v>0</v>
      </c>
      <c r="AQ42" s="233">
        <v>0</v>
      </c>
      <c r="AR42" s="233">
        <v>0</v>
      </c>
      <c r="AS42" s="233">
        <v>0</v>
      </c>
      <c r="AT42" s="233">
        <v>0</v>
      </c>
      <c r="AU42" s="233">
        <v>0</v>
      </c>
      <c r="AV42" s="233">
        <v>0</v>
      </c>
      <c r="AW42" s="233">
        <v>0</v>
      </c>
      <c r="AX42" s="233">
        <v>0</v>
      </c>
      <c r="AY42" s="233">
        <v>0</v>
      </c>
      <c r="AZ42" s="233">
        <v>0</v>
      </c>
      <c r="BA42" s="233">
        <v>0</v>
      </c>
      <c r="BB42" s="233">
        <v>0</v>
      </c>
      <c r="BC42" s="233">
        <v>0</v>
      </c>
      <c r="BD42" s="233">
        <v>0</v>
      </c>
      <c r="BE42" s="233">
        <v>0</v>
      </c>
      <c r="BF42" s="233">
        <v>0</v>
      </c>
      <c r="BG42" s="233">
        <v>0</v>
      </c>
      <c r="BH42" s="233">
        <v>0</v>
      </c>
      <c r="BI42" s="233">
        <v>0</v>
      </c>
      <c r="BJ42" s="233">
        <v>0</v>
      </c>
      <c r="BK42" s="233">
        <v>0</v>
      </c>
      <c r="BL42" s="233">
        <v>0</v>
      </c>
      <c r="BM42" s="233">
        <v>0</v>
      </c>
      <c r="BN42" s="233">
        <v>0</v>
      </c>
      <c r="BO42" s="233">
        <v>0</v>
      </c>
      <c r="BP42" s="233">
        <v>0</v>
      </c>
      <c r="BQ42" s="233">
        <v>0</v>
      </c>
      <c r="BR42" s="233">
        <v>0</v>
      </c>
      <c r="BS42" s="233">
        <v>0</v>
      </c>
      <c r="BT42" s="233">
        <v>0</v>
      </c>
      <c r="BU42" s="233">
        <v>0</v>
      </c>
      <c r="BV42" s="233">
        <v>0</v>
      </c>
      <c r="BW42" s="233">
        <v>0</v>
      </c>
      <c r="BX42" s="233">
        <v>0</v>
      </c>
      <c r="BY42" s="233">
        <v>0</v>
      </c>
      <c r="BZ42" s="233">
        <v>0</v>
      </c>
      <c r="CA42" s="233">
        <v>0</v>
      </c>
      <c r="CB42" s="233">
        <v>0</v>
      </c>
      <c r="CC42" s="233">
        <v>0</v>
      </c>
      <c r="CD42" s="233">
        <v>0</v>
      </c>
      <c r="CE42" s="233">
        <v>0</v>
      </c>
      <c r="CF42" s="233">
        <v>0</v>
      </c>
      <c r="CG42" s="233">
        <v>0</v>
      </c>
      <c r="CH42" s="233">
        <v>0</v>
      </c>
      <c r="CI42" s="233">
        <v>0</v>
      </c>
      <c r="CJ42" s="233">
        <v>0</v>
      </c>
      <c r="CK42" s="233">
        <v>0</v>
      </c>
      <c r="CL42" s="233">
        <v>0</v>
      </c>
      <c r="CM42" s="233">
        <v>0</v>
      </c>
      <c r="CN42" s="233">
        <v>0</v>
      </c>
      <c r="CO42" s="233">
        <v>0</v>
      </c>
      <c r="CP42" s="233">
        <v>0</v>
      </c>
      <c r="CQ42" s="233">
        <v>0</v>
      </c>
      <c r="CR42" s="233">
        <v>0</v>
      </c>
      <c r="CS42" s="233">
        <v>0</v>
      </c>
      <c r="CT42" s="233">
        <v>0</v>
      </c>
      <c r="CU42" s="233">
        <v>0</v>
      </c>
      <c r="CV42" s="233">
        <v>0</v>
      </c>
      <c r="CW42" s="233">
        <v>0</v>
      </c>
      <c r="CX42" s="233">
        <v>0</v>
      </c>
      <c r="CY42" s="233">
        <v>0</v>
      </c>
      <c r="CZ42" s="233">
        <v>0</v>
      </c>
      <c r="DA42" s="233">
        <v>0</v>
      </c>
      <c r="DB42" s="233">
        <v>0</v>
      </c>
      <c r="DC42" s="233">
        <v>0</v>
      </c>
      <c r="DD42" s="233">
        <v>0</v>
      </c>
      <c r="DE42" s="233">
        <v>0</v>
      </c>
      <c r="DF42" s="233">
        <v>0</v>
      </c>
      <c r="DG42" s="233">
        <v>0</v>
      </c>
      <c r="DH42" s="233">
        <v>0</v>
      </c>
      <c r="DI42" s="233">
        <v>0</v>
      </c>
      <c r="DJ42" s="233">
        <v>0</v>
      </c>
      <c r="DK42" s="233">
        <v>0</v>
      </c>
      <c r="DL42" s="237">
        <v>0</v>
      </c>
      <c r="DM42" s="237">
        <v>0</v>
      </c>
      <c r="DN42" s="237">
        <v>0</v>
      </c>
      <c r="DO42" s="237">
        <v>0</v>
      </c>
      <c r="DP42" s="237">
        <v>0</v>
      </c>
      <c r="DQ42" s="237">
        <v>0</v>
      </c>
      <c r="DR42" s="237">
        <v>0</v>
      </c>
      <c r="DS42" s="237">
        <v>0</v>
      </c>
      <c r="DT42" s="237">
        <v>0</v>
      </c>
      <c r="DU42" s="237">
        <v>0</v>
      </c>
      <c r="DV42" s="237">
        <v>0</v>
      </c>
      <c r="DW42" s="237">
        <v>0</v>
      </c>
      <c r="DX42" s="237">
        <v>0</v>
      </c>
      <c r="DY42" s="237">
        <v>0</v>
      </c>
      <c r="DZ42" s="237">
        <v>0</v>
      </c>
      <c r="EA42" s="237">
        <v>0</v>
      </c>
      <c r="EB42" s="237">
        <v>0</v>
      </c>
      <c r="EC42" s="237">
        <v>0</v>
      </c>
      <c r="ED42" s="237">
        <v>0</v>
      </c>
      <c r="EE42" s="237">
        <v>0</v>
      </c>
      <c r="EF42" s="237">
        <v>0</v>
      </c>
      <c r="EG42" s="237">
        <v>0</v>
      </c>
      <c r="EH42" s="237">
        <v>0</v>
      </c>
      <c r="EI42" s="237">
        <v>0</v>
      </c>
      <c r="EJ42" s="237">
        <v>0</v>
      </c>
      <c r="EK42" s="237">
        <v>0</v>
      </c>
      <c r="EL42" s="237">
        <v>0</v>
      </c>
      <c r="EM42" s="237">
        <v>0</v>
      </c>
      <c r="EN42" s="237">
        <v>0</v>
      </c>
      <c r="EO42" s="237">
        <v>0</v>
      </c>
      <c r="EP42" s="237">
        <v>0</v>
      </c>
      <c r="EQ42" s="237">
        <v>0</v>
      </c>
      <c r="ER42" s="237">
        <v>0</v>
      </c>
      <c r="ES42" s="237">
        <v>0</v>
      </c>
      <c r="ET42" s="236">
        <v>0</v>
      </c>
      <c r="EU42" s="237">
        <v>0</v>
      </c>
      <c r="EV42" s="237">
        <v>0</v>
      </c>
      <c r="EW42" s="237">
        <v>0</v>
      </c>
      <c r="EX42" s="237">
        <v>0</v>
      </c>
      <c r="EY42" s="237">
        <v>0</v>
      </c>
      <c r="EZ42" s="237">
        <v>0</v>
      </c>
      <c r="FA42" s="237">
        <v>0</v>
      </c>
      <c r="FB42" s="237">
        <v>0</v>
      </c>
      <c r="FC42" s="237">
        <v>0</v>
      </c>
      <c r="FD42" s="237">
        <v>0</v>
      </c>
      <c r="FE42" s="237">
        <v>0</v>
      </c>
      <c r="FF42" s="237">
        <v>0</v>
      </c>
      <c r="FG42" s="237">
        <v>0</v>
      </c>
      <c r="FH42" s="237">
        <v>0</v>
      </c>
      <c r="FI42" s="237">
        <v>0</v>
      </c>
      <c r="FJ42" s="237">
        <v>0</v>
      </c>
      <c r="FK42" s="237">
        <v>0</v>
      </c>
      <c r="FL42" s="237">
        <v>0</v>
      </c>
      <c r="FM42" s="237">
        <v>0</v>
      </c>
      <c r="FN42" s="237">
        <v>0</v>
      </c>
      <c r="FO42" s="237">
        <v>0</v>
      </c>
      <c r="FP42" s="237">
        <v>0</v>
      </c>
      <c r="FQ42" s="237">
        <v>0</v>
      </c>
      <c r="FR42" s="237">
        <v>0</v>
      </c>
      <c r="FS42" s="237">
        <v>0</v>
      </c>
      <c r="FT42" s="237">
        <v>0</v>
      </c>
      <c r="FU42" s="237">
        <v>0</v>
      </c>
    </row>
    <row r="43" spans="1:177" x14ac:dyDescent="0.25">
      <c r="A43">
        <v>613</v>
      </c>
      <c r="B43">
        <v>613</v>
      </c>
      <c r="C43" t="s">
        <v>223</v>
      </c>
      <c r="F43" s="233">
        <v>0</v>
      </c>
      <c r="G43" s="233">
        <v>0</v>
      </c>
      <c r="H43" s="233">
        <v>0</v>
      </c>
      <c r="I43" s="233">
        <v>0</v>
      </c>
      <c r="J43" s="233">
        <v>0</v>
      </c>
      <c r="K43" s="233">
        <v>0</v>
      </c>
      <c r="L43" s="233">
        <v>0</v>
      </c>
      <c r="M43" s="233">
        <v>0</v>
      </c>
      <c r="N43" s="233">
        <v>0</v>
      </c>
      <c r="O43" s="233">
        <v>0</v>
      </c>
      <c r="P43" s="233">
        <v>0</v>
      </c>
      <c r="Q43" s="233">
        <v>0</v>
      </c>
      <c r="R43" s="233">
        <v>0</v>
      </c>
      <c r="S43" s="233">
        <v>0</v>
      </c>
      <c r="T43" s="233">
        <v>0</v>
      </c>
      <c r="U43" s="233">
        <v>0</v>
      </c>
      <c r="V43" s="233">
        <v>0</v>
      </c>
      <c r="W43" s="233">
        <v>0</v>
      </c>
      <c r="X43" s="233">
        <v>0</v>
      </c>
      <c r="Y43" s="233">
        <v>0</v>
      </c>
      <c r="Z43" s="233">
        <v>0</v>
      </c>
      <c r="AA43" s="233">
        <v>0</v>
      </c>
      <c r="AB43" s="233">
        <v>0</v>
      </c>
      <c r="AC43" s="233">
        <v>0</v>
      </c>
      <c r="AD43" s="233">
        <v>0</v>
      </c>
      <c r="AE43" s="233">
        <v>0</v>
      </c>
      <c r="AF43" s="233">
        <v>0</v>
      </c>
      <c r="AG43" s="233">
        <v>0</v>
      </c>
      <c r="AH43" s="233">
        <v>0</v>
      </c>
      <c r="AI43" s="233">
        <v>0</v>
      </c>
      <c r="AJ43" s="233">
        <v>0</v>
      </c>
      <c r="AK43" s="233">
        <v>0</v>
      </c>
      <c r="AL43" s="233">
        <v>0</v>
      </c>
      <c r="AM43" s="233">
        <v>0</v>
      </c>
      <c r="AN43" s="233">
        <v>0</v>
      </c>
      <c r="AO43" s="233">
        <v>0</v>
      </c>
      <c r="AP43" s="233">
        <v>0</v>
      </c>
      <c r="AQ43" s="233">
        <v>0</v>
      </c>
      <c r="AR43" s="233">
        <v>0</v>
      </c>
      <c r="AS43" s="233">
        <v>0</v>
      </c>
      <c r="AT43" s="233">
        <v>0</v>
      </c>
      <c r="AU43" s="233">
        <v>0</v>
      </c>
      <c r="AV43" s="233">
        <v>0</v>
      </c>
      <c r="AW43" s="233">
        <v>0</v>
      </c>
      <c r="AX43" s="233">
        <v>0</v>
      </c>
      <c r="AY43" s="233">
        <v>0</v>
      </c>
      <c r="AZ43" s="233">
        <v>0</v>
      </c>
      <c r="BA43" s="233">
        <v>0</v>
      </c>
      <c r="BB43" s="233">
        <v>0</v>
      </c>
      <c r="BC43" s="233">
        <v>0</v>
      </c>
      <c r="BD43" s="233">
        <v>0</v>
      </c>
      <c r="BE43" s="233">
        <v>0</v>
      </c>
      <c r="BF43" s="233">
        <v>0</v>
      </c>
      <c r="BG43" s="233">
        <v>0</v>
      </c>
      <c r="BH43" s="233">
        <v>0</v>
      </c>
      <c r="BI43" s="233">
        <v>0</v>
      </c>
      <c r="BJ43" s="233">
        <v>0</v>
      </c>
      <c r="BK43" s="233">
        <v>0</v>
      </c>
      <c r="BL43" s="233">
        <v>0</v>
      </c>
      <c r="BM43" s="233">
        <v>0</v>
      </c>
      <c r="BN43" s="233">
        <v>0</v>
      </c>
      <c r="BO43" s="233">
        <v>0</v>
      </c>
      <c r="BP43" s="233">
        <v>0</v>
      </c>
      <c r="BQ43" s="233">
        <v>0</v>
      </c>
      <c r="BR43" s="233">
        <v>0</v>
      </c>
      <c r="BS43" s="233">
        <v>0</v>
      </c>
      <c r="BT43" s="233">
        <v>0</v>
      </c>
      <c r="BU43" s="233">
        <v>0</v>
      </c>
      <c r="BV43" s="233">
        <v>0</v>
      </c>
      <c r="BW43" s="233">
        <v>0</v>
      </c>
      <c r="BX43" s="233">
        <v>0</v>
      </c>
      <c r="BY43" s="233">
        <v>0</v>
      </c>
      <c r="BZ43" s="233">
        <v>0</v>
      </c>
      <c r="CA43" s="233">
        <v>0</v>
      </c>
      <c r="CB43" s="233">
        <v>0</v>
      </c>
      <c r="CC43" s="233">
        <v>0</v>
      </c>
      <c r="CD43" s="233">
        <v>0</v>
      </c>
      <c r="CE43" s="233">
        <v>0</v>
      </c>
      <c r="CF43" s="233">
        <v>0</v>
      </c>
      <c r="CG43" s="233">
        <v>0</v>
      </c>
      <c r="CH43" s="233">
        <v>0</v>
      </c>
      <c r="CI43" s="233">
        <v>0</v>
      </c>
      <c r="CJ43" s="233">
        <v>0</v>
      </c>
      <c r="CK43" s="233">
        <v>0</v>
      </c>
      <c r="CL43" s="233">
        <v>0</v>
      </c>
      <c r="CM43" s="233">
        <v>0</v>
      </c>
      <c r="CN43" s="233">
        <v>0</v>
      </c>
      <c r="CO43" s="233">
        <v>0</v>
      </c>
      <c r="CP43" s="233">
        <v>0</v>
      </c>
      <c r="CQ43" s="233">
        <v>0</v>
      </c>
      <c r="CR43" s="233">
        <v>0</v>
      </c>
      <c r="CS43" s="233">
        <v>0</v>
      </c>
      <c r="CT43" s="233">
        <v>0</v>
      </c>
      <c r="CU43" s="233">
        <v>0</v>
      </c>
      <c r="CV43" s="233">
        <v>0</v>
      </c>
      <c r="CW43" s="233">
        <v>0</v>
      </c>
      <c r="CX43" s="233">
        <v>0</v>
      </c>
      <c r="CY43" s="233">
        <v>0</v>
      </c>
      <c r="CZ43" s="233">
        <v>0</v>
      </c>
      <c r="DA43" s="233">
        <v>0</v>
      </c>
      <c r="DB43" s="233">
        <v>0</v>
      </c>
      <c r="DC43" s="233">
        <v>0</v>
      </c>
      <c r="DD43" s="233">
        <v>0</v>
      </c>
      <c r="DE43" s="233">
        <v>0</v>
      </c>
      <c r="DF43" s="233">
        <v>0</v>
      </c>
      <c r="DG43" s="233">
        <v>0</v>
      </c>
      <c r="DH43" s="233">
        <v>0</v>
      </c>
      <c r="DI43" s="233">
        <v>0</v>
      </c>
      <c r="DJ43" s="233">
        <v>0</v>
      </c>
      <c r="DK43" s="233">
        <v>0</v>
      </c>
      <c r="DL43" s="237">
        <v>0</v>
      </c>
      <c r="DM43" s="237">
        <v>0</v>
      </c>
      <c r="DN43" s="237">
        <v>0</v>
      </c>
      <c r="DO43" s="237">
        <v>0</v>
      </c>
      <c r="DP43" s="237">
        <v>0</v>
      </c>
      <c r="DQ43" s="237">
        <v>0</v>
      </c>
      <c r="DR43" s="237">
        <v>0</v>
      </c>
      <c r="DS43" s="237">
        <v>0</v>
      </c>
      <c r="DT43" s="237">
        <v>0</v>
      </c>
      <c r="DU43" s="237">
        <v>0</v>
      </c>
      <c r="DV43" s="237">
        <v>0</v>
      </c>
      <c r="DW43" s="237">
        <v>0</v>
      </c>
      <c r="DX43" s="237">
        <v>0</v>
      </c>
      <c r="DY43" s="237">
        <v>0</v>
      </c>
      <c r="DZ43" s="237">
        <v>0</v>
      </c>
      <c r="EA43" s="237">
        <v>0</v>
      </c>
      <c r="EB43" s="237">
        <v>0</v>
      </c>
      <c r="EC43" s="237">
        <v>0</v>
      </c>
      <c r="ED43" s="237">
        <v>0</v>
      </c>
      <c r="EE43" s="237">
        <v>0</v>
      </c>
      <c r="EF43" s="237">
        <v>0</v>
      </c>
      <c r="EG43" s="237">
        <v>0</v>
      </c>
      <c r="EH43" s="237">
        <v>0</v>
      </c>
      <c r="EI43" s="237">
        <v>0</v>
      </c>
      <c r="EJ43" s="237">
        <v>0</v>
      </c>
      <c r="EK43" s="237">
        <v>0</v>
      </c>
      <c r="EL43" s="237">
        <v>0</v>
      </c>
      <c r="EM43" s="237">
        <v>0</v>
      </c>
      <c r="EN43" s="237">
        <v>0</v>
      </c>
      <c r="EO43" s="237">
        <v>0</v>
      </c>
      <c r="EP43" s="237">
        <v>0</v>
      </c>
      <c r="EQ43" s="237">
        <v>0</v>
      </c>
      <c r="ER43" s="237">
        <v>0</v>
      </c>
      <c r="ES43" s="237">
        <v>0</v>
      </c>
      <c r="ET43" s="236">
        <v>0</v>
      </c>
      <c r="EU43" s="237">
        <v>0</v>
      </c>
      <c r="EV43" s="237">
        <v>0</v>
      </c>
      <c r="EW43" s="237">
        <v>0</v>
      </c>
      <c r="EX43" s="237">
        <v>0</v>
      </c>
      <c r="EY43" s="237">
        <v>0</v>
      </c>
      <c r="EZ43" s="237">
        <v>0</v>
      </c>
      <c r="FA43" s="237">
        <v>0</v>
      </c>
      <c r="FB43" s="237">
        <v>0</v>
      </c>
      <c r="FC43" s="237">
        <v>0</v>
      </c>
      <c r="FD43" s="237">
        <v>0</v>
      </c>
      <c r="FE43" s="237">
        <v>0</v>
      </c>
      <c r="FF43" s="237">
        <v>0</v>
      </c>
      <c r="FG43" s="237">
        <v>0</v>
      </c>
      <c r="FH43" s="237">
        <v>0</v>
      </c>
      <c r="FI43" s="237">
        <v>0</v>
      </c>
      <c r="FJ43" s="237">
        <v>0</v>
      </c>
      <c r="FK43" s="237">
        <v>0</v>
      </c>
      <c r="FL43" s="237">
        <v>0</v>
      </c>
      <c r="FM43" s="237">
        <v>0</v>
      </c>
      <c r="FN43" s="237">
        <v>0</v>
      </c>
      <c r="FO43" s="237">
        <v>0</v>
      </c>
      <c r="FP43" s="237">
        <v>0</v>
      </c>
      <c r="FQ43" s="237">
        <v>0</v>
      </c>
      <c r="FR43" s="237">
        <v>0</v>
      </c>
      <c r="FS43" s="237">
        <v>0</v>
      </c>
      <c r="FT43" s="237">
        <v>0</v>
      </c>
      <c r="FU43" s="237">
        <v>0</v>
      </c>
    </row>
    <row r="44" spans="1:177" x14ac:dyDescent="0.25">
      <c r="A44">
        <v>614</v>
      </c>
      <c r="B44">
        <v>614</v>
      </c>
      <c r="C44" t="s">
        <v>224</v>
      </c>
      <c r="F44" s="233">
        <v>0</v>
      </c>
      <c r="G44" s="233">
        <v>0</v>
      </c>
      <c r="H44" s="233">
        <v>0</v>
      </c>
      <c r="I44" s="233">
        <v>0</v>
      </c>
      <c r="J44" s="233">
        <v>0</v>
      </c>
      <c r="K44" s="233">
        <v>0</v>
      </c>
      <c r="L44" s="233">
        <v>0</v>
      </c>
      <c r="M44" s="233">
        <v>0</v>
      </c>
      <c r="N44" s="233">
        <v>0</v>
      </c>
      <c r="O44" s="233">
        <v>0</v>
      </c>
      <c r="P44" s="233">
        <v>0</v>
      </c>
      <c r="Q44" s="233">
        <v>0</v>
      </c>
      <c r="R44" s="233">
        <v>0</v>
      </c>
      <c r="S44" s="233">
        <v>0</v>
      </c>
      <c r="T44" s="233">
        <v>0</v>
      </c>
      <c r="U44" s="233">
        <v>0</v>
      </c>
      <c r="V44" s="233">
        <v>0</v>
      </c>
      <c r="W44" s="233">
        <v>0</v>
      </c>
      <c r="X44" s="233">
        <v>0</v>
      </c>
      <c r="Y44" s="233">
        <v>0</v>
      </c>
      <c r="Z44" s="233">
        <v>0</v>
      </c>
      <c r="AA44" s="233">
        <v>0</v>
      </c>
      <c r="AB44" s="233">
        <v>0</v>
      </c>
      <c r="AC44" s="233">
        <v>0</v>
      </c>
      <c r="AD44" s="233">
        <v>0</v>
      </c>
      <c r="AE44" s="233">
        <v>0</v>
      </c>
      <c r="AF44" s="233">
        <v>0</v>
      </c>
      <c r="AG44" s="233">
        <v>0</v>
      </c>
      <c r="AH44" s="233">
        <v>0</v>
      </c>
      <c r="AI44" s="233">
        <v>0</v>
      </c>
      <c r="AJ44" s="233">
        <v>0</v>
      </c>
      <c r="AK44" s="233">
        <v>0</v>
      </c>
      <c r="AL44" s="233">
        <v>0</v>
      </c>
      <c r="AM44" s="233">
        <v>0</v>
      </c>
      <c r="AN44" s="233">
        <v>0</v>
      </c>
      <c r="AO44" s="233">
        <v>0</v>
      </c>
      <c r="AP44" s="233">
        <v>0</v>
      </c>
      <c r="AQ44" s="233">
        <v>0</v>
      </c>
      <c r="AR44" s="233">
        <v>0</v>
      </c>
      <c r="AS44" s="233">
        <v>0</v>
      </c>
      <c r="AT44" s="233">
        <v>0</v>
      </c>
      <c r="AU44" s="233">
        <v>0</v>
      </c>
      <c r="AV44" s="233">
        <v>0</v>
      </c>
      <c r="AW44" s="233">
        <v>0</v>
      </c>
      <c r="AX44" s="233">
        <v>0</v>
      </c>
      <c r="AY44" s="233">
        <v>0</v>
      </c>
      <c r="AZ44" s="233">
        <v>0</v>
      </c>
      <c r="BA44" s="233">
        <v>0</v>
      </c>
      <c r="BB44" s="233">
        <v>0</v>
      </c>
      <c r="BC44" s="233">
        <v>0</v>
      </c>
      <c r="BD44" s="233">
        <v>0</v>
      </c>
      <c r="BE44" s="233">
        <v>0</v>
      </c>
      <c r="BF44" s="233">
        <v>0</v>
      </c>
      <c r="BG44" s="233">
        <v>0</v>
      </c>
      <c r="BH44" s="233">
        <v>0</v>
      </c>
      <c r="BI44" s="233">
        <v>0</v>
      </c>
      <c r="BJ44" s="233">
        <v>0</v>
      </c>
      <c r="BK44" s="233">
        <v>0</v>
      </c>
      <c r="BL44" s="233">
        <v>0</v>
      </c>
      <c r="BM44" s="233">
        <v>0</v>
      </c>
      <c r="BN44" s="233">
        <v>0</v>
      </c>
      <c r="BO44" s="233">
        <v>0</v>
      </c>
      <c r="BP44" s="233">
        <v>0</v>
      </c>
      <c r="BQ44" s="233">
        <v>0</v>
      </c>
      <c r="BR44" s="233">
        <v>0</v>
      </c>
      <c r="BS44" s="233">
        <v>0</v>
      </c>
      <c r="BT44" s="233">
        <v>0</v>
      </c>
      <c r="BU44" s="233">
        <v>0</v>
      </c>
      <c r="BV44" s="233">
        <v>0</v>
      </c>
      <c r="BW44" s="233">
        <v>0</v>
      </c>
      <c r="BX44" s="233">
        <v>0</v>
      </c>
      <c r="BY44" s="233">
        <v>0</v>
      </c>
      <c r="BZ44" s="233">
        <v>0</v>
      </c>
      <c r="CA44" s="233">
        <v>0</v>
      </c>
      <c r="CB44" s="233">
        <v>0</v>
      </c>
      <c r="CC44" s="233">
        <v>0</v>
      </c>
      <c r="CD44" s="233">
        <v>0</v>
      </c>
      <c r="CE44" s="233">
        <v>0</v>
      </c>
      <c r="CF44" s="233">
        <v>0</v>
      </c>
      <c r="CG44" s="233">
        <v>0</v>
      </c>
      <c r="CH44" s="233">
        <v>0</v>
      </c>
      <c r="CI44" s="233">
        <v>0</v>
      </c>
      <c r="CJ44" s="233">
        <v>0</v>
      </c>
      <c r="CK44" s="233">
        <v>0</v>
      </c>
      <c r="CL44" s="233">
        <v>0</v>
      </c>
      <c r="CM44" s="233">
        <v>0</v>
      </c>
      <c r="CN44" s="233">
        <v>0</v>
      </c>
      <c r="CO44" s="233">
        <v>0</v>
      </c>
      <c r="CP44" s="233">
        <v>0</v>
      </c>
      <c r="CQ44" s="233">
        <v>0</v>
      </c>
      <c r="CR44" s="233">
        <v>0</v>
      </c>
      <c r="CS44" s="233">
        <v>0</v>
      </c>
      <c r="CT44" s="233">
        <v>0</v>
      </c>
      <c r="CU44" s="233">
        <v>0</v>
      </c>
      <c r="CV44" s="233">
        <v>0</v>
      </c>
      <c r="CW44" s="233">
        <v>0</v>
      </c>
      <c r="CX44" s="233">
        <v>0</v>
      </c>
      <c r="CY44" s="233">
        <v>0</v>
      </c>
      <c r="CZ44" s="233">
        <v>0</v>
      </c>
      <c r="DA44" s="233">
        <v>0</v>
      </c>
      <c r="DB44" s="233">
        <v>0</v>
      </c>
      <c r="DC44" s="233">
        <v>0</v>
      </c>
      <c r="DD44" s="233">
        <v>0</v>
      </c>
      <c r="DE44" s="233">
        <v>0</v>
      </c>
      <c r="DF44" s="233">
        <v>0</v>
      </c>
      <c r="DG44" s="233">
        <v>0</v>
      </c>
      <c r="DH44" s="233">
        <v>0</v>
      </c>
      <c r="DI44" s="233">
        <v>0</v>
      </c>
      <c r="DJ44" s="233">
        <v>0</v>
      </c>
      <c r="DK44" s="233">
        <v>0</v>
      </c>
      <c r="DL44" s="237">
        <v>0</v>
      </c>
      <c r="DM44" s="237">
        <v>0</v>
      </c>
      <c r="DN44" s="237">
        <v>0</v>
      </c>
      <c r="DO44" s="237">
        <v>0</v>
      </c>
      <c r="DP44" s="237">
        <v>0</v>
      </c>
      <c r="DQ44" s="237">
        <v>0</v>
      </c>
      <c r="DR44" s="237">
        <v>0</v>
      </c>
      <c r="DS44" s="237">
        <v>0</v>
      </c>
      <c r="DT44" s="237">
        <v>0</v>
      </c>
      <c r="DU44" s="237">
        <v>0</v>
      </c>
      <c r="DV44" s="237">
        <v>0</v>
      </c>
      <c r="DW44" s="237">
        <v>0</v>
      </c>
      <c r="DX44" s="237">
        <v>0</v>
      </c>
      <c r="DY44" s="237">
        <v>0</v>
      </c>
      <c r="DZ44" s="237">
        <v>0</v>
      </c>
      <c r="EA44" s="237">
        <v>0</v>
      </c>
      <c r="EB44" s="237">
        <v>0</v>
      </c>
      <c r="EC44" s="237">
        <v>0</v>
      </c>
      <c r="ED44" s="237">
        <v>0</v>
      </c>
      <c r="EE44" s="237">
        <v>0</v>
      </c>
      <c r="EF44" s="237">
        <v>0</v>
      </c>
      <c r="EG44" s="237">
        <v>0</v>
      </c>
      <c r="EH44" s="237">
        <v>0</v>
      </c>
      <c r="EI44" s="237">
        <v>0</v>
      </c>
      <c r="EJ44" s="237">
        <v>0</v>
      </c>
      <c r="EK44" s="237">
        <v>0</v>
      </c>
      <c r="EL44" s="237">
        <v>0</v>
      </c>
      <c r="EM44" s="237">
        <v>0</v>
      </c>
      <c r="EN44" s="237">
        <v>0</v>
      </c>
      <c r="EO44" s="237">
        <v>0</v>
      </c>
      <c r="EP44" s="237">
        <v>0</v>
      </c>
      <c r="EQ44" s="237">
        <v>0</v>
      </c>
      <c r="ER44" s="237">
        <v>0</v>
      </c>
      <c r="ES44" s="237">
        <v>0</v>
      </c>
      <c r="ET44" s="236">
        <v>0</v>
      </c>
      <c r="EU44" s="237">
        <v>0</v>
      </c>
      <c r="EV44" s="237">
        <v>0</v>
      </c>
      <c r="EW44" s="237">
        <v>0</v>
      </c>
      <c r="EX44" s="237">
        <v>0</v>
      </c>
      <c r="EY44" s="237">
        <v>0</v>
      </c>
      <c r="EZ44" s="237">
        <v>0</v>
      </c>
      <c r="FA44" s="237">
        <v>0</v>
      </c>
      <c r="FB44" s="237">
        <v>0</v>
      </c>
      <c r="FC44" s="237">
        <v>0</v>
      </c>
      <c r="FD44" s="237">
        <v>0</v>
      </c>
      <c r="FE44" s="237">
        <v>0</v>
      </c>
      <c r="FF44" s="237">
        <v>0</v>
      </c>
      <c r="FG44" s="237">
        <v>0</v>
      </c>
      <c r="FH44" s="237">
        <v>0</v>
      </c>
      <c r="FI44" s="237">
        <v>0</v>
      </c>
      <c r="FJ44" s="237">
        <v>0</v>
      </c>
      <c r="FK44" s="237">
        <v>0</v>
      </c>
      <c r="FL44" s="237">
        <v>0</v>
      </c>
      <c r="FM44" s="237">
        <v>0</v>
      </c>
      <c r="FN44" s="237">
        <v>0</v>
      </c>
      <c r="FO44" s="237">
        <v>0</v>
      </c>
      <c r="FP44" s="237">
        <v>0</v>
      </c>
      <c r="FQ44" s="237">
        <v>0</v>
      </c>
      <c r="FR44" s="237">
        <v>0</v>
      </c>
      <c r="FS44" s="237">
        <v>0</v>
      </c>
      <c r="FT44" s="237">
        <v>0</v>
      </c>
      <c r="FU44" s="237">
        <v>0</v>
      </c>
    </row>
    <row r="45" spans="1:177" x14ac:dyDescent="0.25">
      <c r="A45">
        <v>615</v>
      </c>
      <c r="B45">
        <v>615</v>
      </c>
      <c r="C45" t="s">
        <v>303</v>
      </c>
      <c r="F45" s="233">
        <v>0</v>
      </c>
      <c r="G45" s="233">
        <v>0</v>
      </c>
      <c r="H45" s="233">
        <v>0</v>
      </c>
      <c r="I45" s="233">
        <v>0</v>
      </c>
      <c r="J45" s="233">
        <v>0</v>
      </c>
      <c r="K45" s="233">
        <v>0</v>
      </c>
      <c r="L45" s="233">
        <v>0</v>
      </c>
      <c r="M45" s="233">
        <v>0</v>
      </c>
      <c r="N45" s="233">
        <v>0</v>
      </c>
      <c r="O45" s="233">
        <v>0</v>
      </c>
      <c r="P45" s="233">
        <v>0</v>
      </c>
      <c r="Q45" s="233">
        <v>0</v>
      </c>
      <c r="R45" s="233">
        <v>0</v>
      </c>
      <c r="S45" s="233">
        <v>0</v>
      </c>
      <c r="T45" s="233">
        <v>0</v>
      </c>
      <c r="U45" s="233">
        <v>0</v>
      </c>
      <c r="V45" s="233">
        <v>0</v>
      </c>
      <c r="W45" s="233">
        <v>0</v>
      </c>
      <c r="X45" s="233">
        <v>0</v>
      </c>
      <c r="Y45" s="233">
        <v>0</v>
      </c>
      <c r="Z45" s="233">
        <v>0</v>
      </c>
      <c r="AA45" s="233">
        <v>0</v>
      </c>
      <c r="AB45" s="233">
        <v>0</v>
      </c>
      <c r="AC45" s="233">
        <v>0</v>
      </c>
      <c r="AD45" s="233">
        <v>0</v>
      </c>
      <c r="AE45" s="233">
        <v>0</v>
      </c>
      <c r="AF45" s="233">
        <v>0</v>
      </c>
      <c r="AG45" s="233">
        <v>0</v>
      </c>
      <c r="AH45" s="233">
        <v>0</v>
      </c>
      <c r="AI45" s="233">
        <v>0</v>
      </c>
      <c r="AJ45" s="233">
        <v>0</v>
      </c>
      <c r="AK45" s="233">
        <v>0</v>
      </c>
      <c r="AL45" s="233">
        <v>0</v>
      </c>
      <c r="AM45" s="233">
        <v>0</v>
      </c>
      <c r="AN45" s="233">
        <v>0</v>
      </c>
      <c r="AO45" s="233">
        <v>0</v>
      </c>
      <c r="AP45" s="233">
        <v>0</v>
      </c>
      <c r="AQ45" s="233">
        <v>0</v>
      </c>
      <c r="AR45" s="233">
        <v>0</v>
      </c>
      <c r="AS45" s="233">
        <v>0</v>
      </c>
      <c r="AT45" s="233">
        <v>0</v>
      </c>
      <c r="AU45" s="233">
        <v>0</v>
      </c>
      <c r="AV45" s="233">
        <v>0</v>
      </c>
      <c r="AW45" s="233">
        <v>0</v>
      </c>
      <c r="AX45" s="233">
        <v>0</v>
      </c>
      <c r="AY45" s="233">
        <v>0</v>
      </c>
      <c r="AZ45" s="233">
        <v>0</v>
      </c>
      <c r="BA45" s="233">
        <v>0</v>
      </c>
      <c r="BB45" s="233">
        <v>0</v>
      </c>
      <c r="BC45" s="233">
        <v>0</v>
      </c>
      <c r="BD45" s="233">
        <v>0</v>
      </c>
      <c r="BE45" s="233">
        <v>0</v>
      </c>
      <c r="BF45" s="233">
        <v>0</v>
      </c>
      <c r="BG45" s="233">
        <v>0</v>
      </c>
      <c r="BH45" s="233">
        <v>0</v>
      </c>
      <c r="BI45" s="233">
        <v>0</v>
      </c>
      <c r="BJ45" s="233">
        <v>0</v>
      </c>
      <c r="BK45" s="233">
        <v>0</v>
      </c>
      <c r="BL45" s="233">
        <v>0</v>
      </c>
      <c r="BM45" s="233">
        <v>0</v>
      </c>
      <c r="BN45" s="233">
        <v>0</v>
      </c>
      <c r="BO45" s="233">
        <v>0</v>
      </c>
      <c r="BP45" s="233">
        <v>0</v>
      </c>
      <c r="BQ45" s="233">
        <v>0</v>
      </c>
      <c r="BR45" s="233">
        <v>0</v>
      </c>
      <c r="BS45" s="233">
        <v>0</v>
      </c>
      <c r="BT45" s="233">
        <v>0</v>
      </c>
      <c r="BU45" s="233">
        <v>0</v>
      </c>
      <c r="BV45" s="233">
        <v>0</v>
      </c>
      <c r="BW45" s="233">
        <v>0</v>
      </c>
      <c r="BX45" s="233">
        <v>0</v>
      </c>
      <c r="BY45" s="233">
        <v>0</v>
      </c>
      <c r="BZ45" s="233">
        <v>0</v>
      </c>
      <c r="CA45" s="233">
        <v>0</v>
      </c>
      <c r="CB45" s="233">
        <v>0</v>
      </c>
      <c r="CC45" s="233">
        <v>0</v>
      </c>
      <c r="CD45" s="233">
        <v>0</v>
      </c>
      <c r="CE45" s="233">
        <v>0</v>
      </c>
      <c r="CF45" s="233">
        <v>0</v>
      </c>
      <c r="CG45" s="233">
        <v>0</v>
      </c>
      <c r="CH45" s="233">
        <v>0</v>
      </c>
      <c r="CI45" s="233">
        <v>0</v>
      </c>
      <c r="CJ45" s="233">
        <v>0</v>
      </c>
      <c r="CK45" s="233">
        <v>0</v>
      </c>
      <c r="CL45" s="233">
        <v>0</v>
      </c>
      <c r="CM45" s="233">
        <v>0</v>
      </c>
      <c r="CN45" s="233">
        <v>0</v>
      </c>
      <c r="CO45" s="233">
        <v>0</v>
      </c>
      <c r="CP45" s="233">
        <v>0</v>
      </c>
      <c r="CQ45" s="233">
        <v>0</v>
      </c>
      <c r="CR45" s="233">
        <v>0</v>
      </c>
      <c r="CS45" s="233">
        <v>0</v>
      </c>
      <c r="CT45" s="233">
        <v>0</v>
      </c>
      <c r="CU45" s="233">
        <v>0</v>
      </c>
      <c r="CV45" s="233">
        <v>0</v>
      </c>
      <c r="CW45" s="233">
        <v>0</v>
      </c>
      <c r="CX45" s="233">
        <v>0</v>
      </c>
      <c r="CY45" s="233">
        <v>0</v>
      </c>
      <c r="CZ45" s="233">
        <v>0</v>
      </c>
      <c r="DA45" s="233">
        <v>0</v>
      </c>
      <c r="DB45" s="233">
        <v>0</v>
      </c>
      <c r="DC45" s="233">
        <v>0</v>
      </c>
      <c r="DD45" s="233">
        <v>0</v>
      </c>
      <c r="DE45" s="233">
        <v>0</v>
      </c>
      <c r="DF45" s="233">
        <v>0</v>
      </c>
      <c r="DG45" s="233">
        <v>0</v>
      </c>
      <c r="DH45" s="233">
        <v>0</v>
      </c>
      <c r="DI45" s="233">
        <v>0</v>
      </c>
      <c r="DJ45" s="233">
        <v>0</v>
      </c>
      <c r="DK45" s="233">
        <v>0</v>
      </c>
      <c r="DL45" s="237">
        <v>0</v>
      </c>
      <c r="DM45" s="237">
        <v>0</v>
      </c>
      <c r="DN45" s="237">
        <v>0</v>
      </c>
      <c r="DO45" s="237">
        <v>0</v>
      </c>
      <c r="DP45" s="237">
        <v>0</v>
      </c>
      <c r="DQ45" s="237">
        <v>0</v>
      </c>
      <c r="DR45" s="237">
        <v>0</v>
      </c>
      <c r="DS45" s="237">
        <v>0</v>
      </c>
      <c r="DT45" s="237">
        <v>0</v>
      </c>
      <c r="DU45" s="237">
        <v>0</v>
      </c>
      <c r="DV45" s="237">
        <v>0</v>
      </c>
      <c r="DW45" s="237">
        <v>0</v>
      </c>
      <c r="DX45" s="237">
        <v>0</v>
      </c>
      <c r="DY45" s="237">
        <v>0</v>
      </c>
      <c r="DZ45" s="237">
        <v>0</v>
      </c>
      <c r="EA45" s="237">
        <v>0</v>
      </c>
      <c r="EB45" s="237">
        <v>0</v>
      </c>
      <c r="EC45" s="237">
        <v>0</v>
      </c>
      <c r="ED45" s="237">
        <v>0</v>
      </c>
      <c r="EE45" s="237">
        <v>0</v>
      </c>
      <c r="EF45" s="237">
        <v>0</v>
      </c>
      <c r="EG45" s="237">
        <v>0</v>
      </c>
      <c r="EH45" s="237">
        <v>0</v>
      </c>
      <c r="EI45" s="237">
        <v>0</v>
      </c>
      <c r="EJ45" s="237">
        <v>0</v>
      </c>
      <c r="EK45" s="237">
        <v>0</v>
      </c>
      <c r="EL45" s="237">
        <v>0</v>
      </c>
      <c r="EM45" s="237">
        <v>0</v>
      </c>
      <c r="EN45" s="237">
        <v>0</v>
      </c>
      <c r="EO45" s="237">
        <v>0</v>
      </c>
      <c r="EP45" s="237">
        <v>0</v>
      </c>
      <c r="EQ45" s="237">
        <v>0</v>
      </c>
      <c r="ER45" s="237">
        <v>0</v>
      </c>
      <c r="ES45" s="237">
        <v>0</v>
      </c>
      <c r="ET45" s="236">
        <v>0</v>
      </c>
      <c r="EU45" s="237">
        <v>0</v>
      </c>
      <c r="EV45" s="237">
        <v>0</v>
      </c>
      <c r="EW45" s="237">
        <v>0</v>
      </c>
      <c r="EX45" s="237">
        <v>0</v>
      </c>
      <c r="EY45" s="237">
        <v>0</v>
      </c>
      <c r="EZ45" s="237">
        <v>0</v>
      </c>
      <c r="FA45" s="237">
        <v>0</v>
      </c>
      <c r="FB45" s="237">
        <v>0</v>
      </c>
      <c r="FC45" s="237">
        <v>0</v>
      </c>
      <c r="FD45" s="237">
        <v>0</v>
      </c>
      <c r="FE45" s="237">
        <v>0</v>
      </c>
      <c r="FF45" s="237">
        <v>0</v>
      </c>
      <c r="FG45" s="237">
        <v>0</v>
      </c>
      <c r="FH45" s="237">
        <v>0</v>
      </c>
      <c r="FI45" s="237">
        <v>0</v>
      </c>
      <c r="FJ45" s="237">
        <v>0</v>
      </c>
      <c r="FK45" s="237">
        <v>0</v>
      </c>
      <c r="FL45" s="237">
        <v>0</v>
      </c>
      <c r="FM45" s="237">
        <v>0</v>
      </c>
      <c r="FN45" s="237">
        <v>0</v>
      </c>
      <c r="FO45" s="237">
        <v>0</v>
      </c>
      <c r="FP45" s="237">
        <v>0</v>
      </c>
      <c r="FQ45" s="237">
        <v>0</v>
      </c>
      <c r="FR45" s="237">
        <v>0</v>
      </c>
      <c r="FS45" s="237">
        <v>0</v>
      </c>
      <c r="FT45" s="237">
        <v>0</v>
      </c>
      <c r="FU45" s="237">
        <v>0</v>
      </c>
    </row>
    <row r="46" spans="1:177" x14ac:dyDescent="0.25">
      <c r="A46">
        <v>616</v>
      </c>
      <c r="B46">
        <v>616</v>
      </c>
      <c r="C46" t="s">
        <v>225</v>
      </c>
      <c r="F46" s="233">
        <v>0</v>
      </c>
      <c r="G46" s="233">
        <v>0</v>
      </c>
      <c r="H46" s="233">
        <v>0</v>
      </c>
      <c r="I46" s="233">
        <v>-9736</v>
      </c>
      <c r="J46" s="233">
        <v>0</v>
      </c>
      <c r="K46" s="233">
        <v>0</v>
      </c>
      <c r="L46" s="233">
        <v>0</v>
      </c>
      <c r="M46" s="233">
        <v>-8911</v>
      </c>
      <c r="N46" s="233">
        <v>0</v>
      </c>
      <c r="O46" s="233">
        <v>6051</v>
      </c>
      <c r="P46" s="233">
        <v>0</v>
      </c>
      <c r="Q46" s="233">
        <v>0</v>
      </c>
      <c r="R46" s="233">
        <v>0</v>
      </c>
      <c r="S46" s="233">
        <v>0</v>
      </c>
      <c r="T46" s="233">
        <v>-1944</v>
      </c>
      <c r="U46" s="233">
        <v>0</v>
      </c>
      <c r="V46" s="233">
        <v>-7860</v>
      </c>
      <c r="W46" s="233">
        <v>0</v>
      </c>
      <c r="X46" s="233">
        <v>0</v>
      </c>
      <c r="Y46" s="233">
        <v>0</v>
      </c>
      <c r="Z46" s="233">
        <v>0</v>
      </c>
      <c r="AA46" s="233">
        <v>0</v>
      </c>
      <c r="AB46" s="233">
        <v>-11711</v>
      </c>
      <c r="AC46" s="233">
        <v>0</v>
      </c>
      <c r="AD46" s="233">
        <v>0</v>
      </c>
      <c r="AE46" s="233">
        <v>0</v>
      </c>
      <c r="AF46" s="233">
        <v>0</v>
      </c>
      <c r="AG46" s="233">
        <v>0</v>
      </c>
      <c r="AH46" s="233">
        <v>0</v>
      </c>
      <c r="AI46" s="233">
        <v>0</v>
      </c>
      <c r="AJ46" s="233">
        <v>0</v>
      </c>
      <c r="AK46" s="233">
        <v>0</v>
      </c>
      <c r="AL46" s="233">
        <v>0</v>
      </c>
      <c r="AM46" s="233">
        <v>0</v>
      </c>
      <c r="AN46" s="233">
        <v>0</v>
      </c>
      <c r="AO46" s="233">
        <v>0</v>
      </c>
      <c r="AP46" s="233">
        <v>0</v>
      </c>
      <c r="AQ46" s="233">
        <v>0</v>
      </c>
      <c r="AR46" s="233">
        <v>0</v>
      </c>
      <c r="AS46" s="233">
        <v>-15641</v>
      </c>
      <c r="AT46" s="233">
        <v>0</v>
      </c>
      <c r="AU46" s="233">
        <v>0</v>
      </c>
      <c r="AV46" s="233">
        <v>0</v>
      </c>
      <c r="AW46" s="233">
        <v>0</v>
      </c>
      <c r="AX46" s="233">
        <v>-21154</v>
      </c>
      <c r="AY46" s="233">
        <v>0</v>
      </c>
      <c r="AZ46" s="233">
        <v>-10714</v>
      </c>
      <c r="BA46" s="233">
        <v>0</v>
      </c>
      <c r="BB46" s="233">
        <v>0</v>
      </c>
      <c r="BC46" s="233">
        <v>0</v>
      </c>
      <c r="BD46" s="233">
        <v>0</v>
      </c>
      <c r="BE46" s="233">
        <v>0</v>
      </c>
      <c r="BF46" s="233">
        <v>0</v>
      </c>
      <c r="BG46" s="233">
        <v>0</v>
      </c>
      <c r="BH46" s="233">
        <v>0</v>
      </c>
      <c r="BI46" s="233">
        <v>0</v>
      </c>
      <c r="BJ46" s="233">
        <v>0</v>
      </c>
      <c r="BK46" s="233">
        <v>0</v>
      </c>
      <c r="BL46" s="233">
        <v>0</v>
      </c>
      <c r="BM46" s="233">
        <v>0</v>
      </c>
      <c r="BN46" s="233">
        <v>0</v>
      </c>
      <c r="BO46" s="233">
        <v>0</v>
      </c>
      <c r="BP46" s="233">
        <v>0</v>
      </c>
      <c r="BQ46" s="233">
        <v>0</v>
      </c>
      <c r="BR46" s="233">
        <v>-6845</v>
      </c>
      <c r="BS46" s="233">
        <v>0</v>
      </c>
      <c r="BT46" s="233">
        <v>0</v>
      </c>
      <c r="BU46" s="233">
        <v>0</v>
      </c>
      <c r="BV46" s="233">
        <v>-35211</v>
      </c>
      <c r="BW46" s="233">
        <v>-7769</v>
      </c>
      <c r="BX46" s="233">
        <v>-19021</v>
      </c>
      <c r="BY46" s="233">
        <v>0</v>
      </c>
      <c r="BZ46" s="233">
        <v>0</v>
      </c>
      <c r="CA46" s="233">
        <v>0</v>
      </c>
      <c r="CB46" s="233">
        <v>-17346</v>
      </c>
      <c r="CC46" s="233">
        <v>0</v>
      </c>
      <c r="CD46" s="233">
        <v>0</v>
      </c>
      <c r="CE46" s="233">
        <v>0</v>
      </c>
      <c r="CF46" s="233">
        <v>0</v>
      </c>
      <c r="CG46" s="233">
        <v>0</v>
      </c>
      <c r="CH46" s="233">
        <v>-12248</v>
      </c>
      <c r="CI46" s="233">
        <v>0</v>
      </c>
      <c r="CJ46" s="233">
        <v>0</v>
      </c>
      <c r="CK46" s="233">
        <v>0</v>
      </c>
      <c r="CL46" s="233">
        <v>0</v>
      </c>
      <c r="CM46" s="233">
        <v>0</v>
      </c>
      <c r="CN46" s="233">
        <v>0</v>
      </c>
      <c r="CO46" s="233">
        <v>0</v>
      </c>
      <c r="CP46" s="233">
        <v>0</v>
      </c>
      <c r="CQ46" s="233">
        <v>0</v>
      </c>
      <c r="CR46" s="233">
        <v>0</v>
      </c>
      <c r="CS46" s="233">
        <v>0</v>
      </c>
      <c r="CT46" s="233">
        <v>0</v>
      </c>
      <c r="CU46" s="233">
        <v>0</v>
      </c>
      <c r="CV46" s="233">
        <v>0</v>
      </c>
      <c r="CW46" s="233">
        <v>0</v>
      </c>
      <c r="CX46" s="233">
        <v>0</v>
      </c>
      <c r="CY46" s="233">
        <v>0</v>
      </c>
      <c r="CZ46" s="233">
        <v>0</v>
      </c>
      <c r="DA46" s="233">
        <v>0</v>
      </c>
      <c r="DB46" s="233">
        <v>0</v>
      </c>
      <c r="DC46" s="233">
        <v>0</v>
      </c>
      <c r="DD46" s="233">
        <v>0</v>
      </c>
      <c r="DE46" s="233">
        <v>-15628</v>
      </c>
      <c r="DF46" s="233">
        <v>0</v>
      </c>
      <c r="DG46" s="233">
        <v>0</v>
      </c>
      <c r="DH46" s="233">
        <v>0</v>
      </c>
      <c r="DI46" s="233">
        <v>0</v>
      </c>
      <c r="DJ46" s="233">
        <v>0</v>
      </c>
      <c r="DK46" s="233">
        <v>0</v>
      </c>
      <c r="DL46" s="237">
        <v>0</v>
      </c>
      <c r="DM46" s="237">
        <v>0</v>
      </c>
      <c r="DN46" s="237">
        <v>0</v>
      </c>
      <c r="DO46" s="237">
        <v>0</v>
      </c>
      <c r="DP46" s="237">
        <v>0</v>
      </c>
      <c r="DQ46" s="237">
        <v>0</v>
      </c>
      <c r="DR46" s="237">
        <v>0</v>
      </c>
      <c r="DS46" s="237">
        <v>0</v>
      </c>
      <c r="DT46" s="237">
        <v>-8758</v>
      </c>
      <c r="DU46" s="237">
        <v>-4236</v>
      </c>
      <c r="DV46" s="237">
        <v>0</v>
      </c>
      <c r="DW46" s="237">
        <v>0</v>
      </c>
      <c r="DX46" s="237">
        <v>0</v>
      </c>
      <c r="DY46" s="237">
        <v>0</v>
      </c>
      <c r="DZ46" s="237">
        <v>0</v>
      </c>
      <c r="EA46" s="237">
        <v>0</v>
      </c>
      <c r="EB46" s="237">
        <v>0</v>
      </c>
      <c r="EC46" s="237">
        <v>0</v>
      </c>
      <c r="ED46" s="237">
        <v>0</v>
      </c>
      <c r="EE46" s="237">
        <v>-11478</v>
      </c>
      <c r="EF46" s="237">
        <v>0</v>
      </c>
      <c r="EG46" s="237">
        <v>0</v>
      </c>
      <c r="EH46" s="237">
        <v>0</v>
      </c>
      <c r="EI46" s="237">
        <v>0</v>
      </c>
      <c r="EJ46" s="237">
        <v>0</v>
      </c>
      <c r="EK46" s="237">
        <v>0</v>
      </c>
      <c r="EL46" s="237">
        <v>-10030</v>
      </c>
      <c r="EM46" s="237">
        <v>-6528</v>
      </c>
      <c r="EN46" s="237">
        <v>0</v>
      </c>
      <c r="EO46" s="237">
        <v>0</v>
      </c>
      <c r="EP46" s="237">
        <v>0</v>
      </c>
      <c r="EQ46" s="237">
        <v>0</v>
      </c>
      <c r="ER46" s="237">
        <v>0</v>
      </c>
      <c r="ES46" s="237">
        <v>0</v>
      </c>
      <c r="ET46" s="236">
        <v>0</v>
      </c>
      <c r="EU46" s="237">
        <v>0</v>
      </c>
      <c r="EV46" s="237">
        <v>0</v>
      </c>
      <c r="EW46" s="237">
        <v>0</v>
      </c>
      <c r="EX46" s="237">
        <v>0</v>
      </c>
      <c r="EY46" s="237">
        <v>0</v>
      </c>
      <c r="EZ46" s="237">
        <v>0</v>
      </c>
      <c r="FA46" s="237">
        <v>0</v>
      </c>
      <c r="FB46" s="237">
        <v>0</v>
      </c>
      <c r="FC46" s="237">
        <v>0</v>
      </c>
      <c r="FD46" s="237">
        <v>0</v>
      </c>
      <c r="FE46" s="237">
        <v>0</v>
      </c>
      <c r="FF46" s="237">
        <v>0</v>
      </c>
      <c r="FG46" s="237">
        <v>0</v>
      </c>
      <c r="FH46" s="237">
        <v>10329</v>
      </c>
      <c r="FI46" s="237">
        <v>0</v>
      </c>
      <c r="FJ46" s="237">
        <v>0</v>
      </c>
      <c r="FK46" s="237">
        <v>0</v>
      </c>
      <c r="FL46" s="237">
        <v>0</v>
      </c>
      <c r="FM46" s="237">
        <v>0</v>
      </c>
      <c r="FN46" s="237">
        <v>0</v>
      </c>
      <c r="FO46" s="237">
        <v>0</v>
      </c>
      <c r="FP46" s="237">
        <v>0</v>
      </c>
      <c r="FQ46" s="237">
        <v>0</v>
      </c>
      <c r="FR46" s="237">
        <v>0</v>
      </c>
      <c r="FS46" s="237">
        <v>0</v>
      </c>
      <c r="FT46" s="237">
        <v>0</v>
      </c>
      <c r="FU46" s="237">
        <v>-1821</v>
      </c>
    </row>
    <row r="47" spans="1:177" x14ac:dyDescent="0.25">
      <c r="A47">
        <v>617</v>
      </c>
      <c r="B47">
        <v>617</v>
      </c>
      <c r="C47" t="s">
        <v>226</v>
      </c>
      <c r="F47" s="233">
        <v>0</v>
      </c>
      <c r="G47" s="233">
        <v>0</v>
      </c>
      <c r="H47" s="233">
        <v>0</v>
      </c>
      <c r="I47" s="233">
        <v>11316</v>
      </c>
      <c r="J47" s="233">
        <v>0</v>
      </c>
      <c r="K47" s="233">
        <v>0</v>
      </c>
      <c r="L47" s="233">
        <v>0</v>
      </c>
      <c r="M47" s="233">
        <v>-16808</v>
      </c>
      <c r="N47" s="233">
        <v>0</v>
      </c>
      <c r="O47" s="233">
        <v>7033</v>
      </c>
      <c r="P47" s="233">
        <v>0</v>
      </c>
      <c r="Q47" s="233">
        <v>0</v>
      </c>
      <c r="R47" s="233">
        <v>0</v>
      </c>
      <c r="S47" s="233">
        <v>0</v>
      </c>
      <c r="T47" s="233">
        <v>2260</v>
      </c>
      <c r="U47" s="233">
        <v>0</v>
      </c>
      <c r="V47" s="233">
        <v>9136</v>
      </c>
      <c r="W47" s="233">
        <v>0</v>
      </c>
      <c r="X47" s="233">
        <v>0</v>
      </c>
      <c r="Y47" s="233">
        <v>0</v>
      </c>
      <c r="Z47" s="233">
        <v>0</v>
      </c>
      <c r="AA47" s="233">
        <v>0</v>
      </c>
      <c r="AB47" s="233">
        <v>13612</v>
      </c>
      <c r="AC47" s="233">
        <v>0</v>
      </c>
      <c r="AD47" s="233">
        <v>0</v>
      </c>
      <c r="AE47" s="233">
        <v>0</v>
      </c>
      <c r="AF47" s="233">
        <v>0</v>
      </c>
      <c r="AG47" s="233">
        <v>0</v>
      </c>
      <c r="AH47" s="233">
        <v>0</v>
      </c>
      <c r="AI47" s="233">
        <v>0</v>
      </c>
      <c r="AJ47" s="233">
        <v>0</v>
      </c>
      <c r="AK47" s="233">
        <v>0</v>
      </c>
      <c r="AL47" s="233">
        <v>0</v>
      </c>
      <c r="AM47" s="233">
        <v>0</v>
      </c>
      <c r="AN47" s="233">
        <v>0</v>
      </c>
      <c r="AO47" s="233">
        <v>0</v>
      </c>
      <c r="AP47" s="233">
        <v>0</v>
      </c>
      <c r="AQ47" s="233">
        <v>0</v>
      </c>
      <c r="AR47" s="233">
        <v>0</v>
      </c>
      <c r="AS47" s="233">
        <v>18180</v>
      </c>
      <c r="AT47" s="233">
        <v>0</v>
      </c>
      <c r="AU47" s="233">
        <v>0</v>
      </c>
      <c r="AV47" s="233">
        <v>0</v>
      </c>
      <c r="AW47" s="233">
        <v>0</v>
      </c>
      <c r="AX47" s="233">
        <v>24587</v>
      </c>
      <c r="AY47" s="233">
        <v>0</v>
      </c>
      <c r="AZ47" s="233">
        <v>12453</v>
      </c>
      <c r="BA47" s="233">
        <v>0</v>
      </c>
      <c r="BB47" s="233">
        <v>0</v>
      </c>
      <c r="BC47" s="233">
        <v>0</v>
      </c>
      <c r="BD47" s="233">
        <v>0</v>
      </c>
      <c r="BE47" s="233">
        <v>0</v>
      </c>
      <c r="BF47" s="233">
        <v>0</v>
      </c>
      <c r="BG47" s="233">
        <v>0</v>
      </c>
      <c r="BH47" s="233">
        <v>0</v>
      </c>
      <c r="BI47" s="233">
        <v>0</v>
      </c>
      <c r="BJ47" s="233">
        <v>0</v>
      </c>
      <c r="BK47" s="233">
        <v>0</v>
      </c>
      <c r="BL47" s="233">
        <v>0</v>
      </c>
      <c r="BM47" s="233">
        <v>0</v>
      </c>
      <c r="BN47" s="233">
        <v>0</v>
      </c>
      <c r="BO47" s="233">
        <v>0</v>
      </c>
      <c r="BP47" s="233">
        <v>0</v>
      </c>
      <c r="BQ47" s="233">
        <v>0</v>
      </c>
      <c r="BR47" s="233">
        <v>7956</v>
      </c>
      <c r="BS47" s="233">
        <v>0</v>
      </c>
      <c r="BT47" s="233">
        <v>0</v>
      </c>
      <c r="BU47" s="233">
        <v>0</v>
      </c>
      <c r="BV47" s="233">
        <v>0</v>
      </c>
      <c r="BW47" s="233">
        <v>9030</v>
      </c>
      <c r="BX47" s="233">
        <v>22108</v>
      </c>
      <c r="BY47" s="233">
        <v>0</v>
      </c>
      <c r="BZ47" s="233">
        <v>0</v>
      </c>
      <c r="CA47" s="233">
        <v>0</v>
      </c>
      <c r="CB47" s="233">
        <v>20166</v>
      </c>
      <c r="CC47" s="233">
        <v>0</v>
      </c>
      <c r="CD47" s="233">
        <v>0</v>
      </c>
      <c r="CE47" s="233">
        <v>0</v>
      </c>
      <c r="CF47" s="233">
        <v>0</v>
      </c>
      <c r="CG47" s="233">
        <v>0</v>
      </c>
      <c r="CH47" s="233">
        <v>14236</v>
      </c>
      <c r="CI47" s="233">
        <v>0</v>
      </c>
      <c r="CJ47" s="233">
        <v>0</v>
      </c>
      <c r="CK47" s="233">
        <v>0</v>
      </c>
      <c r="CL47" s="233">
        <v>0</v>
      </c>
      <c r="CM47" s="233">
        <v>0</v>
      </c>
      <c r="CN47" s="233">
        <v>0</v>
      </c>
      <c r="CO47" s="233">
        <v>0</v>
      </c>
      <c r="CP47" s="233">
        <v>0</v>
      </c>
      <c r="CQ47" s="233">
        <v>0</v>
      </c>
      <c r="CR47" s="233">
        <v>0</v>
      </c>
      <c r="CS47" s="233">
        <v>0</v>
      </c>
      <c r="CT47" s="233">
        <v>0</v>
      </c>
      <c r="CU47" s="233">
        <v>0</v>
      </c>
      <c r="CV47" s="233">
        <v>0</v>
      </c>
      <c r="CW47" s="233">
        <v>0</v>
      </c>
      <c r="CX47" s="233">
        <v>0</v>
      </c>
      <c r="CY47" s="233">
        <v>0</v>
      </c>
      <c r="CZ47" s="233">
        <v>0</v>
      </c>
      <c r="DA47" s="233">
        <v>0</v>
      </c>
      <c r="DB47" s="233">
        <v>0</v>
      </c>
      <c r="DC47" s="233">
        <v>0</v>
      </c>
      <c r="DD47" s="233">
        <v>0</v>
      </c>
      <c r="DE47" s="233">
        <v>18164</v>
      </c>
      <c r="DF47" s="233">
        <v>0</v>
      </c>
      <c r="DG47" s="233">
        <v>0</v>
      </c>
      <c r="DH47" s="233">
        <v>0</v>
      </c>
      <c r="DI47" s="233">
        <v>0</v>
      </c>
      <c r="DJ47" s="233">
        <v>0</v>
      </c>
      <c r="DK47" s="233">
        <v>0</v>
      </c>
      <c r="DL47" s="237">
        <v>0</v>
      </c>
      <c r="DM47" s="237">
        <v>0</v>
      </c>
      <c r="DN47" s="237">
        <v>0</v>
      </c>
      <c r="DO47" s="237">
        <v>0</v>
      </c>
      <c r="DP47" s="237">
        <v>0</v>
      </c>
      <c r="DQ47" s="237">
        <v>0</v>
      </c>
      <c r="DR47" s="237">
        <v>0</v>
      </c>
      <c r="DS47" s="237">
        <v>0</v>
      </c>
      <c r="DT47" s="237">
        <v>10179</v>
      </c>
      <c r="DU47" s="237">
        <v>4924</v>
      </c>
      <c r="DV47" s="237">
        <v>0</v>
      </c>
      <c r="DW47" s="237">
        <v>0</v>
      </c>
      <c r="DX47" s="237">
        <v>0</v>
      </c>
      <c r="DY47" s="237">
        <v>0</v>
      </c>
      <c r="DZ47" s="237">
        <v>0</v>
      </c>
      <c r="EA47" s="237">
        <v>0</v>
      </c>
      <c r="EB47" s="237">
        <v>0</v>
      </c>
      <c r="EC47" s="237">
        <v>0</v>
      </c>
      <c r="ED47" s="237">
        <v>0</v>
      </c>
      <c r="EE47" s="237">
        <v>13341</v>
      </c>
      <c r="EF47" s="237">
        <v>0</v>
      </c>
      <c r="EG47" s="237">
        <v>0</v>
      </c>
      <c r="EH47" s="237">
        <v>0</v>
      </c>
      <c r="EI47" s="237">
        <v>0</v>
      </c>
      <c r="EJ47" s="237">
        <v>0</v>
      </c>
      <c r="EK47" s="237">
        <v>0</v>
      </c>
      <c r="EL47" s="237">
        <v>11658</v>
      </c>
      <c r="EM47" s="237">
        <v>7587</v>
      </c>
      <c r="EN47" s="237">
        <v>0</v>
      </c>
      <c r="EO47" s="237">
        <v>0</v>
      </c>
      <c r="EP47" s="237">
        <v>0</v>
      </c>
      <c r="EQ47" s="237">
        <v>0</v>
      </c>
      <c r="ER47" s="237">
        <v>0</v>
      </c>
      <c r="ES47" s="237">
        <v>0</v>
      </c>
      <c r="ET47" s="236">
        <v>0</v>
      </c>
      <c r="EU47" s="237">
        <v>0</v>
      </c>
      <c r="EV47" s="237">
        <v>0</v>
      </c>
      <c r="EW47" s="237">
        <v>0</v>
      </c>
      <c r="EX47" s="237">
        <v>0</v>
      </c>
      <c r="EY47" s="237">
        <v>0</v>
      </c>
      <c r="EZ47" s="237">
        <v>0</v>
      </c>
      <c r="FA47" s="237">
        <v>0</v>
      </c>
      <c r="FB47" s="237">
        <v>0</v>
      </c>
      <c r="FC47" s="237">
        <v>0</v>
      </c>
      <c r="FD47" s="237">
        <v>0</v>
      </c>
      <c r="FE47" s="237">
        <v>0</v>
      </c>
      <c r="FF47" s="237">
        <v>0</v>
      </c>
      <c r="FG47" s="237">
        <v>0</v>
      </c>
      <c r="FH47" s="237">
        <v>12005</v>
      </c>
      <c r="FI47" s="237">
        <v>0</v>
      </c>
      <c r="FJ47" s="237">
        <v>0</v>
      </c>
      <c r="FK47" s="237">
        <v>0</v>
      </c>
      <c r="FL47" s="237">
        <v>0</v>
      </c>
      <c r="FM47" s="237">
        <v>0</v>
      </c>
      <c r="FN47" s="237">
        <v>0</v>
      </c>
      <c r="FO47" s="237">
        <v>0</v>
      </c>
      <c r="FP47" s="237">
        <v>0</v>
      </c>
      <c r="FQ47" s="237">
        <v>0</v>
      </c>
      <c r="FR47" s="237">
        <v>0</v>
      </c>
      <c r="FS47" s="237">
        <v>0</v>
      </c>
      <c r="FT47" s="237">
        <v>0</v>
      </c>
      <c r="FU47" s="237">
        <v>2117</v>
      </c>
    </row>
    <row r="48" spans="1:177" x14ac:dyDescent="0.25">
      <c r="A48">
        <v>618</v>
      </c>
      <c r="B48">
        <v>618</v>
      </c>
      <c r="C48" t="s">
        <v>305</v>
      </c>
      <c r="F48" s="233">
        <v>0</v>
      </c>
      <c r="G48" s="233">
        <v>0</v>
      </c>
      <c r="H48" s="233">
        <v>0</v>
      </c>
      <c r="I48" s="233">
        <v>116.2</v>
      </c>
      <c r="J48" s="233">
        <v>0</v>
      </c>
      <c r="K48" s="233">
        <v>0</v>
      </c>
      <c r="L48" s="233">
        <v>0</v>
      </c>
      <c r="M48" s="233">
        <v>188.6</v>
      </c>
      <c r="N48" s="233">
        <v>0</v>
      </c>
      <c r="O48" s="233">
        <v>116.2</v>
      </c>
      <c r="P48" s="233">
        <v>0</v>
      </c>
      <c r="Q48" s="233">
        <v>0</v>
      </c>
      <c r="R48" s="233">
        <v>0</v>
      </c>
      <c r="S48" s="233">
        <v>0</v>
      </c>
      <c r="T48" s="233">
        <v>116.2</v>
      </c>
      <c r="U48" s="233">
        <v>0</v>
      </c>
      <c r="V48" s="233">
        <v>116.2</v>
      </c>
      <c r="W48" s="233">
        <v>0</v>
      </c>
      <c r="X48" s="233">
        <v>0</v>
      </c>
      <c r="Y48" s="233">
        <v>0</v>
      </c>
      <c r="Z48" s="233">
        <v>0</v>
      </c>
      <c r="AA48" s="233">
        <v>0</v>
      </c>
      <c r="AB48" s="233">
        <v>116.2</v>
      </c>
      <c r="AC48" s="233">
        <v>0</v>
      </c>
      <c r="AD48" s="233">
        <v>0</v>
      </c>
      <c r="AE48" s="233">
        <v>0</v>
      </c>
      <c r="AF48" s="233">
        <v>0</v>
      </c>
      <c r="AG48" s="233">
        <v>0</v>
      </c>
      <c r="AH48" s="233">
        <v>0</v>
      </c>
      <c r="AI48" s="233">
        <v>0</v>
      </c>
      <c r="AJ48" s="233">
        <v>0</v>
      </c>
      <c r="AK48" s="233">
        <v>0</v>
      </c>
      <c r="AL48" s="233">
        <v>0</v>
      </c>
      <c r="AM48" s="233">
        <v>0</v>
      </c>
      <c r="AN48" s="233">
        <v>0</v>
      </c>
      <c r="AO48" s="233">
        <v>0</v>
      </c>
      <c r="AP48" s="233">
        <v>0</v>
      </c>
      <c r="AQ48" s="233">
        <v>0</v>
      </c>
      <c r="AR48" s="233">
        <v>0</v>
      </c>
      <c r="AS48" s="233">
        <v>116.2</v>
      </c>
      <c r="AT48" s="233">
        <v>0</v>
      </c>
      <c r="AU48" s="233">
        <v>0</v>
      </c>
      <c r="AV48" s="233">
        <v>0</v>
      </c>
      <c r="AW48" s="233">
        <v>0</v>
      </c>
      <c r="AX48" s="233">
        <v>116.2</v>
      </c>
      <c r="AY48" s="233">
        <v>0</v>
      </c>
      <c r="AZ48" s="233">
        <v>116.2</v>
      </c>
      <c r="BA48" s="233">
        <v>0</v>
      </c>
      <c r="BB48" s="233">
        <v>0</v>
      </c>
      <c r="BC48" s="233">
        <v>0</v>
      </c>
      <c r="BD48" s="233">
        <v>0</v>
      </c>
      <c r="BE48" s="233">
        <v>0</v>
      </c>
      <c r="BF48" s="233">
        <v>0</v>
      </c>
      <c r="BG48" s="233">
        <v>0</v>
      </c>
      <c r="BH48" s="233">
        <v>0</v>
      </c>
      <c r="BI48" s="233">
        <v>0</v>
      </c>
      <c r="BJ48" s="233">
        <v>0</v>
      </c>
      <c r="BK48" s="233">
        <v>0</v>
      </c>
      <c r="BL48" s="233">
        <v>0</v>
      </c>
      <c r="BM48" s="233">
        <v>0</v>
      </c>
      <c r="BN48" s="233">
        <v>0</v>
      </c>
      <c r="BO48" s="233">
        <v>0</v>
      </c>
      <c r="BP48" s="233">
        <v>0</v>
      </c>
      <c r="BQ48" s="233">
        <v>0</v>
      </c>
      <c r="BR48" s="233">
        <v>116.2</v>
      </c>
      <c r="BS48" s="233">
        <v>0</v>
      </c>
      <c r="BT48" s="233">
        <v>0</v>
      </c>
      <c r="BU48" s="233">
        <v>0</v>
      </c>
      <c r="BV48" s="233">
        <v>0</v>
      </c>
      <c r="BW48" s="233">
        <v>116.2</v>
      </c>
      <c r="BX48" s="233">
        <v>116.2</v>
      </c>
      <c r="BY48" s="233">
        <v>0</v>
      </c>
      <c r="BZ48" s="233">
        <v>0</v>
      </c>
      <c r="CA48" s="233">
        <v>0</v>
      </c>
      <c r="CB48" s="233">
        <v>116.3</v>
      </c>
      <c r="CC48" s="233">
        <v>0</v>
      </c>
      <c r="CD48" s="233">
        <v>0</v>
      </c>
      <c r="CE48" s="233">
        <v>0</v>
      </c>
      <c r="CF48" s="233">
        <v>0</v>
      </c>
      <c r="CG48" s="233">
        <v>0</v>
      </c>
      <c r="CH48" s="233">
        <v>116.2</v>
      </c>
      <c r="CI48" s="233">
        <v>0</v>
      </c>
      <c r="CJ48" s="233">
        <v>0</v>
      </c>
      <c r="CK48" s="233">
        <v>0</v>
      </c>
      <c r="CL48" s="233">
        <v>0</v>
      </c>
      <c r="CM48" s="233">
        <v>0</v>
      </c>
      <c r="CN48" s="233">
        <v>0</v>
      </c>
      <c r="CO48" s="233">
        <v>0</v>
      </c>
      <c r="CP48" s="233">
        <v>0</v>
      </c>
      <c r="CQ48" s="233">
        <v>0</v>
      </c>
      <c r="CR48" s="233">
        <v>0</v>
      </c>
      <c r="CS48" s="233">
        <v>0</v>
      </c>
      <c r="CT48" s="233">
        <v>0</v>
      </c>
      <c r="CU48" s="233">
        <v>0</v>
      </c>
      <c r="CV48" s="233">
        <v>0</v>
      </c>
      <c r="CW48" s="233">
        <v>0</v>
      </c>
      <c r="CX48" s="233">
        <v>0</v>
      </c>
      <c r="CY48" s="233">
        <v>0</v>
      </c>
      <c r="CZ48" s="233">
        <v>0</v>
      </c>
      <c r="DA48" s="233">
        <v>0</v>
      </c>
      <c r="DB48" s="233">
        <v>0</v>
      </c>
      <c r="DC48" s="233">
        <v>0</v>
      </c>
      <c r="DD48" s="233">
        <v>0</v>
      </c>
      <c r="DE48" s="233">
        <v>116.2</v>
      </c>
      <c r="DF48" s="233">
        <v>0</v>
      </c>
      <c r="DG48" s="233">
        <v>0</v>
      </c>
      <c r="DH48" s="233">
        <v>0</v>
      </c>
      <c r="DI48" s="233">
        <v>0</v>
      </c>
      <c r="DJ48" s="233">
        <v>0</v>
      </c>
      <c r="DK48" s="233">
        <v>0</v>
      </c>
      <c r="DL48" s="237">
        <v>0</v>
      </c>
      <c r="DM48" s="237">
        <v>0</v>
      </c>
      <c r="DN48" s="237">
        <v>0</v>
      </c>
      <c r="DO48" s="237">
        <v>0</v>
      </c>
      <c r="DP48" s="237">
        <v>0</v>
      </c>
      <c r="DQ48" s="237">
        <v>0</v>
      </c>
      <c r="DR48" s="237">
        <v>0</v>
      </c>
      <c r="DS48" s="237">
        <v>0</v>
      </c>
      <c r="DT48" s="237">
        <v>116.2</v>
      </c>
      <c r="DU48" s="237">
        <v>116.2</v>
      </c>
      <c r="DV48" s="237">
        <v>0</v>
      </c>
      <c r="DW48" s="237">
        <v>0</v>
      </c>
      <c r="DX48" s="237">
        <v>0</v>
      </c>
      <c r="DY48" s="237">
        <v>0</v>
      </c>
      <c r="DZ48" s="237">
        <v>0</v>
      </c>
      <c r="EA48" s="237">
        <v>0</v>
      </c>
      <c r="EB48" s="237">
        <v>0</v>
      </c>
      <c r="EC48" s="237">
        <v>0</v>
      </c>
      <c r="ED48" s="237">
        <v>0</v>
      </c>
      <c r="EE48" s="237">
        <v>116.2</v>
      </c>
      <c r="EF48" s="237">
        <v>0</v>
      </c>
      <c r="EG48" s="237">
        <v>0</v>
      </c>
      <c r="EH48" s="237">
        <v>0</v>
      </c>
      <c r="EI48" s="237">
        <v>0</v>
      </c>
      <c r="EJ48" s="237">
        <v>0</v>
      </c>
      <c r="EK48" s="237">
        <v>0</v>
      </c>
      <c r="EL48" s="237">
        <v>116.2</v>
      </c>
      <c r="EM48" s="237">
        <v>116.2</v>
      </c>
      <c r="EN48" s="237">
        <v>0</v>
      </c>
      <c r="EO48" s="237">
        <v>0</v>
      </c>
      <c r="EP48" s="237">
        <v>0</v>
      </c>
      <c r="EQ48" s="237">
        <v>0</v>
      </c>
      <c r="ER48" s="237">
        <v>0</v>
      </c>
      <c r="ES48" s="237">
        <v>0</v>
      </c>
      <c r="ET48" s="236">
        <v>0</v>
      </c>
      <c r="EU48" s="237">
        <v>0</v>
      </c>
      <c r="EV48" s="237">
        <v>0</v>
      </c>
      <c r="EW48" s="237">
        <v>0</v>
      </c>
      <c r="EX48" s="237">
        <v>0</v>
      </c>
      <c r="EY48" s="237">
        <v>0</v>
      </c>
      <c r="EZ48" s="237">
        <v>0</v>
      </c>
      <c r="FA48" s="237">
        <v>0</v>
      </c>
      <c r="FB48" s="237">
        <v>0</v>
      </c>
      <c r="FC48" s="237">
        <v>0</v>
      </c>
      <c r="FD48" s="237">
        <v>0</v>
      </c>
      <c r="FE48" s="237">
        <v>0</v>
      </c>
      <c r="FF48" s="237">
        <v>0</v>
      </c>
      <c r="FG48" s="237">
        <v>0</v>
      </c>
      <c r="FH48" s="237">
        <v>116.2</v>
      </c>
      <c r="FI48" s="237">
        <v>0</v>
      </c>
      <c r="FJ48" s="237">
        <v>0</v>
      </c>
      <c r="FK48" s="237">
        <v>0</v>
      </c>
      <c r="FL48" s="237">
        <v>0</v>
      </c>
      <c r="FM48" s="237">
        <v>0</v>
      </c>
      <c r="FN48" s="237">
        <v>0</v>
      </c>
      <c r="FO48" s="237">
        <v>0</v>
      </c>
      <c r="FP48" s="237">
        <v>0</v>
      </c>
      <c r="FQ48" s="237">
        <v>0</v>
      </c>
      <c r="FR48" s="237">
        <v>0</v>
      </c>
      <c r="FS48" s="237">
        <v>0</v>
      </c>
      <c r="FT48" s="237">
        <v>0</v>
      </c>
      <c r="FU48" s="237">
        <v>116.2</v>
      </c>
    </row>
    <row r="49" spans="1:177" x14ac:dyDescent="0.25">
      <c r="A49">
        <v>621</v>
      </c>
      <c r="B49">
        <v>621</v>
      </c>
      <c r="C49" t="s">
        <v>307</v>
      </c>
      <c r="F49" s="233">
        <v>0</v>
      </c>
      <c r="G49" s="233">
        <v>0</v>
      </c>
      <c r="H49" s="233">
        <v>0</v>
      </c>
      <c r="I49" s="233">
        <v>0</v>
      </c>
      <c r="J49" s="233">
        <v>0</v>
      </c>
      <c r="K49" s="233">
        <v>6599482</v>
      </c>
      <c r="L49" s="233">
        <v>0</v>
      </c>
      <c r="M49" s="233">
        <v>0</v>
      </c>
      <c r="N49" s="233">
        <v>0</v>
      </c>
      <c r="O49" s="233">
        <v>0</v>
      </c>
      <c r="P49" s="233">
        <v>0</v>
      </c>
      <c r="Q49" s="233">
        <v>0</v>
      </c>
      <c r="R49" s="233">
        <v>0</v>
      </c>
      <c r="S49" s="233">
        <v>0</v>
      </c>
      <c r="T49" s="233">
        <v>0</v>
      </c>
      <c r="U49" s="233">
        <v>0</v>
      </c>
      <c r="V49" s="233">
        <v>0</v>
      </c>
      <c r="W49" s="233">
        <v>0</v>
      </c>
      <c r="X49" s="233">
        <v>0</v>
      </c>
      <c r="Y49" s="233">
        <v>0</v>
      </c>
      <c r="Z49" s="233">
        <v>0</v>
      </c>
      <c r="AA49" s="233">
        <v>0</v>
      </c>
      <c r="AB49" s="233">
        <v>0</v>
      </c>
      <c r="AC49" s="233">
        <v>6941474</v>
      </c>
      <c r="AD49" s="233">
        <v>0</v>
      </c>
      <c r="AE49" s="233">
        <v>0</v>
      </c>
      <c r="AF49" s="233">
        <v>0</v>
      </c>
      <c r="AG49" s="233">
        <v>0</v>
      </c>
      <c r="AH49" s="233">
        <v>0</v>
      </c>
      <c r="AI49" s="233">
        <v>0</v>
      </c>
      <c r="AJ49" s="233">
        <v>0</v>
      </c>
      <c r="AK49" s="233">
        <v>0</v>
      </c>
      <c r="AL49" s="233">
        <v>0</v>
      </c>
      <c r="AM49" s="233">
        <v>0</v>
      </c>
      <c r="AN49" s="233">
        <v>0</v>
      </c>
      <c r="AO49" s="233">
        <v>0</v>
      </c>
      <c r="AP49" s="233">
        <v>0</v>
      </c>
      <c r="AQ49" s="233">
        <v>0</v>
      </c>
      <c r="AR49" s="233">
        <v>0</v>
      </c>
      <c r="AS49" s="233">
        <v>0</v>
      </c>
      <c r="AT49" s="233">
        <v>0</v>
      </c>
      <c r="AU49" s="233">
        <v>0</v>
      </c>
      <c r="AV49" s="233">
        <v>0</v>
      </c>
      <c r="AW49" s="233">
        <v>0</v>
      </c>
      <c r="AX49" s="233">
        <v>0</v>
      </c>
      <c r="AY49" s="233">
        <v>0</v>
      </c>
      <c r="AZ49" s="233">
        <v>0</v>
      </c>
      <c r="BA49" s="233">
        <v>0</v>
      </c>
      <c r="BB49" s="233">
        <v>0</v>
      </c>
      <c r="BC49" s="233">
        <v>0</v>
      </c>
      <c r="BD49" s="233">
        <v>0</v>
      </c>
      <c r="BE49" s="233">
        <v>0</v>
      </c>
      <c r="BF49" s="233">
        <v>0</v>
      </c>
      <c r="BG49" s="233">
        <v>0</v>
      </c>
      <c r="BH49" s="233">
        <v>0</v>
      </c>
      <c r="BI49" s="233">
        <v>0</v>
      </c>
      <c r="BJ49" s="233">
        <v>0</v>
      </c>
      <c r="BK49" s="233">
        <v>0</v>
      </c>
      <c r="BL49" s="233">
        <v>0</v>
      </c>
      <c r="BM49" s="233">
        <v>0</v>
      </c>
      <c r="BN49" s="233">
        <v>0</v>
      </c>
      <c r="BO49" s="233">
        <v>0</v>
      </c>
      <c r="BP49" s="233">
        <v>0</v>
      </c>
      <c r="BQ49" s="233">
        <v>598900</v>
      </c>
      <c r="BR49" s="233">
        <v>0</v>
      </c>
      <c r="BS49" s="233">
        <v>0</v>
      </c>
      <c r="BT49" s="233">
        <v>0</v>
      </c>
      <c r="BU49" s="233">
        <v>0</v>
      </c>
      <c r="BV49" s="233">
        <v>0</v>
      </c>
      <c r="BW49" s="233">
        <v>0</v>
      </c>
      <c r="BX49" s="233">
        <v>0</v>
      </c>
      <c r="BY49" s="233">
        <v>0</v>
      </c>
      <c r="BZ49" s="233">
        <v>0</v>
      </c>
      <c r="CA49" s="233">
        <v>0</v>
      </c>
      <c r="CB49" s="233">
        <v>0</v>
      </c>
      <c r="CC49" s="233">
        <v>0</v>
      </c>
      <c r="CD49" s="233">
        <v>0</v>
      </c>
      <c r="CE49" s="233">
        <v>0</v>
      </c>
      <c r="CF49" s="233">
        <v>0</v>
      </c>
      <c r="CG49" s="233">
        <v>0</v>
      </c>
      <c r="CH49" s="233">
        <v>0</v>
      </c>
      <c r="CI49" s="233">
        <v>0</v>
      </c>
      <c r="CJ49" s="233">
        <v>0</v>
      </c>
      <c r="CK49" s="233">
        <v>0</v>
      </c>
      <c r="CL49" s="233">
        <v>0</v>
      </c>
      <c r="CM49" s="233">
        <v>0</v>
      </c>
      <c r="CN49" s="233">
        <v>0</v>
      </c>
      <c r="CO49" s="233">
        <v>0</v>
      </c>
      <c r="CP49" s="233">
        <v>0</v>
      </c>
      <c r="CQ49" s="233">
        <v>0</v>
      </c>
      <c r="CR49" s="233">
        <v>0</v>
      </c>
      <c r="CS49" s="233">
        <v>0</v>
      </c>
      <c r="CT49" s="233">
        <v>0</v>
      </c>
      <c r="CU49" s="233">
        <v>0</v>
      </c>
      <c r="CV49" s="233">
        <v>0</v>
      </c>
      <c r="CW49" s="233">
        <v>0</v>
      </c>
      <c r="CX49" s="233">
        <v>0</v>
      </c>
      <c r="CY49" s="233">
        <v>0</v>
      </c>
      <c r="CZ49" s="233">
        <v>0</v>
      </c>
      <c r="DA49" s="233">
        <v>0</v>
      </c>
      <c r="DB49" s="233">
        <v>0</v>
      </c>
      <c r="DC49" s="233">
        <v>0</v>
      </c>
      <c r="DD49" s="233">
        <v>0</v>
      </c>
      <c r="DE49" s="233">
        <v>0</v>
      </c>
      <c r="DF49" s="233">
        <v>0</v>
      </c>
      <c r="DG49" s="233">
        <v>0</v>
      </c>
      <c r="DH49" s="233">
        <v>0</v>
      </c>
      <c r="DI49" s="233">
        <v>0</v>
      </c>
      <c r="DJ49" s="233">
        <v>2539686</v>
      </c>
      <c r="DK49" s="233">
        <v>0</v>
      </c>
      <c r="DL49" s="237">
        <v>0</v>
      </c>
      <c r="DM49" s="237">
        <v>0</v>
      </c>
      <c r="DN49" s="237">
        <v>0</v>
      </c>
      <c r="DO49" s="237">
        <v>0</v>
      </c>
      <c r="DP49" s="237">
        <v>0</v>
      </c>
      <c r="DQ49" s="237">
        <v>0</v>
      </c>
      <c r="DR49" s="237">
        <v>0</v>
      </c>
      <c r="DS49" s="237">
        <v>0</v>
      </c>
      <c r="DT49" s="237">
        <v>0</v>
      </c>
      <c r="DU49" s="237">
        <v>0</v>
      </c>
      <c r="DV49" s="237">
        <v>0</v>
      </c>
      <c r="DW49" s="237">
        <v>0</v>
      </c>
      <c r="DX49" s="237">
        <v>0</v>
      </c>
      <c r="DY49" s="237">
        <v>0</v>
      </c>
      <c r="DZ49" s="237">
        <v>0</v>
      </c>
      <c r="EA49" s="237">
        <v>0</v>
      </c>
      <c r="EB49" s="237">
        <v>0</v>
      </c>
      <c r="EC49" s="237">
        <v>0</v>
      </c>
      <c r="ED49" s="237">
        <v>0</v>
      </c>
      <c r="EE49" s="237">
        <v>0</v>
      </c>
      <c r="EF49" s="237">
        <v>0</v>
      </c>
      <c r="EG49" s="237">
        <v>0</v>
      </c>
      <c r="EH49" s="237">
        <v>0</v>
      </c>
      <c r="EI49" s="237">
        <v>0</v>
      </c>
      <c r="EJ49" s="237">
        <v>0</v>
      </c>
      <c r="EK49" s="237">
        <v>0</v>
      </c>
      <c r="EL49" s="237">
        <v>0</v>
      </c>
      <c r="EM49" s="237">
        <v>0</v>
      </c>
      <c r="EN49" s="237">
        <v>0</v>
      </c>
      <c r="EO49" s="237">
        <v>0</v>
      </c>
      <c r="EP49" s="237">
        <v>0</v>
      </c>
      <c r="EQ49" s="237">
        <v>0</v>
      </c>
      <c r="ER49" s="237">
        <v>0</v>
      </c>
      <c r="ES49" s="237">
        <v>0</v>
      </c>
      <c r="ET49" s="236">
        <v>0</v>
      </c>
      <c r="EU49" s="237">
        <v>0</v>
      </c>
      <c r="EV49" s="237">
        <v>0</v>
      </c>
      <c r="EW49" s="237">
        <v>0</v>
      </c>
      <c r="EX49" s="237">
        <v>0</v>
      </c>
      <c r="EY49" s="237">
        <v>0</v>
      </c>
      <c r="EZ49" s="237">
        <v>0</v>
      </c>
      <c r="FA49" s="237">
        <v>0</v>
      </c>
      <c r="FB49" s="237">
        <v>0</v>
      </c>
      <c r="FC49" s="237">
        <v>0</v>
      </c>
      <c r="FD49" s="237">
        <v>0</v>
      </c>
      <c r="FE49" s="237">
        <v>0</v>
      </c>
      <c r="FF49" s="237">
        <v>0</v>
      </c>
      <c r="FG49" s="237">
        <v>0</v>
      </c>
      <c r="FH49" s="237">
        <v>0</v>
      </c>
      <c r="FI49" s="237">
        <v>0</v>
      </c>
      <c r="FJ49" s="237">
        <v>0</v>
      </c>
      <c r="FK49" s="237">
        <v>0</v>
      </c>
      <c r="FL49" s="237">
        <v>0</v>
      </c>
      <c r="FM49" s="237">
        <v>0</v>
      </c>
      <c r="FN49" s="237">
        <v>0</v>
      </c>
      <c r="FO49" s="237">
        <v>0</v>
      </c>
      <c r="FP49" s="237">
        <v>0</v>
      </c>
      <c r="FQ49" s="237">
        <v>0</v>
      </c>
      <c r="FR49" s="237">
        <v>0</v>
      </c>
      <c r="FS49" s="237">
        <v>0</v>
      </c>
      <c r="FT49" s="237">
        <v>0</v>
      </c>
      <c r="FU49" s="237">
        <v>0</v>
      </c>
    </row>
    <row r="51" spans="1:177" s="239" customFormat="1" x14ac:dyDescent="0.25">
      <c r="F51" s="240">
        <f>SUM(F3:F50)</f>
        <v>5291578</v>
      </c>
      <c r="G51" s="240">
        <f t="shared" ref="G51:BR51" si="0">SUM(G3:G50)</f>
        <v>8355520</v>
      </c>
      <c r="H51" s="240">
        <f t="shared" si="0"/>
        <v>22975503</v>
      </c>
      <c r="I51" s="240">
        <f t="shared" si="0"/>
        <v>-1892098.3</v>
      </c>
      <c r="J51" s="240">
        <f t="shared" si="0"/>
        <v>4132244</v>
      </c>
      <c r="K51" s="240">
        <f t="shared" si="0"/>
        <v>16380537</v>
      </c>
      <c r="L51" s="240">
        <f t="shared" si="0"/>
        <v>3062667</v>
      </c>
      <c r="M51" s="240">
        <f t="shared" si="0"/>
        <v>1844256.1</v>
      </c>
      <c r="N51" s="240">
        <f t="shared" si="0"/>
        <v>11287294</v>
      </c>
      <c r="O51" s="240">
        <f t="shared" si="0"/>
        <v>2134700.7000000002</v>
      </c>
      <c r="P51" s="240">
        <f t="shared" si="0"/>
        <v>3265398</v>
      </c>
      <c r="Q51" s="240">
        <f t="shared" si="0"/>
        <v>18279761</v>
      </c>
      <c r="R51" s="240">
        <f t="shared" si="0"/>
        <v>22075907</v>
      </c>
      <c r="S51" s="240">
        <f t="shared" si="0"/>
        <v>4262824</v>
      </c>
      <c r="T51" s="240">
        <f t="shared" si="0"/>
        <v>4606960.7</v>
      </c>
      <c r="U51" s="240">
        <f t="shared" si="0"/>
        <v>21677318</v>
      </c>
      <c r="V51" s="240">
        <f t="shared" si="0"/>
        <v>6466280.7000000002</v>
      </c>
      <c r="W51" s="240">
        <f t="shared" si="0"/>
        <v>6351950</v>
      </c>
      <c r="X51" s="240">
        <f t="shared" si="0"/>
        <v>13065497</v>
      </c>
      <c r="Y51" s="240">
        <f t="shared" si="0"/>
        <v>15402051</v>
      </c>
      <c r="Z51" s="240">
        <f t="shared" si="0"/>
        <v>5006685</v>
      </c>
      <c r="AA51" s="240">
        <f t="shared" si="0"/>
        <v>10618512</v>
      </c>
      <c r="AB51" s="240">
        <f t="shared" si="0"/>
        <v>228901.7</v>
      </c>
      <c r="AC51" s="240">
        <f t="shared" si="0"/>
        <v>3791146</v>
      </c>
      <c r="AD51" s="240">
        <f t="shared" si="0"/>
        <v>2894143</v>
      </c>
      <c r="AE51" s="240">
        <f t="shared" si="0"/>
        <v>3538650</v>
      </c>
      <c r="AF51" s="240">
        <f t="shared" si="0"/>
        <v>7890303</v>
      </c>
      <c r="AG51" s="240">
        <f t="shared" si="0"/>
        <v>4721970</v>
      </c>
      <c r="AH51" s="240">
        <f t="shared" si="0"/>
        <v>-7649846</v>
      </c>
      <c r="AI51" s="240">
        <f t="shared" si="0"/>
        <v>15878107</v>
      </c>
      <c r="AJ51" s="240">
        <f t="shared" si="0"/>
        <v>15861428</v>
      </c>
      <c r="AK51" s="240">
        <f t="shared" si="0"/>
        <v>2046150</v>
      </c>
      <c r="AL51" s="240">
        <f t="shared" si="0"/>
        <v>1756783</v>
      </c>
      <c r="AM51" s="240">
        <f t="shared" si="0"/>
        <v>7499193</v>
      </c>
      <c r="AN51" s="240">
        <f t="shared" si="0"/>
        <v>8500329</v>
      </c>
      <c r="AO51" s="240">
        <f t="shared" si="0"/>
        <v>9840104</v>
      </c>
      <c r="AP51" s="240">
        <f t="shared" si="0"/>
        <v>11420200</v>
      </c>
      <c r="AQ51" s="240">
        <f t="shared" si="0"/>
        <v>4302204</v>
      </c>
      <c r="AR51" s="240">
        <f t="shared" si="0"/>
        <v>14662152</v>
      </c>
      <c r="AS51" s="240">
        <f t="shared" si="0"/>
        <v>19386408.699999999</v>
      </c>
      <c r="AT51" s="240">
        <f t="shared" si="0"/>
        <v>2884187</v>
      </c>
      <c r="AU51" s="240">
        <f t="shared" si="0"/>
        <v>1821318</v>
      </c>
      <c r="AV51" s="240">
        <f t="shared" si="0"/>
        <v>5962758</v>
      </c>
      <c r="AW51" s="240">
        <f t="shared" si="0"/>
        <v>3242586</v>
      </c>
      <c r="AX51" s="240">
        <f t="shared" si="0"/>
        <v>1813639.7</v>
      </c>
      <c r="AY51" s="240">
        <f t="shared" si="0"/>
        <v>2741537</v>
      </c>
      <c r="AZ51" s="240">
        <f t="shared" si="0"/>
        <v>2320503.7000000002</v>
      </c>
      <c r="BA51" s="240">
        <f t="shared" si="0"/>
        <v>12718302</v>
      </c>
      <c r="BB51" s="240">
        <f t="shared" si="0"/>
        <v>9143056</v>
      </c>
      <c r="BC51" s="240">
        <f t="shared" si="0"/>
        <v>-897746</v>
      </c>
      <c r="BD51" s="240">
        <f t="shared" si="0"/>
        <v>31638770</v>
      </c>
      <c r="BE51" s="240">
        <f t="shared" si="0"/>
        <v>8648190</v>
      </c>
      <c r="BF51" s="240">
        <f t="shared" si="0"/>
        <v>11307351</v>
      </c>
      <c r="BG51" s="240">
        <f t="shared" si="0"/>
        <v>5846152</v>
      </c>
      <c r="BH51" s="240">
        <f t="shared" si="0"/>
        <v>23568534</v>
      </c>
      <c r="BI51" s="240">
        <f t="shared" si="0"/>
        <v>4882344</v>
      </c>
      <c r="BJ51" s="240">
        <f t="shared" si="0"/>
        <v>9164160</v>
      </c>
      <c r="BK51" s="240">
        <f t="shared" si="0"/>
        <v>-360170</v>
      </c>
      <c r="BL51" s="240">
        <f t="shared" si="0"/>
        <v>46579738</v>
      </c>
      <c r="BM51" s="240">
        <f t="shared" si="0"/>
        <v>12886336</v>
      </c>
      <c r="BN51" s="240">
        <f t="shared" si="0"/>
        <v>10907028</v>
      </c>
      <c r="BO51" s="240">
        <f t="shared" si="0"/>
        <v>6056461</v>
      </c>
      <c r="BP51" s="240">
        <f t="shared" si="0"/>
        <v>6395001</v>
      </c>
      <c r="BQ51" s="240">
        <f t="shared" si="0"/>
        <v>153020</v>
      </c>
      <c r="BR51" s="240">
        <f t="shared" si="0"/>
        <v>30546517.699999999</v>
      </c>
      <c r="BS51" s="240">
        <f t="shared" ref="BS51:ED51" si="1">SUM(BS3:BS50)</f>
        <v>10595391</v>
      </c>
      <c r="BT51" s="240">
        <f t="shared" si="1"/>
        <v>6420836</v>
      </c>
      <c r="BU51" s="240">
        <f t="shared" si="1"/>
        <v>-1922263</v>
      </c>
      <c r="BV51" s="240">
        <f t="shared" si="1"/>
        <v>719155.5</v>
      </c>
      <c r="BW51" s="240">
        <f t="shared" si="1"/>
        <v>4716677.7</v>
      </c>
      <c r="BX51" s="240">
        <f t="shared" si="1"/>
        <v>11920185.699999999</v>
      </c>
      <c r="BY51" s="240">
        <f t="shared" si="1"/>
        <v>3614820</v>
      </c>
      <c r="BZ51" s="240">
        <f t="shared" si="1"/>
        <v>3083698</v>
      </c>
      <c r="CA51" s="240">
        <f t="shared" si="1"/>
        <v>6165104</v>
      </c>
      <c r="CB51" s="240">
        <f t="shared" si="1"/>
        <v>11596721.600000001</v>
      </c>
      <c r="CC51" s="240">
        <f t="shared" si="1"/>
        <v>-14319099</v>
      </c>
      <c r="CD51" s="240">
        <f t="shared" si="1"/>
        <v>10589006</v>
      </c>
      <c r="CE51" s="240">
        <f t="shared" si="1"/>
        <v>4304963</v>
      </c>
      <c r="CF51" s="240">
        <f t="shared" si="1"/>
        <v>10547594</v>
      </c>
      <c r="CG51" s="240">
        <f t="shared" si="1"/>
        <v>15768789</v>
      </c>
      <c r="CH51" s="240">
        <f t="shared" si="1"/>
        <v>8954052.6999999993</v>
      </c>
      <c r="CI51" s="240">
        <f t="shared" si="1"/>
        <v>6065883</v>
      </c>
      <c r="CJ51" s="240">
        <f t="shared" si="1"/>
        <v>5908901.5</v>
      </c>
      <c r="CK51" s="240">
        <f t="shared" si="1"/>
        <v>5777308</v>
      </c>
      <c r="CL51" s="240">
        <f t="shared" si="1"/>
        <v>19836719</v>
      </c>
      <c r="CM51" s="240">
        <f t="shared" si="1"/>
        <v>5973366</v>
      </c>
      <c r="CN51" s="240">
        <f t="shared" si="1"/>
        <v>1832517</v>
      </c>
      <c r="CO51" s="240">
        <f t="shared" si="1"/>
        <v>23188091</v>
      </c>
      <c r="CP51" s="240">
        <f t="shared" si="1"/>
        <v>3358940</v>
      </c>
      <c r="CQ51" s="240">
        <f t="shared" si="1"/>
        <v>42812399</v>
      </c>
      <c r="CR51" s="240">
        <f t="shared" si="1"/>
        <v>6726909</v>
      </c>
      <c r="CS51" s="240">
        <f t="shared" si="1"/>
        <v>12860364</v>
      </c>
      <c r="CT51" s="240">
        <f t="shared" si="1"/>
        <v>10027663</v>
      </c>
      <c r="CU51" s="240">
        <f t="shared" si="1"/>
        <v>4437705</v>
      </c>
      <c r="CV51" s="240">
        <f t="shared" si="1"/>
        <v>10378421</v>
      </c>
      <c r="CW51" s="240">
        <f t="shared" si="1"/>
        <v>19409784</v>
      </c>
      <c r="CX51" s="240">
        <f t="shared" si="1"/>
        <v>15194123</v>
      </c>
      <c r="CY51" s="240">
        <f t="shared" si="1"/>
        <v>-2346788</v>
      </c>
      <c r="CZ51" s="240">
        <f t="shared" si="1"/>
        <v>-487003</v>
      </c>
      <c r="DA51" s="240">
        <f t="shared" si="1"/>
        <v>-783392</v>
      </c>
      <c r="DB51" s="240">
        <f t="shared" si="1"/>
        <v>47559385</v>
      </c>
      <c r="DC51" s="240">
        <f t="shared" si="1"/>
        <v>7431919</v>
      </c>
      <c r="DD51" s="240">
        <f t="shared" si="1"/>
        <v>20848623</v>
      </c>
      <c r="DE51" s="240">
        <f t="shared" si="1"/>
        <v>12248.7</v>
      </c>
      <c r="DF51" s="240">
        <f t="shared" si="1"/>
        <v>5225499</v>
      </c>
      <c r="DG51" s="240">
        <f t="shared" si="1"/>
        <v>20293440</v>
      </c>
      <c r="DH51" s="240">
        <f t="shared" si="1"/>
        <v>23845207</v>
      </c>
      <c r="DI51" s="240">
        <f t="shared" si="1"/>
        <v>13942337</v>
      </c>
      <c r="DJ51" s="240">
        <f t="shared" si="1"/>
        <v>5982836</v>
      </c>
      <c r="DK51" s="240">
        <f t="shared" si="1"/>
        <v>14091566</v>
      </c>
      <c r="DL51" s="240">
        <f t="shared" si="1"/>
        <v>2319741</v>
      </c>
      <c r="DM51" s="240">
        <f t="shared" si="1"/>
        <v>6690474</v>
      </c>
      <c r="DN51" s="240">
        <f t="shared" si="1"/>
        <v>13690039</v>
      </c>
      <c r="DO51" s="240">
        <f t="shared" si="1"/>
        <v>14987695</v>
      </c>
      <c r="DP51" s="240">
        <f t="shared" si="1"/>
        <v>7325361</v>
      </c>
      <c r="DQ51" s="240">
        <f t="shared" si="1"/>
        <v>29625046</v>
      </c>
      <c r="DR51" s="240">
        <f t="shared" si="1"/>
        <v>16161628</v>
      </c>
      <c r="DS51" s="240">
        <f t="shared" si="1"/>
        <v>23274374</v>
      </c>
      <c r="DT51" s="240">
        <f t="shared" si="1"/>
        <v>26935061.699999999</v>
      </c>
      <c r="DU51" s="240">
        <f t="shared" si="1"/>
        <v>2755789.7</v>
      </c>
      <c r="DV51" s="240">
        <f t="shared" si="1"/>
        <v>10394471</v>
      </c>
      <c r="DW51" s="240">
        <f t="shared" si="1"/>
        <v>18590369</v>
      </c>
      <c r="DX51" s="240">
        <f t="shared" si="1"/>
        <v>6288392</v>
      </c>
      <c r="DY51" s="240">
        <f t="shared" si="1"/>
        <v>21263173</v>
      </c>
      <c r="DZ51" s="240">
        <f t="shared" si="1"/>
        <v>5243548</v>
      </c>
      <c r="EA51" s="240">
        <f t="shared" si="1"/>
        <v>12782374</v>
      </c>
      <c r="EB51" s="240">
        <f t="shared" si="1"/>
        <v>8482344</v>
      </c>
      <c r="EC51" s="240">
        <f t="shared" si="1"/>
        <v>14217734</v>
      </c>
      <c r="ED51" s="240">
        <f t="shared" si="1"/>
        <v>11746066</v>
      </c>
      <c r="EE51" s="240">
        <f t="shared" ref="EE51:FU51" si="2">SUM(EE3:EE50)</f>
        <v>10268397.699999999</v>
      </c>
      <c r="EF51" s="240">
        <f t="shared" si="2"/>
        <v>22816288</v>
      </c>
      <c r="EG51" s="240">
        <f t="shared" si="2"/>
        <v>8651569</v>
      </c>
      <c r="EH51" s="240">
        <f t="shared" si="2"/>
        <v>31112276</v>
      </c>
      <c r="EI51" s="240">
        <f t="shared" si="2"/>
        <v>8804070</v>
      </c>
      <c r="EJ51" s="240">
        <f t="shared" si="2"/>
        <v>-4522215</v>
      </c>
      <c r="EK51" s="240">
        <f t="shared" si="2"/>
        <v>3445653</v>
      </c>
      <c r="EL51" s="240">
        <f t="shared" si="2"/>
        <v>4418745.7</v>
      </c>
      <c r="EM51" s="240">
        <f t="shared" si="2"/>
        <v>9338679.6999999993</v>
      </c>
      <c r="EN51" s="240">
        <f t="shared" si="2"/>
        <v>13574523</v>
      </c>
      <c r="EO51" s="240">
        <f t="shared" si="2"/>
        <v>2406932</v>
      </c>
      <c r="EP51" s="240">
        <f t="shared" si="2"/>
        <v>1839391</v>
      </c>
      <c r="EQ51" s="240">
        <f t="shared" si="2"/>
        <v>34517333</v>
      </c>
      <c r="ER51" s="240">
        <f t="shared" si="2"/>
        <v>10509357</v>
      </c>
      <c r="ES51" s="240">
        <f t="shared" si="2"/>
        <v>4713931</v>
      </c>
      <c r="ET51" s="240">
        <f t="shared" si="2"/>
        <v>1252800</v>
      </c>
      <c r="EU51" s="240">
        <f t="shared" si="2"/>
        <v>23104634</v>
      </c>
      <c r="EV51" s="240">
        <f t="shared" si="2"/>
        <v>6216890</v>
      </c>
      <c r="EW51" s="240">
        <f t="shared" si="2"/>
        <v>8252568</v>
      </c>
      <c r="EX51" s="240">
        <f t="shared" si="2"/>
        <v>27292234</v>
      </c>
      <c r="EY51" s="240">
        <f t="shared" si="2"/>
        <v>17895496</v>
      </c>
      <c r="EZ51" s="240">
        <f t="shared" si="2"/>
        <v>-1233814</v>
      </c>
      <c r="FA51" s="240">
        <f t="shared" si="2"/>
        <v>48169137</v>
      </c>
      <c r="FB51" s="240">
        <f t="shared" si="2"/>
        <v>7204339</v>
      </c>
      <c r="FC51" s="240">
        <f t="shared" si="2"/>
        <v>9166095</v>
      </c>
      <c r="FD51" s="240">
        <f t="shared" si="2"/>
        <v>3207723</v>
      </c>
      <c r="FE51" s="240">
        <f t="shared" si="2"/>
        <v>795297</v>
      </c>
      <c r="FF51" s="240">
        <f t="shared" si="2"/>
        <v>2534882</v>
      </c>
      <c r="FG51" s="240">
        <f t="shared" si="2"/>
        <v>26686538</v>
      </c>
      <c r="FH51" s="240">
        <f t="shared" si="2"/>
        <v>2171880.7000000002</v>
      </c>
      <c r="FI51" s="240">
        <f t="shared" si="2"/>
        <v>2891399</v>
      </c>
      <c r="FJ51" s="240">
        <f t="shared" si="2"/>
        <v>11148759</v>
      </c>
      <c r="FK51" s="240">
        <f t="shared" si="2"/>
        <v>10245837</v>
      </c>
      <c r="FL51" s="240">
        <f t="shared" si="2"/>
        <v>8994684</v>
      </c>
      <c r="FM51" s="240">
        <f t="shared" si="2"/>
        <v>1974255</v>
      </c>
      <c r="FN51" s="240">
        <f t="shared" si="2"/>
        <v>8063100</v>
      </c>
      <c r="FO51" s="240">
        <f t="shared" si="2"/>
        <v>4923440</v>
      </c>
      <c r="FP51" s="240">
        <f t="shared" si="2"/>
        <v>-1663333</v>
      </c>
      <c r="FQ51" s="240">
        <f t="shared" si="2"/>
        <v>11472798</v>
      </c>
      <c r="FR51" s="240">
        <f t="shared" si="2"/>
        <v>9053676</v>
      </c>
      <c r="FS51" s="240">
        <f t="shared" si="2"/>
        <v>25522702</v>
      </c>
      <c r="FT51" s="240">
        <f t="shared" si="2"/>
        <v>6702555</v>
      </c>
      <c r="FU51" s="240">
        <f t="shared" si="2"/>
        <v>-37837.300000000003</v>
      </c>
    </row>
    <row r="53" spans="1:177" x14ac:dyDescent="0.25">
      <c r="A53">
        <v>577</v>
      </c>
      <c r="B53">
        <v>577</v>
      </c>
      <c r="C53" t="s">
        <v>168</v>
      </c>
      <c r="D53" t="s">
        <v>244</v>
      </c>
      <c r="F53" s="233">
        <v>0</v>
      </c>
      <c r="G53" s="233">
        <v>0</v>
      </c>
      <c r="H53" s="233">
        <v>0</v>
      </c>
      <c r="I53" s="233">
        <v>0</v>
      </c>
      <c r="J53" s="233">
        <v>0</v>
      </c>
      <c r="K53" s="233">
        <v>0</v>
      </c>
      <c r="L53" s="233">
        <v>0</v>
      </c>
      <c r="M53" s="233">
        <v>0</v>
      </c>
      <c r="N53" s="233">
        <v>0</v>
      </c>
      <c r="O53" s="233">
        <v>0</v>
      </c>
      <c r="P53" s="233">
        <v>0</v>
      </c>
      <c r="Q53" s="233">
        <v>0</v>
      </c>
      <c r="R53" s="233">
        <v>0</v>
      </c>
      <c r="S53" s="233">
        <v>0</v>
      </c>
      <c r="T53" s="233">
        <v>0</v>
      </c>
      <c r="U53" s="233">
        <v>0</v>
      </c>
      <c r="V53" s="233">
        <v>0</v>
      </c>
      <c r="W53" s="233">
        <v>0</v>
      </c>
      <c r="X53" s="233">
        <v>0</v>
      </c>
      <c r="Y53" s="233">
        <v>0</v>
      </c>
      <c r="Z53" s="233">
        <v>0</v>
      </c>
      <c r="AA53" s="233">
        <v>0</v>
      </c>
      <c r="AB53" s="233">
        <v>0</v>
      </c>
      <c r="AC53" s="233">
        <v>0</v>
      </c>
      <c r="AD53" s="233">
        <v>0</v>
      </c>
      <c r="AE53" s="233">
        <v>0</v>
      </c>
      <c r="AF53" s="233">
        <v>0</v>
      </c>
      <c r="AG53" s="233">
        <v>0</v>
      </c>
      <c r="AH53" s="233">
        <v>0</v>
      </c>
      <c r="AI53" s="233">
        <v>0</v>
      </c>
      <c r="AJ53" s="233">
        <v>1</v>
      </c>
      <c r="AK53" s="233">
        <v>0</v>
      </c>
      <c r="AL53" s="233">
        <v>0</v>
      </c>
      <c r="AM53" s="233">
        <v>0</v>
      </c>
      <c r="AN53" s="233">
        <v>0</v>
      </c>
      <c r="AO53" s="233">
        <v>1</v>
      </c>
      <c r="AP53" s="233">
        <v>0</v>
      </c>
      <c r="AQ53" s="233">
        <v>0</v>
      </c>
      <c r="AR53" s="233">
        <v>0</v>
      </c>
      <c r="AS53" s="233">
        <v>0</v>
      </c>
      <c r="AT53" s="233">
        <v>0</v>
      </c>
      <c r="AU53" s="233">
        <v>0</v>
      </c>
      <c r="AV53" s="233">
        <v>0</v>
      </c>
      <c r="AW53" s="233">
        <v>0</v>
      </c>
      <c r="AX53" s="233">
        <v>1</v>
      </c>
      <c r="AY53" s="233">
        <v>1</v>
      </c>
      <c r="AZ53" s="233">
        <v>0</v>
      </c>
      <c r="BA53" s="233">
        <v>1</v>
      </c>
      <c r="BB53" s="233">
        <v>1</v>
      </c>
      <c r="BC53" s="233">
        <v>0</v>
      </c>
      <c r="BD53" s="233">
        <v>0</v>
      </c>
      <c r="BE53" s="233">
        <v>1</v>
      </c>
      <c r="BF53" s="233">
        <v>0</v>
      </c>
      <c r="BG53" s="233">
        <v>0</v>
      </c>
      <c r="BH53" s="233">
        <v>0</v>
      </c>
      <c r="BI53" s="233">
        <v>0</v>
      </c>
      <c r="BJ53" s="233">
        <v>0</v>
      </c>
      <c r="BK53" s="233">
        <v>0</v>
      </c>
      <c r="BL53" s="233">
        <v>0</v>
      </c>
      <c r="BM53" s="233">
        <v>0</v>
      </c>
      <c r="BN53" s="233">
        <v>0</v>
      </c>
      <c r="BO53" s="233">
        <v>0</v>
      </c>
      <c r="BP53" s="233">
        <v>0</v>
      </c>
      <c r="BQ53" s="233">
        <v>1</v>
      </c>
      <c r="BR53" s="233">
        <v>0</v>
      </c>
      <c r="BS53" s="233">
        <v>0</v>
      </c>
      <c r="BT53" s="233">
        <v>0</v>
      </c>
      <c r="BU53" s="233">
        <v>0</v>
      </c>
      <c r="BV53" s="233">
        <v>1</v>
      </c>
      <c r="BW53" s="233">
        <v>0</v>
      </c>
      <c r="BX53" s="233">
        <v>1</v>
      </c>
      <c r="BY53" s="233">
        <v>0</v>
      </c>
      <c r="BZ53" s="233">
        <v>0</v>
      </c>
      <c r="CA53" s="233">
        <v>0</v>
      </c>
      <c r="CB53" s="233">
        <v>1</v>
      </c>
      <c r="CC53" s="233">
        <v>1</v>
      </c>
      <c r="CD53" s="233">
        <v>0</v>
      </c>
      <c r="CE53" s="233">
        <v>0</v>
      </c>
      <c r="CF53" s="233">
        <v>0</v>
      </c>
      <c r="CG53" s="233">
        <v>0</v>
      </c>
      <c r="CH53" s="233">
        <v>0</v>
      </c>
      <c r="CI53" s="233">
        <v>0</v>
      </c>
      <c r="CJ53" s="233">
        <v>0</v>
      </c>
      <c r="CK53" s="233">
        <v>0</v>
      </c>
      <c r="CL53" s="233">
        <v>0</v>
      </c>
      <c r="CM53" s="233">
        <v>0</v>
      </c>
      <c r="CN53" s="233">
        <v>0</v>
      </c>
      <c r="CO53" s="233">
        <v>0</v>
      </c>
      <c r="CP53" s="233">
        <v>0</v>
      </c>
      <c r="CQ53" s="233">
        <v>0</v>
      </c>
      <c r="CR53" s="233">
        <v>0</v>
      </c>
      <c r="CS53" s="233">
        <v>0</v>
      </c>
      <c r="CT53" s="233">
        <v>0</v>
      </c>
      <c r="CU53" s="233">
        <v>0</v>
      </c>
      <c r="CV53" s="233">
        <v>0</v>
      </c>
      <c r="CW53" s="233">
        <v>0</v>
      </c>
      <c r="CX53" s="233">
        <v>0</v>
      </c>
      <c r="CY53" s="233">
        <v>1</v>
      </c>
      <c r="CZ53" s="233">
        <v>0</v>
      </c>
      <c r="DA53" s="233">
        <v>0</v>
      </c>
      <c r="DB53" s="233">
        <v>0</v>
      </c>
      <c r="DC53" s="233">
        <v>0</v>
      </c>
      <c r="DD53" s="233">
        <v>1</v>
      </c>
      <c r="DE53" s="233">
        <v>0</v>
      </c>
      <c r="DF53" s="233">
        <v>0</v>
      </c>
      <c r="DG53" s="233">
        <v>0</v>
      </c>
      <c r="DH53" s="233">
        <v>0</v>
      </c>
      <c r="DI53" s="233">
        <v>0</v>
      </c>
      <c r="DJ53" s="233">
        <v>0</v>
      </c>
      <c r="DK53" s="233">
        <v>2</v>
      </c>
      <c r="DL53" s="238">
        <v>0</v>
      </c>
      <c r="DM53" s="238">
        <v>1</v>
      </c>
      <c r="DN53" s="238">
        <v>0</v>
      </c>
      <c r="DO53" s="238">
        <v>0</v>
      </c>
      <c r="DP53" s="238">
        <v>0</v>
      </c>
      <c r="DQ53" s="238">
        <v>0</v>
      </c>
      <c r="DR53" s="238">
        <v>0</v>
      </c>
      <c r="DS53" s="238">
        <v>0</v>
      </c>
      <c r="DT53" s="238">
        <v>0</v>
      </c>
      <c r="DU53" s="238">
        <v>0</v>
      </c>
      <c r="DV53" s="238">
        <v>0</v>
      </c>
      <c r="DW53" s="238">
        <v>0</v>
      </c>
      <c r="DX53" s="238">
        <v>1</v>
      </c>
      <c r="DY53" s="238">
        <v>0</v>
      </c>
      <c r="DZ53" s="238">
        <v>0</v>
      </c>
      <c r="EA53" s="238">
        <v>0</v>
      </c>
      <c r="EB53" s="238">
        <v>0</v>
      </c>
      <c r="EC53" s="238">
        <v>0</v>
      </c>
      <c r="ED53" s="238">
        <v>0</v>
      </c>
      <c r="EE53" s="238">
        <v>0</v>
      </c>
      <c r="EF53" s="238">
        <v>0</v>
      </c>
      <c r="EG53" s="238">
        <v>0</v>
      </c>
      <c r="EH53" s="238">
        <v>0</v>
      </c>
      <c r="EI53" s="238">
        <v>0</v>
      </c>
      <c r="EJ53" s="238">
        <v>0</v>
      </c>
      <c r="EK53" s="238">
        <v>0</v>
      </c>
      <c r="EL53" s="238">
        <v>0</v>
      </c>
      <c r="EM53" s="238">
        <v>0</v>
      </c>
      <c r="EN53" s="238">
        <v>0</v>
      </c>
      <c r="EO53" s="238">
        <v>0</v>
      </c>
      <c r="EP53" s="238">
        <v>0</v>
      </c>
      <c r="EQ53" s="238">
        <v>0</v>
      </c>
      <c r="ER53" s="238">
        <v>0</v>
      </c>
      <c r="ES53" s="238">
        <v>0</v>
      </c>
      <c r="ET53" s="238">
        <v>0</v>
      </c>
      <c r="EU53" s="238">
        <v>0</v>
      </c>
      <c r="EV53" s="238">
        <v>1</v>
      </c>
      <c r="EW53" s="238">
        <v>0</v>
      </c>
      <c r="EX53" s="238">
        <v>0</v>
      </c>
      <c r="EY53" s="238">
        <v>1</v>
      </c>
      <c r="EZ53" s="238">
        <v>0</v>
      </c>
      <c r="FA53" s="238">
        <v>0</v>
      </c>
      <c r="FB53" s="238">
        <v>0</v>
      </c>
      <c r="FC53" s="238">
        <v>0</v>
      </c>
      <c r="FD53" s="238">
        <v>0</v>
      </c>
      <c r="FE53" s="238">
        <v>0</v>
      </c>
      <c r="FF53" s="238">
        <v>0</v>
      </c>
      <c r="FG53" s="238">
        <v>0</v>
      </c>
      <c r="FH53" s="238">
        <v>0</v>
      </c>
      <c r="FI53" s="238">
        <v>0</v>
      </c>
      <c r="FJ53" s="238">
        <v>0</v>
      </c>
      <c r="FK53" s="238">
        <v>0</v>
      </c>
      <c r="FL53" s="238">
        <v>0</v>
      </c>
      <c r="FM53" s="238">
        <v>0</v>
      </c>
      <c r="FN53" s="238">
        <v>0</v>
      </c>
      <c r="FO53" s="238">
        <v>1</v>
      </c>
      <c r="FP53" s="238">
        <v>0</v>
      </c>
      <c r="FQ53" s="238">
        <v>0</v>
      </c>
      <c r="FR53" s="238">
        <v>0</v>
      </c>
      <c r="FS53" s="238">
        <v>1</v>
      </c>
      <c r="FT53" s="238">
        <v>0</v>
      </c>
      <c r="FU53" s="238">
        <v>0</v>
      </c>
    </row>
    <row r="54" spans="1:177" x14ac:dyDescent="0.25">
      <c r="A54">
        <v>998</v>
      </c>
      <c r="B54">
        <v>998</v>
      </c>
      <c r="C54" t="s">
        <v>45</v>
      </c>
      <c r="D54" t="s">
        <v>245</v>
      </c>
      <c r="F54" s="233">
        <v>62</v>
      </c>
      <c r="G54" s="233">
        <v>62</v>
      </c>
      <c r="H54" s="233">
        <v>62</v>
      </c>
      <c r="I54" s="233">
        <v>62</v>
      </c>
      <c r="J54" s="233">
        <v>62</v>
      </c>
      <c r="K54" s="233">
        <v>62</v>
      </c>
      <c r="L54" s="233">
        <v>62</v>
      </c>
      <c r="M54" s="233">
        <v>62</v>
      </c>
      <c r="N54" s="233">
        <v>62</v>
      </c>
      <c r="O54" s="233">
        <v>62</v>
      </c>
      <c r="P54" s="233">
        <v>62</v>
      </c>
      <c r="Q54" s="233">
        <v>62</v>
      </c>
      <c r="R54" s="233">
        <v>62</v>
      </c>
      <c r="S54" s="233">
        <v>62</v>
      </c>
      <c r="T54" s="233">
        <v>62</v>
      </c>
      <c r="U54" s="233">
        <v>62</v>
      </c>
      <c r="V54" s="233">
        <v>62</v>
      </c>
      <c r="W54" s="233">
        <v>62</v>
      </c>
      <c r="X54" s="233">
        <v>62</v>
      </c>
      <c r="Y54" s="233">
        <v>62</v>
      </c>
      <c r="Z54" s="233">
        <v>62</v>
      </c>
      <c r="AA54" s="233">
        <v>62</v>
      </c>
      <c r="AB54" s="233">
        <v>62</v>
      </c>
      <c r="AC54" s="233">
        <v>62</v>
      </c>
      <c r="AD54" s="233">
        <v>62</v>
      </c>
      <c r="AE54" s="233">
        <v>62</v>
      </c>
      <c r="AF54" s="233">
        <v>62</v>
      </c>
      <c r="AG54" s="233">
        <v>62</v>
      </c>
      <c r="AH54" s="233">
        <v>62</v>
      </c>
      <c r="AI54" s="233">
        <v>62</v>
      </c>
      <c r="AJ54" s="233">
        <v>62</v>
      </c>
      <c r="AK54" s="233">
        <v>62</v>
      </c>
      <c r="AL54" s="233">
        <v>62</v>
      </c>
      <c r="AM54" s="233">
        <v>62</v>
      </c>
      <c r="AN54" s="233">
        <v>62</v>
      </c>
      <c r="AO54" s="233">
        <v>62</v>
      </c>
      <c r="AP54" s="233">
        <v>62</v>
      </c>
      <c r="AQ54" s="233">
        <v>62</v>
      </c>
      <c r="AR54" s="233">
        <v>62</v>
      </c>
      <c r="AS54" s="233">
        <v>62</v>
      </c>
      <c r="AT54" s="233">
        <v>62</v>
      </c>
      <c r="AU54" s="233">
        <v>62</v>
      </c>
      <c r="AV54" s="233">
        <v>62</v>
      </c>
      <c r="AW54" s="233">
        <v>62</v>
      </c>
      <c r="AX54" s="233">
        <v>62</v>
      </c>
      <c r="AY54" s="233">
        <v>62</v>
      </c>
      <c r="AZ54" s="233">
        <v>62</v>
      </c>
      <c r="BA54" s="233">
        <v>62</v>
      </c>
      <c r="BB54" s="233">
        <v>62</v>
      </c>
      <c r="BC54" s="233">
        <v>62</v>
      </c>
      <c r="BD54" s="233">
        <v>62</v>
      </c>
      <c r="BE54" s="233">
        <v>62</v>
      </c>
      <c r="BF54" s="233">
        <v>62</v>
      </c>
      <c r="BG54" s="233">
        <v>62</v>
      </c>
      <c r="BH54" s="233">
        <v>62</v>
      </c>
      <c r="BI54" s="233">
        <v>62</v>
      </c>
      <c r="BJ54" s="233">
        <v>62</v>
      </c>
      <c r="BK54" s="233">
        <v>62</v>
      </c>
      <c r="BL54" s="233">
        <v>62</v>
      </c>
      <c r="BM54" s="233">
        <v>62</v>
      </c>
      <c r="BN54" s="233">
        <v>62</v>
      </c>
      <c r="BO54" s="233">
        <v>62</v>
      </c>
      <c r="BP54" s="233">
        <v>62</v>
      </c>
      <c r="BQ54" s="233">
        <v>62</v>
      </c>
      <c r="BR54" s="233">
        <v>62</v>
      </c>
      <c r="BS54" s="233">
        <v>62</v>
      </c>
      <c r="BT54" s="233">
        <v>62</v>
      </c>
      <c r="BU54" s="233">
        <v>62</v>
      </c>
      <c r="BV54" s="233">
        <v>62</v>
      </c>
      <c r="BW54" s="233">
        <v>62</v>
      </c>
      <c r="BX54" s="233">
        <v>62</v>
      </c>
      <c r="BY54" s="233">
        <v>62</v>
      </c>
      <c r="BZ54" s="233">
        <v>62</v>
      </c>
      <c r="CA54" s="233">
        <v>62</v>
      </c>
      <c r="CB54" s="233">
        <v>62</v>
      </c>
      <c r="CC54" s="233">
        <v>62</v>
      </c>
      <c r="CD54" s="233">
        <v>62</v>
      </c>
      <c r="CE54" s="233">
        <v>62</v>
      </c>
      <c r="CF54" s="233">
        <v>62</v>
      </c>
      <c r="CG54" s="233">
        <v>62</v>
      </c>
      <c r="CH54" s="233">
        <v>62</v>
      </c>
      <c r="CI54" s="233">
        <v>62</v>
      </c>
      <c r="CJ54" s="233">
        <v>62</v>
      </c>
      <c r="CK54" s="233">
        <v>62</v>
      </c>
      <c r="CL54" s="233">
        <v>62</v>
      </c>
      <c r="CM54" s="233">
        <v>62</v>
      </c>
      <c r="CN54" s="233">
        <v>62</v>
      </c>
      <c r="CO54" s="233">
        <v>62</v>
      </c>
      <c r="CP54" s="233">
        <v>62</v>
      </c>
      <c r="CQ54" s="233">
        <v>62</v>
      </c>
      <c r="CR54" s="233">
        <v>62</v>
      </c>
      <c r="CS54" s="233">
        <v>62</v>
      </c>
      <c r="CT54" s="233">
        <v>62</v>
      </c>
      <c r="CU54" s="233">
        <v>62</v>
      </c>
      <c r="CV54" s="233">
        <v>62</v>
      </c>
      <c r="CW54" s="233">
        <v>62</v>
      </c>
      <c r="CX54" s="233">
        <v>62</v>
      </c>
      <c r="CY54" s="233">
        <v>62</v>
      </c>
      <c r="CZ54" s="233">
        <v>62</v>
      </c>
      <c r="DA54" s="233">
        <v>62</v>
      </c>
      <c r="DB54" s="233">
        <v>62</v>
      </c>
      <c r="DC54" s="233">
        <v>62</v>
      </c>
      <c r="DD54" s="233">
        <v>62</v>
      </c>
      <c r="DE54" s="233">
        <v>62</v>
      </c>
      <c r="DF54" s="233">
        <v>62</v>
      </c>
      <c r="DG54" s="233">
        <v>62</v>
      </c>
      <c r="DH54" s="233">
        <v>62</v>
      </c>
      <c r="DI54" s="233">
        <v>62</v>
      </c>
      <c r="DJ54" s="233">
        <v>62</v>
      </c>
      <c r="DK54" s="233">
        <v>62</v>
      </c>
      <c r="DL54" s="238">
        <v>62</v>
      </c>
      <c r="DM54" s="238">
        <v>62</v>
      </c>
      <c r="DN54" s="238">
        <v>62</v>
      </c>
      <c r="DO54" s="238">
        <v>62</v>
      </c>
      <c r="DP54" s="238">
        <v>62</v>
      </c>
      <c r="DQ54" s="238">
        <v>62</v>
      </c>
      <c r="DR54" s="238">
        <v>62</v>
      </c>
      <c r="DS54" s="238">
        <v>62</v>
      </c>
      <c r="DT54" s="238">
        <v>62</v>
      </c>
      <c r="DU54" s="238">
        <v>62</v>
      </c>
      <c r="DV54" s="238">
        <v>62</v>
      </c>
      <c r="DW54" s="238">
        <v>62</v>
      </c>
      <c r="DX54" s="238">
        <v>62</v>
      </c>
      <c r="DY54" s="238">
        <v>62</v>
      </c>
      <c r="DZ54" s="238">
        <v>62</v>
      </c>
      <c r="EA54" s="238">
        <v>62</v>
      </c>
      <c r="EB54" s="238">
        <v>62</v>
      </c>
      <c r="EC54" s="238">
        <v>62</v>
      </c>
      <c r="ED54" s="238">
        <v>62</v>
      </c>
      <c r="EE54" s="238">
        <v>62</v>
      </c>
      <c r="EF54" s="238">
        <v>62</v>
      </c>
      <c r="EG54" s="238">
        <v>62</v>
      </c>
      <c r="EH54" s="238">
        <v>62</v>
      </c>
      <c r="EI54" s="238">
        <v>62</v>
      </c>
      <c r="EJ54" s="238">
        <v>62</v>
      </c>
      <c r="EK54" s="238">
        <v>62</v>
      </c>
      <c r="EL54" s="238">
        <v>62</v>
      </c>
      <c r="EM54" s="238">
        <v>62</v>
      </c>
      <c r="EN54" s="238">
        <v>62</v>
      </c>
      <c r="EO54" s="238">
        <v>62</v>
      </c>
      <c r="EP54" s="238">
        <v>62</v>
      </c>
      <c r="EQ54" s="238">
        <v>62</v>
      </c>
      <c r="ER54" s="238">
        <v>62</v>
      </c>
      <c r="ES54" s="238">
        <v>62</v>
      </c>
      <c r="ET54" s="238">
        <v>62</v>
      </c>
      <c r="EU54" s="238">
        <v>62</v>
      </c>
      <c r="EV54" s="238">
        <v>62</v>
      </c>
      <c r="EW54" s="238">
        <v>62</v>
      </c>
      <c r="EX54" s="238">
        <v>62</v>
      </c>
      <c r="EY54" s="238">
        <v>62</v>
      </c>
      <c r="EZ54" s="238">
        <v>62</v>
      </c>
      <c r="FA54" s="238">
        <v>62</v>
      </c>
      <c r="FB54" s="238">
        <v>62</v>
      </c>
      <c r="FC54" s="238">
        <v>62</v>
      </c>
      <c r="FD54" s="238">
        <v>62</v>
      </c>
      <c r="FE54" s="238">
        <v>62</v>
      </c>
      <c r="FF54" s="238">
        <v>62</v>
      </c>
      <c r="FG54" s="238">
        <v>62</v>
      </c>
      <c r="FH54" s="238">
        <v>62</v>
      </c>
      <c r="FI54" s="238">
        <v>62</v>
      </c>
      <c r="FJ54" s="238">
        <v>62</v>
      </c>
      <c r="FK54" s="238">
        <v>62</v>
      </c>
      <c r="FL54" s="238">
        <v>62</v>
      </c>
      <c r="FM54" s="238">
        <v>62</v>
      </c>
      <c r="FN54" s="238">
        <v>62</v>
      </c>
      <c r="FO54" s="238">
        <v>62</v>
      </c>
      <c r="FP54" s="238">
        <v>62</v>
      </c>
      <c r="FQ54" s="238">
        <v>62</v>
      </c>
      <c r="FR54" s="238">
        <v>62</v>
      </c>
      <c r="FS54" s="238">
        <v>62</v>
      </c>
      <c r="FT54" s="238">
        <v>62</v>
      </c>
      <c r="FU54" s="238">
        <v>62</v>
      </c>
    </row>
    <row r="55" spans="1:177" x14ac:dyDescent="0.25">
      <c r="A55">
        <v>999</v>
      </c>
      <c r="B55">
        <v>999</v>
      </c>
      <c r="C55" t="s">
        <v>46</v>
      </c>
      <c r="D55" t="s">
        <v>246</v>
      </c>
      <c r="F55" s="233">
        <v>622023</v>
      </c>
      <c r="G55" s="233">
        <v>624109</v>
      </c>
      <c r="H55" s="233">
        <v>622092</v>
      </c>
      <c r="I55" s="233">
        <v>622075</v>
      </c>
      <c r="J55" s="233">
        <v>624110</v>
      </c>
      <c r="K55" s="233">
        <v>622001</v>
      </c>
      <c r="L55" s="233">
        <v>624037</v>
      </c>
      <c r="M55" s="233">
        <v>622093</v>
      </c>
      <c r="N55" s="233">
        <v>622091</v>
      </c>
      <c r="O55" s="233">
        <v>624005</v>
      </c>
      <c r="P55" s="233">
        <v>622101</v>
      </c>
      <c r="Q55" s="233">
        <v>622100</v>
      </c>
      <c r="R55" s="233">
        <v>624111</v>
      </c>
      <c r="S55" s="233">
        <v>622056</v>
      </c>
      <c r="T55" s="233">
        <v>622003</v>
      </c>
      <c r="U55" s="233">
        <v>624038</v>
      </c>
      <c r="V55" s="233">
        <v>622099</v>
      </c>
      <c r="W55" s="233">
        <v>624122</v>
      </c>
      <c r="X55" s="233">
        <v>624112</v>
      </c>
      <c r="Y55" s="233">
        <v>622120</v>
      </c>
      <c r="Z55" s="233">
        <v>622040</v>
      </c>
      <c r="AA55" s="233">
        <v>622005</v>
      </c>
      <c r="AB55" s="233">
        <v>622118</v>
      </c>
      <c r="AC55" s="233">
        <v>622119</v>
      </c>
      <c r="AD55" s="233">
        <v>624160</v>
      </c>
      <c r="AE55" s="233">
        <v>624039</v>
      </c>
      <c r="AF55" s="233">
        <v>624136</v>
      </c>
      <c r="AG55" s="233">
        <v>624114</v>
      </c>
      <c r="AH55" s="233">
        <v>622377</v>
      </c>
      <c r="AI55" s="233">
        <v>622090</v>
      </c>
      <c r="AJ55" s="233">
        <v>622007</v>
      </c>
      <c r="AK55" s="233">
        <v>622008</v>
      </c>
      <c r="AL55" s="233">
        <v>622009</v>
      </c>
      <c r="AM55" s="233">
        <v>622109</v>
      </c>
      <c r="AN55" s="233">
        <v>624180</v>
      </c>
      <c r="AO55" s="233">
        <v>624010</v>
      </c>
      <c r="AP55" s="233">
        <v>622378</v>
      </c>
      <c r="AQ55" s="233">
        <v>624113</v>
      </c>
      <c r="AR55" s="233">
        <v>622123</v>
      </c>
      <c r="AS55" s="233">
        <v>624006</v>
      </c>
      <c r="AT55" s="233">
        <v>624007</v>
      </c>
      <c r="AU55" s="233">
        <v>622108</v>
      </c>
      <c r="AV55" s="233">
        <v>622062</v>
      </c>
      <c r="AW55" s="233">
        <v>624040</v>
      </c>
      <c r="AX55" s="233">
        <v>622057</v>
      </c>
      <c r="AY55" s="233">
        <v>624183</v>
      </c>
      <c r="AZ55" s="233">
        <v>622375</v>
      </c>
      <c r="BA55" s="233">
        <v>622025</v>
      </c>
      <c r="BB55" s="233">
        <v>624116</v>
      </c>
      <c r="BC55" s="233">
        <v>622066</v>
      </c>
      <c r="BD55" s="233">
        <v>624137</v>
      </c>
      <c r="BE55" s="233">
        <v>624123</v>
      </c>
      <c r="BF55" s="233">
        <v>622014</v>
      </c>
      <c r="BG55" s="233">
        <v>624132</v>
      </c>
      <c r="BH55" s="233">
        <v>624041</v>
      </c>
      <c r="BI55" s="233">
        <v>624161</v>
      </c>
      <c r="BJ55" s="233">
        <v>622073</v>
      </c>
      <c r="BK55" s="233">
        <v>622015</v>
      </c>
      <c r="BL55" s="233">
        <v>622058</v>
      </c>
      <c r="BM55" s="233">
        <v>624124</v>
      </c>
      <c r="BN55" s="233">
        <v>624162</v>
      </c>
      <c r="BO55" s="233">
        <v>624163</v>
      </c>
      <c r="BP55" s="233">
        <v>622125</v>
      </c>
      <c r="BQ55" s="233">
        <v>622016</v>
      </c>
      <c r="BR55" s="233">
        <v>622117</v>
      </c>
      <c r="BS55" s="233">
        <v>622074</v>
      </c>
      <c r="BT55" s="233">
        <v>622096</v>
      </c>
      <c r="BU55" s="233">
        <v>622105</v>
      </c>
      <c r="BV55" s="233">
        <v>622054</v>
      </c>
      <c r="BW55" s="233">
        <v>622017</v>
      </c>
      <c r="BX55" s="233">
        <v>622411</v>
      </c>
      <c r="BY55" s="233">
        <v>622114</v>
      </c>
      <c r="BZ55" s="233">
        <v>624164</v>
      </c>
      <c r="CA55" s="233">
        <v>624054</v>
      </c>
      <c r="CB55" s="233">
        <v>624118</v>
      </c>
      <c r="CC55" s="233">
        <v>624043</v>
      </c>
      <c r="CD55" s="233">
        <v>624165</v>
      </c>
      <c r="CE55" s="233">
        <v>624044</v>
      </c>
      <c r="CF55" s="233">
        <v>624166</v>
      </c>
      <c r="CG55" s="233">
        <v>622041</v>
      </c>
      <c r="CH55" s="233">
        <v>622374</v>
      </c>
      <c r="CI55" s="233">
        <v>624138</v>
      </c>
      <c r="CJ55" s="233">
        <v>622106</v>
      </c>
      <c r="CK55" s="233">
        <v>624119</v>
      </c>
      <c r="CL55" s="233">
        <v>622409</v>
      </c>
      <c r="CM55" s="233">
        <v>622052</v>
      </c>
      <c r="CN55" s="233">
        <v>624125</v>
      </c>
      <c r="CO55" s="233">
        <v>624045</v>
      </c>
      <c r="CP55" s="233">
        <v>622032</v>
      </c>
      <c r="CQ55" s="233">
        <v>622048</v>
      </c>
      <c r="CR55" s="233">
        <v>624046</v>
      </c>
      <c r="CS55" s="233">
        <v>622022</v>
      </c>
      <c r="CT55" s="233">
        <v>624167</v>
      </c>
      <c r="CU55" s="233">
        <v>622068</v>
      </c>
      <c r="CV55" s="233">
        <v>624168</v>
      </c>
      <c r="CW55" s="233">
        <v>622012</v>
      </c>
      <c r="CX55" s="233">
        <v>622098</v>
      </c>
      <c r="CY55" s="233">
        <v>622102</v>
      </c>
      <c r="CZ55" s="233">
        <v>622067</v>
      </c>
      <c r="DA55" s="233">
        <v>622116</v>
      </c>
      <c r="DB55" s="233">
        <v>622410</v>
      </c>
      <c r="DC55" s="233">
        <v>624188</v>
      </c>
      <c r="DD55" s="233">
        <v>624139</v>
      </c>
      <c r="DE55" s="233">
        <v>622379</v>
      </c>
      <c r="DF55" s="233">
        <v>622107</v>
      </c>
      <c r="DG55" s="233">
        <v>624140</v>
      </c>
      <c r="DH55" s="233">
        <v>624055</v>
      </c>
      <c r="DI55" s="233">
        <v>624008</v>
      </c>
      <c r="DJ55" s="233">
        <v>624141</v>
      </c>
      <c r="DK55" s="233">
        <v>624047</v>
      </c>
      <c r="DL55" s="238">
        <v>624048</v>
      </c>
      <c r="DM55" s="238">
        <v>624142</v>
      </c>
      <c r="DN55" s="238">
        <v>624185</v>
      </c>
      <c r="DO55" s="238">
        <v>622095</v>
      </c>
      <c r="DP55" s="238">
        <v>624143</v>
      </c>
      <c r="DQ55" s="238">
        <v>622094</v>
      </c>
      <c r="DR55" s="238">
        <v>622380</v>
      </c>
      <c r="DS55" s="238">
        <v>624181</v>
      </c>
      <c r="DT55" s="238">
        <v>624049</v>
      </c>
      <c r="DU55" s="238">
        <v>624120</v>
      </c>
      <c r="DV55" s="238">
        <v>622086</v>
      </c>
      <c r="DW55" s="238">
        <v>622026</v>
      </c>
      <c r="DX55" s="238">
        <v>624144</v>
      </c>
      <c r="DY55" s="238">
        <v>622115</v>
      </c>
      <c r="DZ55" s="238">
        <v>622087</v>
      </c>
      <c r="EA55" s="238">
        <v>622084</v>
      </c>
      <c r="EB55" s="238">
        <v>624121</v>
      </c>
      <c r="EC55" s="238">
        <v>624009</v>
      </c>
      <c r="ED55" s="238">
        <v>622070</v>
      </c>
      <c r="EE55" s="238">
        <v>622035</v>
      </c>
      <c r="EF55" s="238">
        <v>622006</v>
      </c>
      <c r="EG55" s="238">
        <v>622362</v>
      </c>
      <c r="EH55" s="238">
        <v>622028</v>
      </c>
      <c r="EI55" s="238">
        <v>624145</v>
      </c>
      <c r="EJ55" s="238">
        <v>622353</v>
      </c>
      <c r="EK55" s="238">
        <v>624050</v>
      </c>
      <c r="EL55" s="238">
        <v>622104</v>
      </c>
      <c r="EM55" s="238">
        <v>622078</v>
      </c>
      <c r="EN55" s="238">
        <v>622030</v>
      </c>
      <c r="EO55" s="238">
        <v>624146</v>
      </c>
      <c r="EP55" s="238">
        <v>622097</v>
      </c>
      <c r="EQ55" s="238">
        <v>622050</v>
      </c>
      <c r="ER55" s="238">
        <v>624053</v>
      </c>
      <c r="ES55" s="238">
        <v>622031</v>
      </c>
      <c r="ET55" s="238">
        <v>624042</v>
      </c>
      <c r="EU55" s="238">
        <v>622080</v>
      </c>
      <c r="EV55" s="238">
        <v>622037</v>
      </c>
      <c r="EW55" s="238">
        <v>622085</v>
      </c>
      <c r="EX55" s="238">
        <v>622376</v>
      </c>
      <c r="EY55" s="238">
        <v>624011</v>
      </c>
      <c r="EZ55" s="238">
        <v>622354</v>
      </c>
      <c r="FA55" s="238">
        <v>622103</v>
      </c>
      <c r="FB55" s="238">
        <v>624169</v>
      </c>
      <c r="FC55" s="238">
        <v>624170</v>
      </c>
      <c r="FD55" s="238">
        <v>624126</v>
      </c>
      <c r="FE55" s="238">
        <v>624182</v>
      </c>
      <c r="FF55" s="238">
        <v>624184</v>
      </c>
      <c r="FG55" s="238">
        <v>624056</v>
      </c>
      <c r="FH55" s="238">
        <v>622083</v>
      </c>
      <c r="FI55" s="238">
        <v>624147</v>
      </c>
      <c r="FJ55" s="238">
        <v>622381</v>
      </c>
      <c r="FK55" s="238">
        <v>624127</v>
      </c>
      <c r="FL55" s="238">
        <v>622088</v>
      </c>
      <c r="FM55" s="238">
        <v>624012</v>
      </c>
      <c r="FN55" s="238">
        <v>624128</v>
      </c>
      <c r="FO55" s="238">
        <v>624057</v>
      </c>
      <c r="FP55" s="238">
        <v>622382</v>
      </c>
      <c r="FQ55" s="238">
        <v>624129</v>
      </c>
      <c r="FR55" s="238">
        <v>624148</v>
      </c>
      <c r="FS55" s="238">
        <v>622039</v>
      </c>
      <c r="FT55" s="238">
        <v>624149</v>
      </c>
      <c r="FU55" s="238">
        <v>624058</v>
      </c>
    </row>
    <row r="56" spans="1:177" x14ac:dyDescent="0.25">
      <c r="A56">
        <v>554</v>
      </c>
      <c r="C56" t="s">
        <v>318</v>
      </c>
      <c r="F56" s="233">
        <v>88825</v>
      </c>
      <c r="G56" s="233">
        <v>205513</v>
      </c>
      <c r="H56" s="233">
        <v>436964</v>
      </c>
      <c r="I56" s="233">
        <v>185792</v>
      </c>
      <c r="J56" s="233">
        <v>185116</v>
      </c>
      <c r="K56" s="233">
        <v>5462769</v>
      </c>
      <c r="L56" s="233">
        <v>290099</v>
      </c>
      <c r="M56" s="233">
        <v>114475</v>
      </c>
      <c r="N56" s="233">
        <v>147371</v>
      </c>
      <c r="O56" s="233">
        <v>93371</v>
      </c>
      <c r="P56" s="233">
        <v>92390</v>
      </c>
      <c r="Q56" s="233">
        <v>271130</v>
      </c>
      <c r="R56" s="233">
        <v>193179</v>
      </c>
      <c r="S56" s="233">
        <v>181657</v>
      </c>
      <c r="T56" s="233">
        <v>249176</v>
      </c>
      <c r="U56" s="233">
        <v>512062</v>
      </c>
      <c r="V56" s="233">
        <v>69589</v>
      </c>
      <c r="W56" s="233">
        <v>251652</v>
      </c>
      <c r="X56" s="233">
        <v>218832</v>
      </c>
      <c r="Y56" s="233">
        <v>147479</v>
      </c>
      <c r="Z56" s="233">
        <v>329138</v>
      </c>
      <c r="AA56" s="233">
        <v>858154</v>
      </c>
      <c r="AB56" s="233">
        <v>138354</v>
      </c>
      <c r="AC56" s="233">
        <v>90500</v>
      </c>
      <c r="AD56" s="233">
        <v>0</v>
      </c>
      <c r="AE56" s="233">
        <v>393028</v>
      </c>
      <c r="AF56" s="233">
        <v>70704</v>
      </c>
      <c r="AG56" s="233">
        <v>287224</v>
      </c>
      <c r="AH56" s="233">
        <v>128486</v>
      </c>
      <c r="AI56" s="233">
        <v>985013</v>
      </c>
      <c r="AJ56" s="233">
        <v>94818</v>
      </c>
      <c r="AK56" s="233">
        <v>1156982</v>
      </c>
      <c r="AL56" s="233">
        <v>64587</v>
      </c>
      <c r="AM56" s="233">
        <v>227588</v>
      </c>
      <c r="AN56" s="233">
        <v>65820</v>
      </c>
      <c r="AO56" s="233">
        <v>720671</v>
      </c>
      <c r="AP56" s="233">
        <v>0</v>
      </c>
      <c r="AQ56" s="233">
        <v>0</v>
      </c>
      <c r="AR56" s="233">
        <v>222840</v>
      </c>
      <c r="AS56" s="233">
        <v>153570</v>
      </c>
      <c r="AT56" s="233">
        <v>128768</v>
      </c>
      <c r="AU56" s="233">
        <v>58627</v>
      </c>
      <c r="AV56" s="233">
        <v>645852</v>
      </c>
      <c r="AW56" s="233">
        <v>0</v>
      </c>
      <c r="AX56" s="233">
        <v>284716</v>
      </c>
      <c r="AY56" s="233">
        <v>53726</v>
      </c>
      <c r="AZ56" s="233">
        <v>62331</v>
      </c>
      <c r="BA56" s="233">
        <v>77570</v>
      </c>
      <c r="BB56" s="233">
        <v>0</v>
      </c>
      <c r="BC56" s="233">
        <v>144368</v>
      </c>
      <c r="BD56" s="233">
        <v>61081</v>
      </c>
      <c r="BE56" s="233">
        <v>55923</v>
      </c>
      <c r="BF56" s="233">
        <v>63068</v>
      </c>
      <c r="BG56" s="233">
        <v>0</v>
      </c>
      <c r="BH56" s="233">
        <v>178107</v>
      </c>
      <c r="BI56" s="233">
        <v>33531</v>
      </c>
      <c r="BJ56" s="233">
        <v>642576</v>
      </c>
      <c r="BK56" s="233">
        <v>72269</v>
      </c>
      <c r="BL56" s="233">
        <v>220032</v>
      </c>
      <c r="BM56" s="233">
        <v>143857</v>
      </c>
      <c r="BN56" s="233">
        <v>336284</v>
      </c>
      <c r="BO56" s="233">
        <v>164185</v>
      </c>
      <c r="BP56" s="233">
        <v>453366</v>
      </c>
      <c r="BQ56" s="233">
        <v>0</v>
      </c>
      <c r="BR56" s="233">
        <v>67254</v>
      </c>
      <c r="BS56" s="233">
        <v>137862</v>
      </c>
      <c r="BT56" s="233">
        <v>297465</v>
      </c>
      <c r="BU56" s="233">
        <v>241362</v>
      </c>
      <c r="BV56" s="233">
        <v>45016</v>
      </c>
      <c r="BW56" s="233">
        <v>646795</v>
      </c>
      <c r="BX56" s="233">
        <v>1274875</v>
      </c>
      <c r="BY56" s="233">
        <v>301975</v>
      </c>
      <c r="BZ56" s="233">
        <v>130880</v>
      </c>
      <c r="CA56" s="233">
        <v>42767</v>
      </c>
      <c r="CB56" s="233">
        <v>0</v>
      </c>
      <c r="CC56" s="233">
        <v>135635</v>
      </c>
      <c r="CD56" s="233">
        <v>269854</v>
      </c>
      <c r="CE56" s="233">
        <v>58336</v>
      </c>
      <c r="CF56" s="233">
        <v>349634</v>
      </c>
      <c r="CG56" s="233">
        <v>160054</v>
      </c>
      <c r="CH56" s="233">
        <v>1251863</v>
      </c>
      <c r="CI56" s="233">
        <v>5395173</v>
      </c>
      <c r="CJ56" s="233">
        <v>0</v>
      </c>
      <c r="CK56" s="233">
        <v>0</v>
      </c>
      <c r="CL56" s="233">
        <v>178075</v>
      </c>
      <c r="CM56" s="233">
        <v>261867</v>
      </c>
      <c r="CN56" s="233">
        <v>48767</v>
      </c>
      <c r="CO56" s="233">
        <v>359621</v>
      </c>
      <c r="CP56" s="233">
        <v>188867</v>
      </c>
      <c r="CQ56" s="233">
        <v>304813</v>
      </c>
      <c r="CR56" s="233">
        <v>76612</v>
      </c>
      <c r="CS56" s="233">
        <v>72797</v>
      </c>
      <c r="CT56" s="233">
        <v>193864</v>
      </c>
      <c r="CU56" s="233">
        <v>436616</v>
      </c>
      <c r="CV56" s="233">
        <v>248614</v>
      </c>
      <c r="CW56" s="233">
        <v>679322</v>
      </c>
      <c r="CX56" s="233">
        <v>45245</v>
      </c>
      <c r="CY56" s="233">
        <v>114333</v>
      </c>
      <c r="CZ56" s="233">
        <v>38569</v>
      </c>
      <c r="DA56" s="233">
        <v>157459</v>
      </c>
      <c r="DB56" s="233">
        <v>328578</v>
      </c>
      <c r="DC56" s="233">
        <v>179950</v>
      </c>
      <c r="DD56" s="233">
        <v>825257</v>
      </c>
      <c r="DE56" s="233">
        <v>215781</v>
      </c>
      <c r="DF56" s="233">
        <v>81499</v>
      </c>
      <c r="DG56" s="233">
        <v>668982</v>
      </c>
      <c r="DH56" s="233">
        <v>114616</v>
      </c>
      <c r="DI56" s="233">
        <v>777141</v>
      </c>
      <c r="DJ56" s="233">
        <v>175368</v>
      </c>
      <c r="DK56" s="233">
        <v>8759700</v>
      </c>
      <c r="DL56" s="238">
        <v>78395</v>
      </c>
      <c r="DM56" s="238">
        <v>456953</v>
      </c>
      <c r="DN56" s="238">
        <v>106371</v>
      </c>
      <c r="DO56" s="238">
        <v>199436</v>
      </c>
      <c r="DP56" s="238">
        <v>41427</v>
      </c>
      <c r="DQ56" s="238">
        <v>358999</v>
      </c>
      <c r="DR56" s="238">
        <v>239058</v>
      </c>
      <c r="DS56" s="238">
        <v>65328</v>
      </c>
      <c r="DT56" s="238">
        <v>13213800</v>
      </c>
      <c r="DU56" s="238">
        <v>45105</v>
      </c>
      <c r="DV56" s="238">
        <v>547945</v>
      </c>
      <c r="DW56" s="238">
        <v>802735</v>
      </c>
      <c r="DX56" s="238">
        <v>41272</v>
      </c>
      <c r="DY56" s="238">
        <v>275565</v>
      </c>
      <c r="DZ56" s="238">
        <v>18637</v>
      </c>
      <c r="EA56" s="238">
        <v>82259</v>
      </c>
      <c r="EB56" s="238">
        <v>73038</v>
      </c>
      <c r="EC56" s="238">
        <v>91364</v>
      </c>
      <c r="ED56" s="238">
        <v>477435</v>
      </c>
      <c r="EE56" s="238">
        <v>91619</v>
      </c>
      <c r="EF56" s="238">
        <v>1012615</v>
      </c>
      <c r="EG56" s="238">
        <v>38569</v>
      </c>
      <c r="EH56" s="238">
        <v>1437511</v>
      </c>
      <c r="EI56" s="238">
        <v>57167</v>
      </c>
      <c r="EJ56" s="238">
        <v>97661</v>
      </c>
      <c r="EK56" s="238">
        <v>41377</v>
      </c>
      <c r="EL56" s="238">
        <v>657254</v>
      </c>
      <c r="EM56" s="238">
        <v>212775</v>
      </c>
      <c r="EN56" s="238">
        <v>91010</v>
      </c>
      <c r="EO56" s="238">
        <v>0</v>
      </c>
      <c r="EP56" s="238">
        <v>227914</v>
      </c>
      <c r="EQ56" s="238">
        <v>1850903</v>
      </c>
      <c r="ER56" s="238">
        <v>159430</v>
      </c>
      <c r="ES56" s="238">
        <v>36501</v>
      </c>
      <c r="ET56" s="238">
        <v>62216</v>
      </c>
      <c r="EU56" s="238">
        <v>178321</v>
      </c>
      <c r="EV56" s="238">
        <v>33245</v>
      </c>
      <c r="EW56" s="238">
        <v>766523</v>
      </c>
      <c r="EX56" s="238">
        <v>268403</v>
      </c>
      <c r="EY56" s="238">
        <v>0</v>
      </c>
      <c r="EZ56" s="238">
        <v>70465</v>
      </c>
      <c r="FA56" s="238">
        <v>235162</v>
      </c>
      <c r="FB56" s="238">
        <v>51762</v>
      </c>
      <c r="FC56" s="238">
        <v>311578</v>
      </c>
      <c r="FD56" s="238">
        <v>64065</v>
      </c>
      <c r="FE56" s="238">
        <v>14646</v>
      </c>
      <c r="FF56" s="238">
        <v>125316</v>
      </c>
      <c r="FG56" s="238">
        <v>175618</v>
      </c>
      <c r="FH56" s="238">
        <v>2181803</v>
      </c>
      <c r="FI56" s="238">
        <v>235134</v>
      </c>
      <c r="FJ56" s="238">
        <v>258132</v>
      </c>
      <c r="FK56" s="238">
        <v>193927</v>
      </c>
      <c r="FL56" s="238">
        <v>0</v>
      </c>
      <c r="FM56" s="238">
        <v>0</v>
      </c>
      <c r="FN56" s="238">
        <v>120734</v>
      </c>
      <c r="FO56" s="238">
        <v>29596</v>
      </c>
      <c r="FP56" s="238">
        <v>75685</v>
      </c>
      <c r="FQ56" s="238">
        <v>260970</v>
      </c>
      <c r="FR56" s="238">
        <v>342105</v>
      </c>
      <c r="FS56" s="238">
        <v>129451</v>
      </c>
      <c r="FT56" s="238">
        <v>33850</v>
      </c>
      <c r="FU56" s="238">
        <v>295705</v>
      </c>
    </row>
    <row r="57" spans="1:177" x14ac:dyDescent="0.25">
      <c r="A57">
        <v>555</v>
      </c>
      <c r="C57" t="s">
        <v>319</v>
      </c>
      <c r="F57" s="233">
        <v>0</v>
      </c>
      <c r="G57" s="233">
        <v>0</v>
      </c>
      <c r="H57" s="233">
        <v>0</v>
      </c>
      <c r="I57" s="233">
        <v>0</v>
      </c>
      <c r="J57" s="233">
        <v>0</v>
      </c>
      <c r="K57" s="233">
        <v>5075450</v>
      </c>
      <c r="L57" s="233">
        <v>0</v>
      </c>
      <c r="M57" s="233">
        <v>0</v>
      </c>
      <c r="N57" s="233">
        <v>0</v>
      </c>
      <c r="O57" s="233">
        <v>0</v>
      </c>
      <c r="P57" s="233">
        <v>0</v>
      </c>
      <c r="Q57" s="233">
        <v>0</v>
      </c>
      <c r="R57" s="233">
        <v>0</v>
      </c>
      <c r="S57" s="233">
        <v>0</v>
      </c>
      <c r="T57" s="233">
        <v>0</v>
      </c>
      <c r="U57" s="233">
        <v>0</v>
      </c>
      <c r="V57" s="233">
        <v>0</v>
      </c>
      <c r="W57" s="233">
        <v>0</v>
      </c>
      <c r="X57" s="233">
        <v>0</v>
      </c>
      <c r="Y57" s="233">
        <v>0</v>
      </c>
      <c r="Z57" s="233">
        <v>0</v>
      </c>
      <c r="AA57" s="233">
        <v>517034</v>
      </c>
      <c r="AB57" s="233">
        <v>0</v>
      </c>
      <c r="AC57" s="233">
        <v>0</v>
      </c>
      <c r="AD57" s="233">
        <v>0</v>
      </c>
      <c r="AE57" s="233">
        <v>0</v>
      </c>
      <c r="AF57" s="233">
        <v>0</v>
      </c>
      <c r="AG57" s="233">
        <v>0</v>
      </c>
      <c r="AH57" s="233">
        <v>0</v>
      </c>
      <c r="AI57" s="233">
        <v>401423</v>
      </c>
      <c r="AJ57" s="233">
        <v>0</v>
      </c>
      <c r="AK57" s="233">
        <v>574155</v>
      </c>
      <c r="AL57" s="233">
        <v>0</v>
      </c>
      <c r="AM57" s="233">
        <v>0</v>
      </c>
      <c r="AN57" s="233">
        <v>0</v>
      </c>
      <c r="AO57" s="233">
        <v>0</v>
      </c>
      <c r="AP57" s="233">
        <v>0</v>
      </c>
      <c r="AQ57" s="233">
        <v>0</v>
      </c>
      <c r="AR57" s="233">
        <v>0</v>
      </c>
      <c r="AS57" s="233">
        <v>0</v>
      </c>
      <c r="AT57" s="233">
        <v>0</v>
      </c>
      <c r="AU57" s="233">
        <v>0</v>
      </c>
      <c r="AV57" s="233">
        <v>0</v>
      </c>
      <c r="AW57" s="233">
        <v>0</v>
      </c>
      <c r="AX57" s="233">
        <v>0</v>
      </c>
      <c r="AY57" s="233">
        <v>0</v>
      </c>
      <c r="AZ57" s="233">
        <v>0</v>
      </c>
      <c r="BA57" s="233">
        <v>0</v>
      </c>
      <c r="BB57" s="233">
        <v>0</v>
      </c>
      <c r="BC57" s="233">
        <v>0</v>
      </c>
      <c r="BD57" s="233">
        <v>0</v>
      </c>
      <c r="BE57" s="233">
        <v>0</v>
      </c>
      <c r="BF57" s="233">
        <v>0</v>
      </c>
      <c r="BG57" s="233">
        <v>0</v>
      </c>
      <c r="BH57" s="233">
        <v>0</v>
      </c>
      <c r="BI57" s="233">
        <v>0</v>
      </c>
      <c r="BJ57" s="233">
        <v>0</v>
      </c>
      <c r="BK57" s="233">
        <v>0</v>
      </c>
      <c r="BL57" s="233">
        <v>0</v>
      </c>
      <c r="BM57" s="233">
        <v>0</v>
      </c>
      <c r="BN57" s="233">
        <v>0</v>
      </c>
      <c r="BO57" s="233">
        <v>0</v>
      </c>
      <c r="BP57" s="233">
        <v>0</v>
      </c>
      <c r="BQ57" s="233">
        <v>0</v>
      </c>
      <c r="BR57" s="233">
        <v>0</v>
      </c>
      <c r="BS57" s="233">
        <v>0</v>
      </c>
      <c r="BT57" s="233">
        <v>0</v>
      </c>
      <c r="BU57" s="233">
        <v>0</v>
      </c>
      <c r="BV57" s="233">
        <v>0</v>
      </c>
      <c r="BW57" s="233">
        <v>0</v>
      </c>
      <c r="BX57" s="233">
        <v>417879</v>
      </c>
      <c r="BY57" s="233">
        <v>0</v>
      </c>
      <c r="BZ57" s="233">
        <v>0</v>
      </c>
      <c r="CA57" s="233">
        <v>0</v>
      </c>
      <c r="CB57" s="233">
        <v>0</v>
      </c>
      <c r="CC57" s="233">
        <v>0</v>
      </c>
      <c r="CD57" s="233">
        <v>0</v>
      </c>
      <c r="CE57" s="233">
        <v>0</v>
      </c>
      <c r="CF57" s="233">
        <v>0</v>
      </c>
      <c r="CG57" s="233">
        <v>0</v>
      </c>
      <c r="CH57" s="233">
        <v>659939</v>
      </c>
      <c r="CI57" s="233">
        <v>3994980</v>
      </c>
      <c r="CJ57" s="233">
        <v>0</v>
      </c>
      <c r="CK57" s="233">
        <v>0</v>
      </c>
      <c r="CL57" s="233">
        <v>0</v>
      </c>
      <c r="CM57" s="233">
        <v>0</v>
      </c>
      <c r="CN57" s="233">
        <v>0</v>
      </c>
      <c r="CO57" s="233">
        <v>0</v>
      </c>
      <c r="CP57" s="233">
        <v>0</v>
      </c>
      <c r="CQ57" s="233">
        <v>0</v>
      </c>
      <c r="CR57" s="233">
        <v>0</v>
      </c>
      <c r="CS57" s="233">
        <v>0</v>
      </c>
      <c r="CT57" s="233">
        <v>0</v>
      </c>
      <c r="CU57" s="233">
        <v>0</v>
      </c>
      <c r="CV57" s="233">
        <v>0</v>
      </c>
      <c r="CW57" s="233">
        <v>0</v>
      </c>
      <c r="CX57" s="233">
        <v>0</v>
      </c>
      <c r="CY57" s="233">
        <v>0</v>
      </c>
      <c r="CZ57" s="233">
        <v>0</v>
      </c>
      <c r="DA57" s="233">
        <v>0</v>
      </c>
      <c r="DB57" s="233">
        <v>0</v>
      </c>
      <c r="DC57" s="233">
        <v>0</v>
      </c>
      <c r="DD57" s="233">
        <v>362917</v>
      </c>
      <c r="DE57" s="233">
        <v>0</v>
      </c>
      <c r="DF57" s="233">
        <v>0</v>
      </c>
      <c r="DG57" s="233">
        <v>0</v>
      </c>
      <c r="DH57" s="233">
        <v>0</v>
      </c>
      <c r="DI57" s="233">
        <v>0</v>
      </c>
      <c r="DJ57" s="233">
        <v>0</v>
      </c>
      <c r="DK57" s="233">
        <v>8680000</v>
      </c>
      <c r="DL57" s="238">
        <v>0</v>
      </c>
      <c r="DM57" s="238">
        <v>0</v>
      </c>
      <c r="DN57" s="238">
        <v>0</v>
      </c>
      <c r="DO57" s="238">
        <v>0</v>
      </c>
      <c r="DP57" s="238">
        <v>0</v>
      </c>
      <c r="DQ57" s="238">
        <v>0</v>
      </c>
      <c r="DR57" s="238">
        <v>0</v>
      </c>
      <c r="DS57" s="238">
        <v>0</v>
      </c>
      <c r="DT57" s="238">
        <v>13000000</v>
      </c>
      <c r="DU57" s="238">
        <v>0</v>
      </c>
      <c r="DV57" s="238">
        <v>0</v>
      </c>
      <c r="DW57" s="238">
        <v>338133</v>
      </c>
      <c r="DX57" s="238">
        <v>0</v>
      </c>
      <c r="DY57" s="238">
        <v>0</v>
      </c>
      <c r="DZ57" s="238">
        <v>0</v>
      </c>
      <c r="EA57" s="238">
        <v>0</v>
      </c>
      <c r="EB57" s="238">
        <v>0</v>
      </c>
      <c r="EC57" s="238">
        <v>0</v>
      </c>
      <c r="ED57" s="238">
        <v>0</v>
      </c>
      <c r="EE57" s="238">
        <v>0</v>
      </c>
      <c r="EF57" s="238">
        <v>651775</v>
      </c>
      <c r="EG57" s="238">
        <v>0</v>
      </c>
      <c r="EH57" s="238">
        <v>496921</v>
      </c>
      <c r="EI57" s="238">
        <v>0</v>
      </c>
      <c r="EJ57" s="238">
        <v>0</v>
      </c>
      <c r="EK57" s="238">
        <v>0</v>
      </c>
      <c r="EL57" s="238">
        <v>0</v>
      </c>
      <c r="EM57" s="238">
        <v>0</v>
      </c>
      <c r="EN57" s="238">
        <v>0</v>
      </c>
      <c r="EO57" s="238">
        <v>0</v>
      </c>
      <c r="EP57" s="238">
        <v>0</v>
      </c>
      <c r="EQ57" s="238">
        <v>1526728</v>
      </c>
      <c r="ER57" s="238">
        <v>0</v>
      </c>
      <c r="ES57" s="238">
        <v>0</v>
      </c>
      <c r="ET57" s="238">
        <v>0</v>
      </c>
      <c r="EU57" s="238">
        <v>0</v>
      </c>
      <c r="EV57" s="238">
        <v>0</v>
      </c>
      <c r="EW57" s="238">
        <v>320457</v>
      </c>
      <c r="EX57" s="238">
        <v>0</v>
      </c>
      <c r="EY57" s="238">
        <v>0</v>
      </c>
      <c r="EZ57" s="238">
        <v>0</v>
      </c>
      <c r="FA57" s="238">
        <v>0</v>
      </c>
      <c r="FB57" s="238">
        <v>0</v>
      </c>
      <c r="FC57" s="238">
        <v>0</v>
      </c>
      <c r="FD57" s="238">
        <v>0</v>
      </c>
      <c r="FE57" s="238">
        <v>0</v>
      </c>
      <c r="FF57" s="238">
        <v>0</v>
      </c>
      <c r="FG57" s="238">
        <v>0</v>
      </c>
      <c r="FH57" s="238">
        <v>2030238</v>
      </c>
      <c r="FI57" s="238">
        <v>0</v>
      </c>
      <c r="FJ57" s="238">
        <v>0</v>
      </c>
      <c r="FK57" s="238">
        <v>0</v>
      </c>
      <c r="FL57" s="238">
        <v>0</v>
      </c>
      <c r="FM57" s="238">
        <v>0</v>
      </c>
      <c r="FN57" s="238">
        <v>0</v>
      </c>
      <c r="FO57" s="238">
        <v>0</v>
      </c>
      <c r="FP57" s="238">
        <v>0</v>
      </c>
      <c r="FQ57" s="238">
        <v>0</v>
      </c>
      <c r="FR57" s="238">
        <v>0</v>
      </c>
      <c r="FS57" s="238">
        <v>0</v>
      </c>
      <c r="FT57" s="238">
        <v>0</v>
      </c>
      <c r="FU57" s="238">
        <v>0</v>
      </c>
    </row>
    <row r="58" spans="1:177" x14ac:dyDescent="0.25">
      <c r="A58">
        <v>556</v>
      </c>
      <c r="C58" t="s">
        <v>320</v>
      </c>
      <c r="F58" s="233">
        <v>1909183</v>
      </c>
      <c r="G58" s="233">
        <v>2412124</v>
      </c>
      <c r="H58" s="233">
        <v>4773101</v>
      </c>
      <c r="I58" s="233">
        <v>3047381</v>
      </c>
      <c r="J58" s="233">
        <v>1450177</v>
      </c>
      <c r="K58" s="233">
        <v>4700438</v>
      </c>
      <c r="L58" s="233">
        <v>735005</v>
      </c>
      <c r="M58" s="233">
        <v>2983459</v>
      </c>
      <c r="N58" s="233">
        <v>2473003</v>
      </c>
      <c r="O58" s="233">
        <v>2847369</v>
      </c>
      <c r="P58" s="233">
        <v>2221266</v>
      </c>
      <c r="Q58" s="233">
        <v>2369967</v>
      </c>
      <c r="R58" s="233">
        <v>6189333</v>
      </c>
      <c r="S58" s="233">
        <v>2316252</v>
      </c>
      <c r="T58" s="233">
        <v>1383197</v>
      </c>
      <c r="U58" s="233">
        <v>5322215</v>
      </c>
      <c r="V58" s="233">
        <v>2401034</v>
      </c>
      <c r="W58" s="233">
        <v>2461980</v>
      </c>
      <c r="X58" s="233">
        <v>5580776</v>
      </c>
      <c r="Y58" s="233">
        <v>4931983</v>
      </c>
      <c r="Z58" s="233">
        <v>1469469</v>
      </c>
      <c r="AA58" s="233">
        <v>2679352</v>
      </c>
      <c r="AB58" s="233">
        <v>2788390</v>
      </c>
      <c r="AC58" s="233">
        <v>3751905</v>
      </c>
      <c r="AD58" s="233">
        <v>1235646</v>
      </c>
      <c r="AE58" s="233">
        <v>1227696</v>
      </c>
      <c r="AF58" s="233">
        <v>2836867</v>
      </c>
      <c r="AG58" s="233">
        <v>1781835</v>
      </c>
      <c r="AH58" s="233">
        <v>2252714</v>
      </c>
      <c r="AI58" s="233">
        <v>13651573</v>
      </c>
      <c r="AJ58" s="233">
        <v>3085730</v>
      </c>
      <c r="AK58" s="233">
        <v>1187168</v>
      </c>
      <c r="AL58" s="233">
        <v>905611</v>
      </c>
      <c r="AM58" s="233">
        <v>3817049</v>
      </c>
      <c r="AN58" s="233">
        <v>2660210</v>
      </c>
      <c r="AO58" s="233">
        <v>3593608</v>
      </c>
      <c r="AP58" s="233">
        <v>0</v>
      </c>
      <c r="AQ58" s="233">
        <v>1728972</v>
      </c>
      <c r="AR58" s="233">
        <v>7687066</v>
      </c>
      <c r="AS58" s="233">
        <v>5919310</v>
      </c>
      <c r="AT58" s="233">
        <v>4671636</v>
      </c>
      <c r="AU58" s="233">
        <v>1481024</v>
      </c>
      <c r="AV58" s="233">
        <v>2177670</v>
      </c>
      <c r="AW58" s="233">
        <v>0</v>
      </c>
      <c r="AX58" s="233">
        <v>6461826</v>
      </c>
      <c r="AY58" s="233">
        <v>2017201</v>
      </c>
      <c r="AZ58" s="233">
        <v>2893234</v>
      </c>
      <c r="BA58" s="233">
        <v>3130676</v>
      </c>
      <c r="BB58" s="233">
        <v>0</v>
      </c>
      <c r="BC58" s="233">
        <v>2526990</v>
      </c>
      <c r="BD58" s="233">
        <v>2543339</v>
      </c>
      <c r="BE58" s="233">
        <v>1982013</v>
      </c>
      <c r="BF58" s="233">
        <v>2388233</v>
      </c>
      <c r="BG58" s="233">
        <v>0</v>
      </c>
      <c r="BH58" s="233">
        <v>5878133</v>
      </c>
      <c r="BI58" s="233">
        <v>1252376</v>
      </c>
      <c r="BJ58" s="233">
        <v>4231671</v>
      </c>
      <c r="BK58" s="233">
        <v>1096346</v>
      </c>
      <c r="BL58" s="233">
        <v>8732801</v>
      </c>
      <c r="BM58" s="233">
        <v>2909388</v>
      </c>
      <c r="BN58" s="233">
        <v>3384965</v>
      </c>
      <c r="BO58" s="233">
        <v>1160106</v>
      </c>
      <c r="BP58" s="233">
        <v>1301462</v>
      </c>
      <c r="BQ58" s="233">
        <v>0</v>
      </c>
      <c r="BR58" s="233">
        <v>4706547</v>
      </c>
      <c r="BS58" s="233">
        <v>4227908</v>
      </c>
      <c r="BT58" s="233">
        <v>1493310</v>
      </c>
      <c r="BU58" s="233">
        <v>1081576</v>
      </c>
      <c r="BV58" s="233">
        <v>1849832</v>
      </c>
      <c r="BW58" s="233">
        <v>2277210</v>
      </c>
      <c r="BX58" s="233">
        <v>6862557</v>
      </c>
      <c r="BY58" s="233">
        <v>746034</v>
      </c>
      <c r="BZ58" s="233">
        <v>1583705</v>
      </c>
      <c r="CA58" s="233">
        <v>1599393</v>
      </c>
      <c r="CB58" s="233">
        <v>0</v>
      </c>
      <c r="CC58" s="233">
        <v>2830525</v>
      </c>
      <c r="CD58" s="233">
        <v>2945169</v>
      </c>
      <c r="CE58" s="233">
        <v>1228924</v>
      </c>
      <c r="CF58" s="233">
        <v>2798378</v>
      </c>
      <c r="CG58" s="233">
        <v>3570847</v>
      </c>
      <c r="CH58" s="233">
        <v>3965282</v>
      </c>
      <c r="CI58" s="233">
        <v>1563707</v>
      </c>
      <c r="CJ58" s="233">
        <v>0</v>
      </c>
      <c r="CK58" s="233">
        <v>0</v>
      </c>
      <c r="CL58" s="233">
        <v>2992286</v>
      </c>
      <c r="CM58" s="233">
        <v>10256833</v>
      </c>
      <c r="CN58" s="233">
        <v>735161</v>
      </c>
      <c r="CO58" s="233">
        <v>8831416</v>
      </c>
      <c r="CP58" s="233">
        <v>1326995</v>
      </c>
      <c r="CQ58" s="233">
        <v>11311197</v>
      </c>
      <c r="CR58" s="233">
        <v>1915988</v>
      </c>
      <c r="CS58" s="233">
        <v>2299223</v>
      </c>
      <c r="CT58" s="233">
        <v>3382202</v>
      </c>
      <c r="CU58" s="233">
        <v>989306</v>
      </c>
      <c r="CV58" s="233">
        <v>3700248</v>
      </c>
      <c r="CW58" s="233">
        <v>3939238</v>
      </c>
      <c r="CX58" s="233">
        <v>1943825</v>
      </c>
      <c r="CY58" s="233">
        <v>5709808</v>
      </c>
      <c r="CZ58" s="233">
        <v>1231225</v>
      </c>
      <c r="DA58" s="233">
        <v>1356587</v>
      </c>
      <c r="DB58" s="233">
        <v>7735727</v>
      </c>
      <c r="DC58" s="233">
        <v>1641066</v>
      </c>
      <c r="DD58" s="233">
        <v>11395200</v>
      </c>
      <c r="DE58" s="233">
        <v>5444909</v>
      </c>
      <c r="DF58" s="233">
        <v>1701044</v>
      </c>
      <c r="DG58" s="233">
        <v>12189966</v>
      </c>
      <c r="DH58" s="233">
        <v>4294567</v>
      </c>
      <c r="DI58" s="233">
        <v>6241790</v>
      </c>
      <c r="DJ58" s="233">
        <v>2157527</v>
      </c>
      <c r="DK58" s="233">
        <v>2276295</v>
      </c>
      <c r="DL58" s="238">
        <v>1216058</v>
      </c>
      <c r="DM58" s="238">
        <v>1839756</v>
      </c>
      <c r="DN58" s="238">
        <v>3256617</v>
      </c>
      <c r="DO58" s="238">
        <v>5634408</v>
      </c>
      <c r="DP58" s="238">
        <v>2390039</v>
      </c>
      <c r="DQ58" s="238">
        <v>7352064</v>
      </c>
      <c r="DR58" s="238">
        <v>10175031</v>
      </c>
      <c r="DS58" s="238">
        <v>2618608</v>
      </c>
      <c r="DT58" s="238">
        <v>4322165</v>
      </c>
      <c r="DU58" s="238">
        <v>1712622</v>
      </c>
      <c r="DV58" s="238">
        <v>3578570</v>
      </c>
      <c r="DW58" s="238">
        <v>3276991</v>
      </c>
      <c r="DX58" s="238">
        <v>2711255</v>
      </c>
      <c r="DY58" s="238">
        <v>6993458</v>
      </c>
      <c r="DZ58" s="238">
        <v>835031</v>
      </c>
      <c r="EA58" s="238">
        <v>3002649</v>
      </c>
      <c r="EB58" s="238">
        <v>1705424</v>
      </c>
      <c r="EC58" s="238">
        <v>2974871</v>
      </c>
      <c r="ED58" s="238">
        <v>3981153</v>
      </c>
      <c r="EE58" s="238">
        <v>4464299</v>
      </c>
      <c r="EF58" s="238">
        <v>7653481</v>
      </c>
      <c r="EG58" s="238">
        <v>1231225</v>
      </c>
      <c r="EH58" s="238">
        <v>6201121</v>
      </c>
      <c r="EI58" s="238">
        <v>2316636</v>
      </c>
      <c r="EJ58" s="238">
        <v>3723795</v>
      </c>
      <c r="EK58" s="238">
        <v>1443564</v>
      </c>
      <c r="EL58" s="238">
        <v>3790944</v>
      </c>
      <c r="EM58" s="238">
        <v>2809492</v>
      </c>
      <c r="EN58" s="238">
        <v>3432132</v>
      </c>
      <c r="EO58" s="238">
        <v>873061</v>
      </c>
      <c r="EP58" s="238">
        <v>562759</v>
      </c>
      <c r="EQ58" s="238">
        <v>8654676</v>
      </c>
      <c r="ER58" s="238">
        <v>4286258</v>
      </c>
      <c r="ES58" s="238">
        <v>1497664</v>
      </c>
      <c r="ET58" s="238">
        <v>706506</v>
      </c>
      <c r="EU58" s="238">
        <v>7749762</v>
      </c>
      <c r="EV58" s="238">
        <v>1204054</v>
      </c>
      <c r="EW58" s="238">
        <v>3130973</v>
      </c>
      <c r="EX58" s="238">
        <v>6879783</v>
      </c>
      <c r="EY58" s="238">
        <v>0</v>
      </c>
      <c r="EZ58" s="238">
        <v>1084167</v>
      </c>
      <c r="FA58" s="238">
        <v>9174670</v>
      </c>
      <c r="FB58" s="238">
        <v>2177286</v>
      </c>
      <c r="FC58" s="238">
        <v>4346156</v>
      </c>
      <c r="FD58" s="238">
        <v>1257074</v>
      </c>
      <c r="FE58" s="238">
        <v>550536</v>
      </c>
      <c r="FF58" s="238">
        <v>962785</v>
      </c>
      <c r="FG58" s="238">
        <v>6040268</v>
      </c>
      <c r="FH58" s="238">
        <v>5095413</v>
      </c>
      <c r="FI58" s="238">
        <v>974257</v>
      </c>
      <c r="FJ58" s="238">
        <v>7963551</v>
      </c>
      <c r="FK58" s="238">
        <v>4196496</v>
      </c>
      <c r="FL58" s="238">
        <v>0</v>
      </c>
      <c r="FM58" s="238">
        <v>0</v>
      </c>
      <c r="FN58" s="238">
        <v>3426030</v>
      </c>
      <c r="FO58" s="238">
        <v>1175156</v>
      </c>
      <c r="FP58" s="238">
        <v>755446</v>
      </c>
      <c r="FQ58" s="238">
        <v>3978625</v>
      </c>
      <c r="FR58" s="238">
        <v>3593885</v>
      </c>
      <c r="FS58" s="238">
        <v>3013253</v>
      </c>
      <c r="FT58" s="238">
        <v>1590473</v>
      </c>
      <c r="FU58" s="238">
        <v>949310</v>
      </c>
    </row>
    <row r="59" spans="1:177" x14ac:dyDescent="0.25">
      <c r="A59">
        <v>557</v>
      </c>
      <c r="C59" t="s">
        <v>321</v>
      </c>
      <c r="F59" s="233">
        <v>1894249</v>
      </c>
      <c r="G59" s="233">
        <v>2379002</v>
      </c>
      <c r="H59" s="233">
        <v>4773101</v>
      </c>
      <c r="I59" s="233">
        <v>3047381</v>
      </c>
      <c r="J59" s="233">
        <v>1450177</v>
      </c>
      <c r="K59" s="233">
        <v>4699172</v>
      </c>
      <c r="L59" s="233">
        <v>735005</v>
      </c>
      <c r="M59" s="233">
        <v>2956665</v>
      </c>
      <c r="N59" s="233">
        <v>2425820</v>
      </c>
      <c r="O59" s="233">
        <v>2842740</v>
      </c>
      <c r="P59" s="233">
        <v>2221266</v>
      </c>
      <c r="Q59" s="233">
        <v>2351253</v>
      </c>
      <c r="R59" s="233">
        <v>6189333</v>
      </c>
      <c r="S59" s="233">
        <v>2290370</v>
      </c>
      <c r="T59" s="233">
        <v>1346778</v>
      </c>
      <c r="U59" s="233">
        <v>5322215</v>
      </c>
      <c r="V59" s="233">
        <v>2334423</v>
      </c>
      <c r="W59" s="233">
        <v>2426173</v>
      </c>
      <c r="X59" s="233">
        <v>5556147</v>
      </c>
      <c r="Y59" s="233">
        <v>4931983</v>
      </c>
      <c r="Z59" s="233">
        <v>1469469</v>
      </c>
      <c r="AA59" s="233">
        <v>2634541</v>
      </c>
      <c r="AB59" s="233">
        <v>2788390</v>
      </c>
      <c r="AC59" s="233">
        <v>3657554</v>
      </c>
      <c r="AD59" s="233">
        <v>1235646</v>
      </c>
      <c r="AE59" s="233">
        <v>1201182</v>
      </c>
      <c r="AF59" s="233">
        <v>2816569</v>
      </c>
      <c r="AG59" s="233">
        <v>1651548</v>
      </c>
      <c r="AH59" s="233">
        <v>2252714</v>
      </c>
      <c r="AI59" s="233">
        <v>13482839</v>
      </c>
      <c r="AJ59" s="233">
        <v>3073335</v>
      </c>
      <c r="AK59" s="233">
        <v>1086154</v>
      </c>
      <c r="AL59" s="233">
        <v>859980</v>
      </c>
      <c r="AM59" s="233">
        <v>3817049</v>
      </c>
      <c r="AN59" s="233">
        <v>2558953</v>
      </c>
      <c r="AO59" s="233">
        <v>3532424</v>
      </c>
      <c r="AP59" s="233">
        <v>0</v>
      </c>
      <c r="AQ59" s="233">
        <v>1728972</v>
      </c>
      <c r="AR59" s="233">
        <v>7687066</v>
      </c>
      <c r="AS59" s="233">
        <v>5919310</v>
      </c>
      <c r="AT59" s="233">
        <v>4654320</v>
      </c>
      <c r="AU59" s="233">
        <v>1481024</v>
      </c>
      <c r="AV59" s="233">
        <v>2177670</v>
      </c>
      <c r="AW59" s="233">
        <v>0</v>
      </c>
      <c r="AX59" s="233">
        <v>6461826</v>
      </c>
      <c r="AY59" s="233">
        <v>1958633</v>
      </c>
      <c r="AZ59" s="233">
        <v>2815287</v>
      </c>
      <c r="BA59" s="233">
        <v>3123663</v>
      </c>
      <c r="BB59" s="233">
        <v>0</v>
      </c>
      <c r="BC59" s="233">
        <v>2526990</v>
      </c>
      <c r="BD59" s="233">
        <v>2543339</v>
      </c>
      <c r="BE59" s="233">
        <v>1946330</v>
      </c>
      <c r="BF59" s="233">
        <v>2369391</v>
      </c>
      <c r="BG59" s="233">
        <v>0</v>
      </c>
      <c r="BH59" s="233">
        <v>5855414</v>
      </c>
      <c r="BI59" s="233">
        <v>1242254</v>
      </c>
      <c r="BJ59" s="233">
        <v>4231671</v>
      </c>
      <c r="BK59" s="233">
        <v>1096346</v>
      </c>
      <c r="BL59" s="233">
        <v>8732801</v>
      </c>
      <c r="BM59" s="233">
        <v>2909388</v>
      </c>
      <c r="BN59" s="233">
        <v>3384965</v>
      </c>
      <c r="BO59" s="233">
        <v>1160106</v>
      </c>
      <c r="BP59" s="233">
        <v>12725552</v>
      </c>
      <c r="BQ59" s="233">
        <v>0</v>
      </c>
      <c r="BR59" s="233">
        <v>4706547</v>
      </c>
      <c r="BS59" s="233">
        <v>4227908</v>
      </c>
      <c r="BT59" s="233">
        <v>1464047</v>
      </c>
      <c r="BU59" s="233">
        <v>1065630</v>
      </c>
      <c r="BV59" s="233">
        <v>1843373</v>
      </c>
      <c r="BW59" s="233">
        <v>2274230</v>
      </c>
      <c r="BX59" s="233">
        <v>6862557</v>
      </c>
      <c r="BY59" s="233">
        <v>746034</v>
      </c>
      <c r="BZ59" s="233">
        <v>1563652</v>
      </c>
      <c r="CA59" s="233">
        <v>1575030</v>
      </c>
      <c r="CB59" s="233">
        <v>0</v>
      </c>
      <c r="CC59" s="233">
        <v>2786319</v>
      </c>
      <c r="CD59" s="233">
        <v>2938464</v>
      </c>
      <c r="CE59" s="233">
        <v>1222476</v>
      </c>
      <c r="CF59" s="233">
        <v>2798378</v>
      </c>
      <c r="CG59" s="233">
        <v>3551138</v>
      </c>
      <c r="CH59" s="233">
        <v>3965282</v>
      </c>
      <c r="CI59" s="233">
        <v>1563707</v>
      </c>
      <c r="CJ59" s="233">
        <v>0</v>
      </c>
      <c r="CK59" s="233">
        <v>0</v>
      </c>
      <c r="CL59" s="233">
        <v>2992286</v>
      </c>
      <c r="CM59" s="233">
        <v>10256833</v>
      </c>
      <c r="CN59" s="233">
        <v>723701</v>
      </c>
      <c r="CO59" s="233">
        <v>8816489</v>
      </c>
      <c r="CP59" s="233">
        <v>1318098</v>
      </c>
      <c r="CQ59" s="233">
        <v>11311197</v>
      </c>
      <c r="CR59" s="233">
        <v>1911897</v>
      </c>
      <c r="CS59" s="233">
        <v>2299223</v>
      </c>
      <c r="CT59" s="233">
        <v>3344184</v>
      </c>
      <c r="CU59" s="233">
        <v>989306</v>
      </c>
      <c r="CV59" s="233">
        <v>3700248</v>
      </c>
      <c r="CW59" s="233">
        <v>3896016</v>
      </c>
      <c r="CX59" s="233">
        <v>1938120</v>
      </c>
      <c r="CY59" s="233">
        <v>5370786</v>
      </c>
      <c r="CZ59" s="233">
        <v>1231225</v>
      </c>
      <c r="DA59" s="233">
        <v>1324747</v>
      </c>
      <c r="DB59" s="233">
        <v>7735727</v>
      </c>
      <c r="DC59" s="233">
        <v>1641066</v>
      </c>
      <c r="DD59" s="233">
        <v>11349401</v>
      </c>
      <c r="DE59" s="233">
        <v>5444909</v>
      </c>
      <c r="DF59" s="233">
        <v>1701044</v>
      </c>
      <c r="DG59" s="233">
        <v>12185795</v>
      </c>
      <c r="DH59" s="233">
        <v>4294567</v>
      </c>
      <c r="DI59" s="233">
        <v>6181449</v>
      </c>
      <c r="DJ59" s="233">
        <v>2157527</v>
      </c>
      <c r="DK59" s="233">
        <v>2274303</v>
      </c>
      <c r="DL59" s="238">
        <v>1216058</v>
      </c>
      <c r="DM59" s="238">
        <v>1839756</v>
      </c>
      <c r="DN59" s="238">
        <v>3256617</v>
      </c>
      <c r="DO59" s="238">
        <v>5610994</v>
      </c>
      <c r="DP59" s="238">
        <v>2390039</v>
      </c>
      <c r="DQ59" s="238">
        <v>7352064</v>
      </c>
      <c r="DR59" s="238">
        <v>10125682</v>
      </c>
      <c r="DS59" s="238">
        <v>2499743</v>
      </c>
      <c r="DT59" s="238">
        <v>4322165</v>
      </c>
      <c r="DU59" s="238">
        <v>1668954</v>
      </c>
      <c r="DV59" s="238">
        <v>3578570</v>
      </c>
      <c r="DW59" s="238">
        <v>3208232</v>
      </c>
      <c r="DX59" s="238">
        <v>2708941</v>
      </c>
      <c r="DY59" s="238">
        <v>6993458</v>
      </c>
      <c r="DZ59" s="238">
        <v>835031</v>
      </c>
      <c r="EA59" s="238">
        <v>3002649</v>
      </c>
      <c r="EB59" s="238">
        <v>1667911</v>
      </c>
      <c r="EC59" s="238">
        <v>2974871</v>
      </c>
      <c r="ED59" s="238">
        <v>3981153</v>
      </c>
      <c r="EE59" s="238">
        <v>4464299</v>
      </c>
      <c r="EF59" s="238">
        <v>7554876</v>
      </c>
      <c r="EG59" s="238">
        <v>1231225</v>
      </c>
      <c r="EH59" s="238">
        <v>6184166</v>
      </c>
      <c r="EI59" s="238">
        <v>2316636</v>
      </c>
      <c r="EJ59" s="238">
        <v>3723795</v>
      </c>
      <c r="EK59" s="238">
        <v>1443564</v>
      </c>
      <c r="EL59" s="238">
        <v>3790944</v>
      </c>
      <c r="EM59" s="238">
        <v>2789461</v>
      </c>
      <c r="EN59" s="238">
        <v>3432132</v>
      </c>
      <c r="EO59" s="238">
        <v>873061</v>
      </c>
      <c r="EP59" s="238">
        <v>562759</v>
      </c>
      <c r="EQ59" s="238">
        <v>8651676</v>
      </c>
      <c r="ER59" s="238">
        <v>4286258</v>
      </c>
      <c r="ES59" s="238">
        <v>1483111</v>
      </c>
      <c r="ET59" s="238">
        <v>706506</v>
      </c>
      <c r="EU59" s="238">
        <v>7749762</v>
      </c>
      <c r="EV59" s="238">
        <v>1197729</v>
      </c>
      <c r="EW59" s="238">
        <v>3130973</v>
      </c>
      <c r="EX59" s="238">
        <v>6879783</v>
      </c>
      <c r="EY59" s="238">
        <v>0</v>
      </c>
      <c r="EZ59" s="238">
        <v>1079214</v>
      </c>
      <c r="FA59" s="238">
        <v>9140454</v>
      </c>
      <c r="FB59" s="238">
        <v>2177286</v>
      </c>
      <c r="FC59" s="238">
        <v>4337964</v>
      </c>
      <c r="FD59" s="238">
        <v>1257074</v>
      </c>
      <c r="FE59" s="238">
        <v>545621</v>
      </c>
      <c r="FF59" s="238">
        <v>962785</v>
      </c>
      <c r="FG59" s="238">
        <v>6038438</v>
      </c>
      <c r="FH59" s="238">
        <v>5089477</v>
      </c>
      <c r="FI59" s="238">
        <v>974257</v>
      </c>
      <c r="FJ59" s="238">
        <v>7920356</v>
      </c>
      <c r="FK59" s="238">
        <v>4196496</v>
      </c>
      <c r="FL59" s="238">
        <v>0</v>
      </c>
      <c r="FM59" s="238">
        <v>0</v>
      </c>
      <c r="FN59" s="238">
        <v>3402572</v>
      </c>
      <c r="FO59" s="238">
        <v>1175156</v>
      </c>
      <c r="FP59" s="238">
        <v>755446</v>
      </c>
      <c r="FQ59" s="238">
        <v>3933347</v>
      </c>
      <c r="FR59" s="238">
        <v>3593885</v>
      </c>
      <c r="FS59" s="238">
        <v>3013253</v>
      </c>
      <c r="FT59" s="238">
        <v>1589396</v>
      </c>
      <c r="FU59" s="238">
        <v>949310</v>
      </c>
    </row>
    <row r="60" spans="1:177" x14ac:dyDescent="0.25">
      <c r="A60">
        <v>570</v>
      </c>
      <c r="C60" t="s">
        <v>298</v>
      </c>
      <c r="F60" s="233">
        <v>0</v>
      </c>
      <c r="G60" s="233">
        <v>0</v>
      </c>
      <c r="H60" s="233">
        <v>0</v>
      </c>
      <c r="I60" s="233">
        <v>0</v>
      </c>
      <c r="J60" s="233">
        <v>0</v>
      </c>
      <c r="K60" s="233">
        <v>0</v>
      </c>
      <c r="L60" s="233">
        <v>0</v>
      </c>
      <c r="M60" s="233">
        <v>0</v>
      </c>
      <c r="N60" s="233">
        <v>0</v>
      </c>
      <c r="O60" s="233">
        <v>0</v>
      </c>
      <c r="P60" s="233">
        <v>0</v>
      </c>
      <c r="Q60" s="233">
        <v>0</v>
      </c>
      <c r="R60" s="233">
        <v>0</v>
      </c>
      <c r="S60" s="233">
        <v>0</v>
      </c>
      <c r="T60" s="233">
        <v>0</v>
      </c>
      <c r="U60" s="233">
        <v>0</v>
      </c>
      <c r="V60" s="233">
        <v>0</v>
      </c>
      <c r="W60" s="233">
        <v>0</v>
      </c>
      <c r="X60" s="233">
        <v>0</v>
      </c>
      <c r="Y60" s="233">
        <v>0</v>
      </c>
      <c r="Z60" s="233">
        <v>0</v>
      </c>
      <c r="AA60" s="233">
        <v>0</v>
      </c>
      <c r="AB60" s="233">
        <v>0</v>
      </c>
      <c r="AC60" s="233">
        <v>0</v>
      </c>
      <c r="AD60" s="233">
        <v>0</v>
      </c>
      <c r="AE60" s="233">
        <v>0</v>
      </c>
      <c r="AF60" s="233">
        <v>0</v>
      </c>
      <c r="AG60" s="233">
        <v>0</v>
      </c>
      <c r="AH60" s="233">
        <v>0</v>
      </c>
      <c r="AI60" s="233">
        <v>0</v>
      </c>
      <c r="AJ60" s="233">
        <v>0</v>
      </c>
      <c r="AK60" s="233">
        <v>0</v>
      </c>
      <c r="AL60" s="233">
        <v>0</v>
      </c>
      <c r="AM60" s="233">
        <v>0</v>
      </c>
      <c r="AN60" s="233">
        <v>0</v>
      </c>
      <c r="AO60" s="233">
        <v>0</v>
      </c>
      <c r="AP60" s="233">
        <v>0</v>
      </c>
      <c r="AQ60" s="233">
        <v>0</v>
      </c>
      <c r="AR60" s="233">
        <v>0</v>
      </c>
      <c r="AS60" s="233">
        <v>0</v>
      </c>
      <c r="AT60" s="233">
        <v>0</v>
      </c>
      <c r="AU60" s="233">
        <v>0</v>
      </c>
      <c r="AV60" s="233">
        <v>0</v>
      </c>
      <c r="AW60" s="233">
        <v>0</v>
      </c>
      <c r="AX60" s="233">
        <v>0</v>
      </c>
      <c r="AY60" s="233">
        <v>0</v>
      </c>
      <c r="AZ60" s="233">
        <v>0</v>
      </c>
      <c r="BA60" s="233">
        <v>0</v>
      </c>
      <c r="BB60" s="233">
        <v>0</v>
      </c>
      <c r="BC60" s="233">
        <v>0</v>
      </c>
      <c r="BD60" s="233">
        <v>0</v>
      </c>
      <c r="BE60" s="233">
        <v>0</v>
      </c>
      <c r="BF60" s="233">
        <v>0</v>
      </c>
      <c r="BG60" s="233">
        <v>0</v>
      </c>
      <c r="BH60" s="233">
        <v>0</v>
      </c>
      <c r="BI60" s="233">
        <v>0</v>
      </c>
      <c r="BJ60" s="233">
        <v>0</v>
      </c>
      <c r="BK60" s="233">
        <v>0</v>
      </c>
      <c r="BL60" s="233">
        <v>0</v>
      </c>
      <c r="BM60" s="233">
        <v>0</v>
      </c>
      <c r="BN60" s="233">
        <v>0</v>
      </c>
      <c r="BO60" s="233">
        <v>0</v>
      </c>
      <c r="BP60" s="233">
        <v>0</v>
      </c>
      <c r="BQ60" s="233">
        <v>0</v>
      </c>
      <c r="BR60" s="233">
        <v>0</v>
      </c>
      <c r="BS60" s="233">
        <v>0</v>
      </c>
      <c r="BT60" s="233">
        <v>0</v>
      </c>
      <c r="BU60" s="233">
        <v>0</v>
      </c>
      <c r="BV60" s="233">
        <v>0</v>
      </c>
      <c r="BW60" s="233">
        <v>0</v>
      </c>
      <c r="BX60" s="233">
        <v>0</v>
      </c>
      <c r="BY60" s="233">
        <v>0</v>
      </c>
      <c r="BZ60" s="233">
        <v>0</v>
      </c>
      <c r="CA60" s="233">
        <v>0</v>
      </c>
      <c r="CB60" s="233">
        <v>0</v>
      </c>
      <c r="CC60" s="233">
        <v>0</v>
      </c>
      <c r="CD60" s="233">
        <v>0</v>
      </c>
      <c r="CE60" s="233">
        <v>0</v>
      </c>
      <c r="CF60" s="233">
        <v>0</v>
      </c>
      <c r="CG60" s="233">
        <v>0</v>
      </c>
      <c r="CH60" s="233">
        <v>0</v>
      </c>
      <c r="CI60" s="233">
        <v>0</v>
      </c>
      <c r="CJ60" s="233">
        <v>0</v>
      </c>
      <c r="CK60" s="233">
        <v>0</v>
      </c>
      <c r="CL60" s="233">
        <v>0</v>
      </c>
      <c r="CM60" s="233">
        <v>0</v>
      </c>
      <c r="CN60" s="233">
        <v>0</v>
      </c>
      <c r="CO60" s="233">
        <v>0</v>
      </c>
      <c r="CP60" s="233">
        <v>0</v>
      </c>
      <c r="CQ60" s="233">
        <v>0</v>
      </c>
      <c r="CR60" s="233">
        <v>0</v>
      </c>
      <c r="CS60" s="233">
        <v>0</v>
      </c>
      <c r="CT60" s="233">
        <v>0</v>
      </c>
      <c r="CU60" s="233">
        <v>0</v>
      </c>
      <c r="CV60" s="233">
        <v>0</v>
      </c>
      <c r="CW60" s="233">
        <v>0</v>
      </c>
      <c r="CX60" s="233">
        <v>0</v>
      </c>
      <c r="CY60" s="233">
        <v>0</v>
      </c>
      <c r="CZ60" s="233">
        <v>0</v>
      </c>
      <c r="DA60" s="233">
        <v>0</v>
      </c>
      <c r="DB60" s="233">
        <v>0</v>
      </c>
      <c r="DC60" s="233">
        <v>0</v>
      </c>
      <c r="DD60" s="233">
        <v>0</v>
      </c>
      <c r="DE60" s="233">
        <v>0</v>
      </c>
      <c r="DF60" s="233">
        <v>0</v>
      </c>
      <c r="DG60" s="233">
        <v>0</v>
      </c>
      <c r="DH60" s="233">
        <v>0</v>
      </c>
      <c r="DI60" s="233">
        <v>0</v>
      </c>
      <c r="DJ60" s="233">
        <v>0</v>
      </c>
      <c r="DK60" s="233">
        <v>0</v>
      </c>
      <c r="DL60" s="238">
        <v>0</v>
      </c>
      <c r="DM60" s="238">
        <v>0</v>
      </c>
      <c r="DN60" s="238">
        <v>0</v>
      </c>
      <c r="DO60" s="238">
        <v>0</v>
      </c>
      <c r="DP60" s="238">
        <v>0</v>
      </c>
      <c r="DQ60" s="238">
        <v>0</v>
      </c>
      <c r="DR60" s="238">
        <v>0</v>
      </c>
      <c r="DS60" s="238">
        <v>0</v>
      </c>
      <c r="DT60" s="238">
        <v>0</v>
      </c>
      <c r="DU60" s="238">
        <v>0</v>
      </c>
      <c r="DV60" s="238">
        <v>0</v>
      </c>
      <c r="DW60" s="238">
        <v>0</v>
      </c>
      <c r="DX60" s="238">
        <v>0</v>
      </c>
      <c r="DY60" s="238">
        <v>0</v>
      </c>
      <c r="DZ60" s="238">
        <v>0</v>
      </c>
      <c r="EA60" s="238">
        <v>0</v>
      </c>
      <c r="EB60" s="238">
        <v>0</v>
      </c>
      <c r="EC60" s="238">
        <v>0</v>
      </c>
      <c r="ED60" s="238">
        <v>0</v>
      </c>
      <c r="EE60" s="238">
        <v>0</v>
      </c>
      <c r="EF60" s="238">
        <v>0</v>
      </c>
      <c r="EG60" s="238">
        <v>0</v>
      </c>
      <c r="EH60" s="238">
        <v>0</v>
      </c>
      <c r="EI60" s="238">
        <v>0</v>
      </c>
      <c r="EJ60" s="238">
        <v>0</v>
      </c>
      <c r="EK60" s="238">
        <v>0</v>
      </c>
      <c r="EL60" s="238">
        <v>0</v>
      </c>
      <c r="EM60" s="238">
        <v>0</v>
      </c>
      <c r="EN60" s="238">
        <v>0</v>
      </c>
      <c r="EO60" s="238">
        <v>0</v>
      </c>
      <c r="EP60" s="238">
        <v>0</v>
      </c>
      <c r="EQ60" s="238">
        <v>0</v>
      </c>
      <c r="ER60" s="238">
        <v>0</v>
      </c>
      <c r="ES60" s="238">
        <v>0</v>
      </c>
      <c r="ET60" s="238">
        <v>0</v>
      </c>
      <c r="EU60" s="238">
        <v>0</v>
      </c>
      <c r="EV60" s="238">
        <v>0</v>
      </c>
      <c r="EW60" s="238">
        <v>0</v>
      </c>
      <c r="EX60" s="238">
        <v>0</v>
      </c>
      <c r="EY60" s="238">
        <v>0</v>
      </c>
      <c r="EZ60" s="238">
        <v>0</v>
      </c>
      <c r="FA60" s="238">
        <v>0</v>
      </c>
      <c r="FB60" s="238">
        <v>0</v>
      </c>
      <c r="FC60" s="238">
        <v>0</v>
      </c>
      <c r="FD60" s="238">
        <v>0</v>
      </c>
      <c r="FE60" s="238">
        <v>0</v>
      </c>
      <c r="FF60" s="238">
        <v>0</v>
      </c>
      <c r="FG60" s="238">
        <v>0</v>
      </c>
      <c r="FH60" s="238">
        <v>0</v>
      </c>
      <c r="FI60" s="238">
        <v>0</v>
      </c>
      <c r="FJ60" s="238">
        <v>0</v>
      </c>
      <c r="FK60" s="238">
        <v>0</v>
      </c>
      <c r="FL60" s="238">
        <v>0</v>
      </c>
      <c r="FM60" s="238">
        <v>0</v>
      </c>
      <c r="FN60" s="238">
        <v>0</v>
      </c>
      <c r="FO60" s="238">
        <v>0</v>
      </c>
      <c r="FP60" s="238">
        <v>0</v>
      </c>
      <c r="FQ60" s="238">
        <v>0</v>
      </c>
      <c r="FR60" s="238">
        <v>0</v>
      </c>
      <c r="FS60" s="238">
        <v>0</v>
      </c>
      <c r="FT60" s="238">
        <v>0</v>
      </c>
      <c r="FU60" s="238">
        <v>0</v>
      </c>
    </row>
    <row r="61" spans="1:177" x14ac:dyDescent="0.25">
      <c r="A61">
        <v>603</v>
      </c>
      <c r="B61">
        <v>603</v>
      </c>
      <c r="C61" t="s">
        <v>315</v>
      </c>
      <c r="F61" s="233">
        <v>1</v>
      </c>
      <c r="G61" s="233">
        <v>2</v>
      </c>
      <c r="H61" s="233">
        <v>2</v>
      </c>
      <c r="I61" s="233">
        <v>1</v>
      </c>
      <c r="J61" s="233">
        <v>1</v>
      </c>
      <c r="K61" s="233">
        <v>1</v>
      </c>
      <c r="L61" s="233">
        <v>2</v>
      </c>
      <c r="M61" s="233">
        <v>1</v>
      </c>
      <c r="N61" s="233">
        <v>1</v>
      </c>
      <c r="O61" s="233">
        <v>1</v>
      </c>
      <c r="P61" s="233">
        <v>1</v>
      </c>
      <c r="Q61" s="233">
        <v>1</v>
      </c>
      <c r="R61" s="233">
        <v>0</v>
      </c>
      <c r="S61" s="233">
        <v>7</v>
      </c>
      <c r="T61" s="233">
        <v>1</v>
      </c>
      <c r="U61" s="233">
        <v>1</v>
      </c>
      <c r="V61" s="233">
        <v>1</v>
      </c>
      <c r="W61" s="233">
        <v>1</v>
      </c>
      <c r="X61" s="233">
        <v>1</v>
      </c>
      <c r="Y61" s="233">
        <v>1</v>
      </c>
      <c r="Z61" s="233">
        <v>1</v>
      </c>
      <c r="AA61" s="233">
        <v>0</v>
      </c>
      <c r="AB61" s="233">
        <v>1</v>
      </c>
      <c r="AC61" s="233">
        <v>2</v>
      </c>
      <c r="AD61" s="233">
        <v>1</v>
      </c>
      <c r="AE61" s="233">
        <v>1</v>
      </c>
      <c r="AF61" s="233">
        <v>2</v>
      </c>
      <c r="AG61" s="233">
        <v>1</v>
      </c>
      <c r="AH61" s="233">
        <v>1</v>
      </c>
      <c r="AI61" s="233">
        <v>1</v>
      </c>
      <c r="AJ61" s="233">
        <v>1</v>
      </c>
      <c r="AK61" s="233">
        <v>1</v>
      </c>
      <c r="AL61" s="233">
        <v>1</v>
      </c>
      <c r="AM61" s="233">
        <v>1</v>
      </c>
      <c r="AN61" s="233">
        <v>1</v>
      </c>
      <c r="AO61" s="233">
        <v>1</v>
      </c>
      <c r="AP61" s="233">
        <v>7</v>
      </c>
      <c r="AQ61" s="233">
        <v>1</v>
      </c>
      <c r="AR61" s="233">
        <v>1</v>
      </c>
      <c r="AS61" s="233">
        <v>2</v>
      </c>
      <c r="AT61" s="233">
        <v>1</v>
      </c>
      <c r="AU61" s="233">
        <v>1</v>
      </c>
      <c r="AV61" s="233">
        <v>2</v>
      </c>
      <c r="AW61" s="233">
        <v>1</v>
      </c>
      <c r="AX61" s="233">
        <v>1</v>
      </c>
      <c r="AY61" s="233">
        <v>1</v>
      </c>
      <c r="AZ61" s="233">
        <v>1</v>
      </c>
      <c r="BA61" s="233">
        <v>0</v>
      </c>
      <c r="BB61" s="233">
        <v>2</v>
      </c>
      <c r="BC61" s="233">
        <v>2</v>
      </c>
      <c r="BD61" s="233">
        <v>1</v>
      </c>
      <c r="BE61" s="233">
        <v>1</v>
      </c>
      <c r="BF61" s="233">
        <v>2</v>
      </c>
      <c r="BG61" s="233">
        <v>1</v>
      </c>
      <c r="BH61" s="233">
        <v>1</v>
      </c>
      <c r="BI61" s="233">
        <v>1</v>
      </c>
      <c r="BJ61" s="233">
        <v>1</v>
      </c>
      <c r="BK61" s="233">
        <v>1</v>
      </c>
      <c r="BL61" s="233">
        <v>1</v>
      </c>
      <c r="BM61" s="233">
        <v>1</v>
      </c>
      <c r="BN61" s="233">
        <v>1</v>
      </c>
      <c r="BO61" s="233">
        <v>1</v>
      </c>
      <c r="BP61" s="233">
        <v>1</v>
      </c>
      <c r="BQ61" s="233">
        <v>1</v>
      </c>
      <c r="BR61" s="233">
        <v>1</v>
      </c>
      <c r="BS61" s="233">
        <v>1</v>
      </c>
      <c r="BT61" s="233">
        <v>2</v>
      </c>
      <c r="BU61" s="233">
        <v>1</v>
      </c>
      <c r="BV61" s="233">
        <v>1</v>
      </c>
      <c r="BW61" s="233">
        <v>1</v>
      </c>
      <c r="BX61" s="233">
        <v>1</v>
      </c>
      <c r="BY61" s="233">
        <v>1</v>
      </c>
      <c r="BZ61" s="233">
        <v>1</v>
      </c>
      <c r="CA61" s="233">
        <v>1</v>
      </c>
      <c r="CB61" s="233">
        <v>1</v>
      </c>
      <c r="CC61" s="233">
        <v>1</v>
      </c>
      <c r="CD61" s="233">
        <v>1</v>
      </c>
      <c r="CE61" s="233">
        <v>1</v>
      </c>
      <c r="CF61" s="233">
        <v>1</v>
      </c>
      <c r="CG61" s="233">
        <v>1</v>
      </c>
      <c r="CH61" s="233">
        <v>2</v>
      </c>
      <c r="CI61" s="233">
        <v>1</v>
      </c>
      <c r="CJ61" s="233">
        <v>1</v>
      </c>
      <c r="CK61" s="233">
        <v>1</v>
      </c>
      <c r="CL61" s="233">
        <v>2</v>
      </c>
      <c r="CM61" s="233">
        <v>1</v>
      </c>
      <c r="CN61" s="233">
        <v>1</v>
      </c>
      <c r="CO61" s="233">
        <v>1</v>
      </c>
      <c r="CP61" s="233">
        <v>1</v>
      </c>
      <c r="CQ61" s="233">
        <v>2</v>
      </c>
      <c r="CR61" s="233">
        <v>1</v>
      </c>
      <c r="CS61" s="233">
        <v>1</v>
      </c>
      <c r="CT61" s="233">
        <v>1</v>
      </c>
      <c r="CU61" s="233">
        <v>1</v>
      </c>
      <c r="CV61" s="233">
        <v>1</v>
      </c>
      <c r="CW61" s="233">
        <v>2</v>
      </c>
      <c r="CX61" s="233">
        <v>1</v>
      </c>
      <c r="CY61" s="233">
        <v>1</v>
      </c>
      <c r="CZ61" s="233">
        <v>7</v>
      </c>
      <c r="DA61" s="233">
        <v>1</v>
      </c>
      <c r="DB61" s="233">
        <v>1</v>
      </c>
      <c r="DC61" s="233">
        <v>2</v>
      </c>
      <c r="DD61" s="233">
        <v>1</v>
      </c>
      <c r="DE61" s="233">
        <v>1</v>
      </c>
      <c r="DF61" s="233">
        <v>1</v>
      </c>
      <c r="DG61" s="233">
        <v>1</v>
      </c>
      <c r="DH61" s="233">
        <v>1</v>
      </c>
      <c r="DI61" s="233">
        <v>1</v>
      </c>
      <c r="DJ61" s="233">
        <v>1</v>
      </c>
      <c r="DK61" s="233">
        <v>1</v>
      </c>
      <c r="DL61" s="237">
        <v>1</v>
      </c>
      <c r="DM61" s="237">
        <v>1</v>
      </c>
      <c r="DN61" s="237">
        <v>1</v>
      </c>
      <c r="DO61" s="237">
        <v>1</v>
      </c>
      <c r="DP61" s="237">
        <v>2</v>
      </c>
      <c r="DQ61" s="237">
        <v>1</v>
      </c>
      <c r="DR61" s="237">
        <v>1</v>
      </c>
      <c r="DS61" s="237">
        <v>1</v>
      </c>
      <c r="DT61" s="237">
        <v>2</v>
      </c>
      <c r="DU61" s="237">
        <v>1</v>
      </c>
      <c r="DV61" s="237">
        <v>1</v>
      </c>
      <c r="DW61" s="237">
        <v>1</v>
      </c>
      <c r="DX61" s="237">
        <v>1</v>
      </c>
      <c r="DY61" s="237">
        <v>1</v>
      </c>
      <c r="DZ61" s="237">
        <v>1</v>
      </c>
      <c r="EA61" s="237">
        <v>1</v>
      </c>
      <c r="EB61" s="237">
        <v>1</v>
      </c>
      <c r="EC61" s="237">
        <v>1</v>
      </c>
      <c r="ED61" s="237">
        <v>1</v>
      </c>
      <c r="EE61" s="237">
        <v>1</v>
      </c>
      <c r="EF61" s="237">
        <v>1</v>
      </c>
      <c r="EG61" s="237">
        <v>1</v>
      </c>
      <c r="EH61" s="237">
        <v>1</v>
      </c>
      <c r="EI61" s="237">
        <v>2</v>
      </c>
      <c r="EJ61" s="237">
        <v>1</v>
      </c>
      <c r="EK61" s="237">
        <v>1</v>
      </c>
      <c r="EL61" s="237">
        <v>1</v>
      </c>
      <c r="EM61" s="237">
        <v>1</v>
      </c>
      <c r="EN61" s="237">
        <v>1</v>
      </c>
      <c r="EO61" s="237">
        <v>1</v>
      </c>
      <c r="EP61" s="237">
        <v>1</v>
      </c>
      <c r="EQ61" s="237">
        <v>2</v>
      </c>
      <c r="ER61" s="237">
        <v>1</v>
      </c>
      <c r="ES61" s="237">
        <v>1</v>
      </c>
      <c r="ET61" s="236">
        <v>1</v>
      </c>
      <c r="EU61" s="237">
        <v>2</v>
      </c>
      <c r="EV61" s="237">
        <v>1</v>
      </c>
      <c r="EW61" s="237">
        <v>2</v>
      </c>
      <c r="EX61" s="237">
        <v>1</v>
      </c>
      <c r="EY61" s="237">
        <v>1</v>
      </c>
      <c r="EZ61" s="237">
        <v>1</v>
      </c>
      <c r="FA61" s="237">
        <v>1</v>
      </c>
      <c r="FB61" s="237">
        <v>1</v>
      </c>
      <c r="FC61" s="237">
        <v>1</v>
      </c>
      <c r="FD61" s="237">
        <v>1</v>
      </c>
      <c r="FE61" s="237">
        <v>1</v>
      </c>
      <c r="FF61" s="237">
        <v>2</v>
      </c>
      <c r="FG61" s="237">
        <v>2</v>
      </c>
      <c r="FH61" s="237">
        <v>1</v>
      </c>
      <c r="FI61" s="237">
        <v>1</v>
      </c>
      <c r="FJ61" s="237">
        <v>1</v>
      </c>
      <c r="FK61" s="237">
        <v>1</v>
      </c>
      <c r="FL61" s="237">
        <v>1</v>
      </c>
      <c r="FM61" s="237">
        <v>1</v>
      </c>
      <c r="FN61" s="237">
        <v>1</v>
      </c>
      <c r="FO61" s="237">
        <v>1</v>
      </c>
      <c r="FP61" s="237">
        <v>1</v>
      </c>
      <c r="FQ61" s="237">
        <v>1</v>
      </c>
      <c r="FR61" s="237">
        <v>1</v>
      </c>
      <c r="FS61" s="237">
        <v>1</v>
      </c>
      <c r="FT61" s="237">
        <v>1</v>
      </c>
      <c r="FU61" s="237">
        <v>1</v>
      </c>
    </row>
    <row r="62" spans="1:177" x14ac:dyDescent="0.25">
      <c r="A62">
        <v>604</v>
      </c>
      <c r="B62">
        <v>604</v>
      </c>
      <c r="C62" t="s">
        <v>316</v>
      </c>
      <c r="F62" s="233">
        <v>1</v>
      </c>
      <c r="G62" s="233">
        <v>1</v>
      </c>
      <c r="H62" s="233">
        <v>1</v>
      </c>
      <c r="I62" s="233">
        <v>1</v>
      </c>
      <c r="J62" s="233">
        <v>1</v>
      </c>
      <c r="K62" s="233">
        <v>1</v>
      </c>
      <c r="L62" s="233">
        <v>1</v>
      </c>
      <c r="M62" s="233">
        <v>1</v>
      </c>
      <c r="N62" s="233">
        <v>1</v>
      </c>
      <c r="O62" s="233">
        <v>1</v>
      </c>
      <c r="P62" s="233">
        <v>1</v>
      </c>
      <c r="Q62" s="233">
        <v>1</v>
      </c>
      <c r="R62" s="233">
        <v>1</v>
      </c>
      <c r="S62" s="233">
        <v>6</v>
      </c>
      <c r="T62" s="233">
        <v>1</v>
      </c>
      <c r="U62" s="233">
        <v>1</v>
      </c>
      <c r="V62" s="233">
        <v>1</v>
      </c>
      <c r="W62" s="233">
        <v>1</v>
      </c>
      <c r="X62" s="233">
        <v>1</v>
      </c>
      <c r="Y62" s="233">
        <v>1</v>
      </c>
      <c r="Z62" s="233">
        <v>6</v>
      </c>
      <c r="AA62" s="233">
        <v>1</v>
      </c>
      <c r="AB62" s="233">
        <v>1</v>
      </c>
      <c r="AC62" s="233">
        <v>1</v>
      </c>
      <c r="AD62" s="233">
        <v>1</v>
      </c>
      <c r="AE62" s="233">
        <v>6</v>
      </c>
      <c r="AF62" s="233">
        <v>1</v>
      </c>
      <c r="AG62" s="233">
        <v>6</v>
      </c>
      <c r="AH62" s="233">
        <v>1</v>
      </c>
      <c r="AI62" s="233">
        <v>1</v>
      </c>
      <c r="AJ62" s="233">
        <v>1</v>
      </c>
      <c r="AK62" s="233">
        <v>1</v>
      </c>
      <c r="AL62" s="233">
        <v>1</v>
      </c>
      <c r="AM62" s="233">
        <v>1</v>
      </c>
      <c r="AN62" s="233">
        <v>1</v>
      </c>
      <c r="AO62" s="233">
        <v>1</v>
      </c>
      <c r="AP62" s="233">
        <v>1</v>
      </c>
      <c r="AQ62" s="233">
        <v>1</v>
      </c>
      <c r="AR62" s="233">
        <v>1</v>
      </c>
      <c r="AS62" s="233">
        <v>1</v>
      </c>
      <c r="AT62" s="233">
        <v>1</v>
      </c>
      <c r="AU62" s="233">
        <v>1</v>
      </c>
      <c r="AV62" s="233">
        <v>1</v>
      </c>
      <c r="AW62" s="233">
        <v>1</v>
      </c>
      <c r="AX62" s="233">
        <v>1</v>
      </c>
      <c r="AY62" s="233">
        <v>1</v>
      </c>
      <c r="AZ62" s="233">
        <v>1</v>
      </c>
      <c r="BA62" s="233">
        <v>1</v>
      </c>
      <c r="BB62" s="233">
        <v>1</v>
      </c>
      <c r="BC62" s="233">
        <v>1</v>
      </c>
      <c r="BD62" s="233">
        <v>1</v>
      </c>
      <c r="BE62" s="233">
        <v>1</v>
      </c>
      <c r="BF62" s="233">
        <v>1</v>
      </c>
      <c r="BG62" s="233">
        <v>1</v>
      </c>
      <c r="BH62" s="233">
        <v>1</v>
      </c>
      <c r="BI62" s="233">
        <v>1</v>
      </c>
      <c r="BJ62" s="233">
        <v>1</v>
      </c>
      <c r="BK62" s="233">
        <v>1</v>
      </c>
      <c r="BL62" s="233">
        <v>1</v>
      </c>
      <c r="BM62" s="233">
        <v>1</v>
      </c>
      <c r="BN62" s="233">
        <v>1</v>
      </c>
      <c r="BO62" s="233">
        <v>1</v>
      </c>
      <c r="BP62" s="233">
        <v>1</v>
      </c>
      <c r="BQ62" s="233">
        <v>6</v>
      </c>
      <c r="BR62" s="233">
        <v>1</v>
      </c>
      <c r="BS62" s="233">
        <v>1</v>
      </c>
      <c r="BT62" s="233">
        <v>1</v>
      </c>
      <c r="BU62" s="233">
        <v>1</v>
      </c>
      <c r="BV62" s="233">
        <v>1</v>
      </c>
      <c r="BW62" s="233">
        <v>1</v>
      </c>
      <c r="BX62" s="233">
        <v>1</v>
      </c>
      <c r="BY62" s="233">
        <v>1</v>
      </c>
      <c r="BZ62" s="233">
        <v>1</v>
      </c>
      <c r="CA62" s="233">
        <v>1</v>
      </c>
      <c r="CB62" s="233">
        <v>1</v>
      </c>
      <c r="CC62" s="233">
        <v>1</v>
      </c>
      <c r="CD62" s="233">
        <v>1</v>
      </c>
      <c r="CE62" s="233">
        <v>1</v>
      </c>
      <c r="CF62" s="233">
        <v>1</v>
      </c>
      <c r="CG62" s="233">
        <v>1</v>
      </c>
      <c r="CH62" s="233">
        <v>1</v>
      </c>
      <c r="CI62" s="233">
        <v>1</v>
      </c>
      <c r="CJ62" s="233">
        <v>1</v>
      </c>
      <c r="CK62" s="233">
        <v>1</v>
      </c>
      <c r="CL62" s="233">
        <v>1</v>
      </c>
      <c r="CM62" s="233">
        <v>1</v>
      </c>
      <c r="CN62" s="233">
        <v>6</v>
      </c>
      <c r="CO62" s="233">
        <v>1</v>
      </c>
      <c r="CP62" s="233">
        <v>1</v>
      </c>
      <c r="CQ62" s="233">
        <v>1</v>
      </c>
      <c r="CR62" s="233">
        <v>1</v>
      </c>
      <c r="CS62" s="233">
        <v>1</v>
      </c>
      <c r="CT62" s="233">
        <v>6</v>
      </c>
      <c r="CU62" s="233">
        <v>1</v>
      </c>
      <c r="CV62" s="233">
        <v>1</v>
      </c>
      <c r="CW62" s="233">
        <v>1</v>
      </c>
      <c r="CX62" s="233">
        <v>1</v>
      </c>
      <c r="CY62" s="233">
        <v>1</v>
      </c>
      <c r="CZ62" s="233">
        <v>6</v>
      </c>
      <c r="DA62" s="233">
        <v>1</v>
      </c>
      <c r="DB62" s="233">
        <v>1</v>
      </c>
      <c r="DC62" s="233">
        <v>1</v>
      </c>
      <c r="DD62" s="233">
        <v>1</v>
      </c>
      <c r="DE62" s="233">
        <v>1</v>
      </c>
      <c r="DF62" s="233">
        <v>1</v>
      </c>
      <c r="DG62" s="233">
        <v>1</v>
      </c>
      <c r="DH62" s="233">
        <v>1</v>
      </c>
      <c r="DI62" s="233">
        <v>1</v>
      </c>
      <c r="DJ62" s="233">
        <v>1</v>
      </c>
      <c r="DK62" s="233">
        <v>1</v>
      </c>
      <c r="DL62" s="237">
        <v>1</v>
      </c>
      <c r="DM62" s="237">
        <v>1</v>
      </c>
      <c r="DN62" s="237">
        <v>1</v>
      </c>
      <c r="DO62" s="237">
        <v>1</v>
      </c>
      <c r="DP62" s="237">
        <v>1</v>
      </c>
      <c r="DQ62" s="237">
        <v>1</v>
      </c>
      <c r="DR62" s="237">
        <v>1</v>
      </c>
      <c r="DS62" s="237">
        <v>1</v>
      </c>
      <c r="DT62" s="237">
        <v>1</v>
      </c>
      <c r="DU62" s="237">
        <v>1</v>
      </c>
      <c r="DV62" s="237">
        <v>1</v>
      </c>
      <c r="DW62" s="237">
        <v>1</v>
      </c>
      <c r="DX62" s="237">
        <v>1</v>
      </c>
      <c r="DY62" s="237">
        <v>1</v>
      </c>
      <c r="DZ62" s="237">
        <v>1</v>
      </c>
      <c r="EA62" s="237">
        <v>1</v>
      </c>
      <c r="EB62" s="237">
        <v>1</v>
      </c>
      <c r="EC62" s="237">
        <v>1</v>
      </c>
      <c r="ED62" s="237">
        <v>6</v>
      </c>
      <c r="EE62" s="237">
        <v>1</v>
      </c>
      <c r="EF62" s="237">
        <v>1</v>
      </c>
      <c r="EG62" s="237">
        <v>1</v>
      </c>
      <c r="EH62" s="237">
        <v>1</v>
      </c>
      <c r="EI62" s="237">
        <v>1</v>
      </c>
      <c r="EJ62" s="237">
        <v>1</v>
      </c>
      <c r="EK62" s="237">
        <v>1</v>
      </c>
      <c r="EL62" s="237">
        <v>1</v>
      </c>
      <c r="EM62" s="237">
        <v>1</v>
      </c>
      <c r="EN62" s="237">
        <v>1</v>
      </c>
      <c r="EO62" s="237">
        <v>1</v>
      </c>
      <c r="EP62" s="237">
        <v>1</v>
      </c>
      <c r="EQ62" s="237">
        <v>1</v>
      </c>
      <c r="ER62" s="237">
        <v>6</v>
      </c>
      <c r="ES62" s="237">
        <v>1</v>
      </c>
      <c r="ET62" s="236">
        <v>1</v>
      </c>
      <c r="EU62" s="237">
        <v>1</v>
      </c>
      <c r="EV62" s="237">
        <v>1</v>
      </c>
      <c r="EW62" s="237">
        <v>1</v>
      </c>
      <c r="EX62" s="237">
        <v>1</v>
      </c>
      <c r="EY62" s="237">
        <v>1</v>
      </c>
      <c r="EZ62" s="237">
        <v>1</v>
      </c>
      <c r="FA62" s="237">
        <v>1</v>
      </c>
      <c r="FB62" s="237">
        <v>1</v>
      </c>
      <c r="FC62" s="237">
        <v>1</v>
      </c>
      <c r="FD62" s="237">
        <v>1</v>
      </c>
      <c r="FE62" s="237">
        <v>1</v>
      </c>
      <c r="FF62" s="237">
        <v>1</v>
      </c>
      <c r="FG62" s="237">
        <v>6</v>
      </c>
      <c r="FH62" s="237">
        <v>1</v>
      </c>
      <c r="FI62" s="237">
        <v>1</v>
      </c>
      <c r="FJ62" s="237">
        <v>1</v>
      </c>
      <c r="FK62" s="237">
        <v>1</v>
      </c>
      <c r="FL62" s="237">
        <v>1</v>
      </c>
      <c r="FM62" s="237">
        <v>1</v>
      </c>
      <c r="FN62" s="237">
        <v>1</v>
      </c>
      <c r="FO62" s="237">
        <v>1</v>
      </c>
      <c r="FP62" s="237">
        <v>1</v>
      </c>
      <c r="FQ62" s="237">
        <v>1</v>
      </c>
      <c r="FR62" s="237">
        <v>1</v>
      </c>
      <c r="FS62" s="237">
        <v>1</v>
      </c>
      <c r="FT62" s="237">
        <v>1</v>
      </c>
      <c r="FU62" s="237">
        <v>6</v>
      </c>
    </row>
    <row r="63" spans="1:177" x14ac:dyDescent="0.25">
      <c r="A63">
        <v>605</v>
      </c>
      <c r="B63">
        <v>605</v>
      </c>
      <c r="C63" t="s">
        <v>216</v>
      </c>
      <c r="F63" s="233">
        <v>1</v>
      </c>
      <c r="G63" s="233">
        <v>1</v>
      </c>
      <c r="H63" s="233">
        <v>1</v>
      </c>
      <c r="I63" s="233">
        <v>1</v>
      </c>
      <c r="J63" s="233">
        <v>1</v>
      </c>
      <c r="K63" s="233">
        <v>1</v>
      </c>
      <c r="L63" s="233">
        <v>1</v>
      </c>
      <c r="M63" s="233">
        <v>1</v>
      </c>
      <c r="N63" s="233">
        <v>1</v>
      </c>
      <c r="O63" s="233">
        <v>1</v>
      </c>
      <c r="P63" s="233">
        <v>1</v>
      </c>
      <c r="Q63" s="233">
        <v>1</v>
      </c>
      <c r="R63" s="233">
        <v>1</v>
      </c>
      <c r="S63" s="233">
        <v>1</v>
      </c>
      <c r="T63" s="233">
        <v>1</v>
      </c>
      <c r="U63" s="233">
        <v>1</v>
      </c>
      <c r="V63" s="233">
        <v>1</v>
      </c>
      <c r="W63" s="233">
        <v>1</v>
      </c>
      <c r="X63" s="233">
        <v>1</v>
      </c>
      <c r="Y63" s="233">
        <v>1</v>
      </c>
      <c r="Z63" s="233">
        <v>1</v>
      </c>
      <c r="AA63" s="233">
        <v>1</v>
      </c>
      <c r="AB63" s="233">
        <v>1</v>
      </c>
      <c r="AC63" s="233">
        <v>1</v>
      </c>
      <c r="AD63" s="233">
        <v>1</v>
      </c>
      <c r="AE63" s="233">
        <v>1</v>
      </c>
      <c r="AF63" s="233">
        <v>1</v>
      </c>
      <c r="AG63" s="233">
        <v>1</v>
      </c>
      <c r="AH63" s="233">
        <v>1</v>
      </c>
      <c r="AI63" s="233">
        <v>1</v>
      </c>
      <c r="AJ63" s="233">
        <v>1</v>
      </c>
      <c r="AK63" s="233">
        <v>1</v>
      </c>
      <c r="AL63" s="233">
        <v>1</v>
      </c>
      <c r="AM63" s="233">
        <v>1</v>
      </c>
      <c r="AN63" s="233">
        <v>1</v>
      </c>
      <c r="AO63" s="233">
        <v>1</v>
      </c>
      <c r="AP63" s="233">
        <v>1</v>
      </c>
      <c r="AQ63" s="233">
        <v>1</v>
      </c>
      <c r="AR63" s="233">
        <v>1</v>
      </c>
      <c r="AS63" s="233">
        <v>1</v>
      </c>
      <c r="AT63" s="233">
        <v>1</v>
      </c>
      <c r="AU63" s="233">
        <v>1</v>
      </c>
      <c r="AV63" s="233">
        <v>1</v>
      </c>
      <c r="AW63" s="233">
        <v>1</v>
      </c>
      <c r="AX63" s="233">
        <v>1</v>
      </c>
      <c r="AY63" s="233">
        <v>1</v>
      </c>
      <c r="AZ63" s="233">
        <v>1</v>
      </c>
      <c r="BA63" s="233">
        <v>1</v>
      </c>
      <c r="BB63" s="233">
        <v>1</v>
      </c>
      <c r="BC63" s="233">
        <v>1</v>
      </c>
      <c r="BD63" s="233">
        <v>1</v>
      </c>
      <c r="BE63" s="233">
        <v>1</v>
      </c>
      <c r="BF63" s="233">
        <v>1</v>
      </c>
      <c r="BG63" s="233">
        <v>1</v>
      </c>
      <c r="BH63" s="233">
        <v>1</v>
      </c>
      <c r="BI63" s="233">
        <v>1</v>
      </c>
      <c r="BJ63" s="233">
        <v>1</v>
      </c>
      <c r="BK63" s="233">
        <v>1</v>
      </c>
      <c r="BL63" s="233">
        <v>1</v>
      </c>
      <c r="BM63" s="233">
        <v>1</v>
      </c>
      <c r="BN63" s="233">
        <v>1</v>
      </c>
      <c r="BO63" s="233">
        <v>1</v>
      </c>
      <c r="BP63" s="233">
        <v>1</v>
      </c>
      <c r="BQ63" s="233">
        <v>1</v>
      </c>
      <c r="BR63" s="233">
        <v>1</v>
      </c>
      <c r="BS63" s="233">
        <v>1</v>
      </c>
      <c r="BT63" s="233">
        <v>1</v>
      </c>
      <c r="BU63" s="233">
        <v>0</v>
      </c>
      <c r="BV63" s="233">
        <v>1</v>
      </c>
      <c r="BW63" s="233">
        <v>1</v>
      </c>
      <c r="BX63" s="233">
        <v>1</v>
      </c>
      <c r="BY63" s="233">
        <v>1</v>
      </c>
      <c r="BZ63" s="233">
        <v>1</v>
      </c>
      <c r="CA63" s="233">
        <v>1</v>
      </c>
      <c r="CB63" s="233">
        <v>1</v>
      </c>
      <c r="CC63" s="233">
        <v>1</v>
      </c>
      <c r="CD63" s="233">
        <v>1</v>
      </c>
      <c r="CE63" s="233">
        <v>1</v>
      </c>
      <c r="CF63" s="233">
        <v>1</v>
      </c>
      <c r="CG63" s="233">
        <v>1</v>
      </c>
      <c r="CH63" s="233">
        <v>1</v>
      </c>
      <c r="CI63" s="233">
        <v>1</v>
      </c>
      <c r="CJ63" s="233">
        <v>1</v>
      </c>
      <c r="CK63" s="233">
        <v>1</v>
      </c>
      <c r="CL63" s="233">
        <v>1</v>
      </c>
      <c r="CM63" s="233">
        <v>1</v>
      </c>
      <c r="CN63" s="233">
        <v>1</v>
      </c>
      <c r="CO63" s="233">
        <v>1</v>
      </c>
      <c r="CP63" s="233">
        <v>1</v>
      </c>
      <c r="CQ63" s="233">
        <v>1</v>
      </c>
      <c r="CR63" s="233">
        <v>1</v>
      </c>
      <c r="CS63" s="233">
        <v>1</v>
      </c>
      <c r="CT63" s="233">
        <v>1</v>
      </c>
      <c r="CU63" s="233">
        <v>1</v>
      </c>
      <c r="CV63" s="233">
        <v>1</v>
      </c>
      <c r="CW63" s="233">
        <v>1</v>
      </c>
      <c r="CX63" s="233">
        <v>1</v>
      </c>
      <c r="CY63" s="233">
        <v>1</v>
      </c>
      <c r="CZ63" s="233">
        <v>1</v>
      </c>
      <c r="DA63" s="233">
        <v>1</v>
      </c>
      <c r="DB63" s="233">
        <v>1</v>
      </c>
      <c r="DC63" s="233">
        <v>1</v>
      </c>
      <c r="DD63" s="233">
        <v>1</v>
      </c>
      <c r="DE63" s="233">
        <v>1</v>
      </c>
      <c r="DF63" s="233">
        <v>1</v>
      </c>
      <c r="DG63" s="233">
        <v>1</v>
      </c>
      <c r="DH63" s="233">
        <v>1</v>
      </c>
      <c r="DI63" s="233">
        <v>1</v>
      </c>
      <c r="DJ63" s="233">
        <v>1</v>
      </c>
      <c r="DK63" s="233">
        <v>1</v>
      </c>
      <c r="DL63" s="237">
        <v>1</v>
      </c>
      <c r="DM63" s="237">
        <v>1</v>
      </c>
      <c r="DN63" s="237">
        <v>1</v>
      </c>
      <c r="DO63" s="237">
        <v>1</v>
      </c>
      <c r="DP63" s="237">
        <v>1</v>
      </c>
      <c r="DQ63" s="237">
        <v>1</v>
      </c>
      <c r="DR63" s="237">
        <v>1</v>
      </c>
      <c r="DS63" s="237">
        <v>1</v>
      </c>
      <c r="DT63" s="237">
        <v>1</v>
      </c>
      <c r="DU63" s="237">
        <v>1</v>
      </c>
      <c r="DV63" s="237">
        <v>1</v>
      </c>
      <c r="DW63" s="237">
        <v>1</v>
      </c>
      <c r="DX63" s="237">
        <v>1</v>
      </c>
      <c r="DY63" s="237">
        <v>1</v>
      </c>
      <c r="DZ63" s="237">
        <v>1</v>
      </c>
      <c r="EA63" s="237">
        <v>1</v>
      </c>
      <c r="EB63" s="237">
        <v>1</v>
      </c>
      <c r="EC63" s="237">
        <v>1</v>
      </c>
      <c r="ED63" s="237">
        <v>1</v>
      </c>
      <c r="EE63" s="237">
        <v>1</v>
      </c>
      <c r="EF63" s="237">
        <v>1</v>
      </c>
      <c r="EG63" s="237">
        <v>1</v>
      </c>
      <c r="EH63" s="237">
        <v>1</v>
      </c>
      <c r="EI63" s="237">
        <v>1</v>
      </c>
      <c r="EJ63" s="237">
        <v>1</v>
      </c>
      <c r="EK63" s="237">
        <v>1</v>
      </c>
      <c r="EL63" s="237">
        <v>1</v>
      </c>
      <c r="EM63" s="237">
        <v>1</v>
      </c>
      <c r="EN63" s="237">
        <v>1</v>
      </c>
      <c r="EO63" s="237">
        <v>1</v>
      </c>
      <c r="EP63" s="237">
        <v>1</v>
      </c>
      <c r="EQ63" s="237">
        <v>1</v>
      </c>
      <c r="ER63" s="237">
        <v>1</v>
      </c>
      <c r="ES63" s="237">
        <v>1</v>
      </c>
      <c r="ET63" s="236">
        <v>1</v>
      </c>
      <c r="EU63" s="237">
        <v>1</v>
      </c>
      <c r="EV63" s="237">
        <v>1</v>
      </c>
      <c r="EW63" s="237">
        <v>1</v>
      </c>
      <c r="EX63" s="237">
        <v>1</v>
      </c>
      <c r="EY63" s="237">
        <v>1</v>
      </c>
      <c r="EZ63" s="237">
        <v>1</v>
      </c>
      <c r="FA63" s="237">
        <v>1</v>
      </c>
      <c r="FB63" s="237">
        <v>1</v>
      </c>
      <c r="FC63" s="237">
        <v>1</v>
      </c>
      <c r="FD63" s="237">
        <v>1</v>
      </c>
      <c r="FE63" s="237">
        <v>1</v>
      </c>
      <c r="FF63" s="237">
        <v>1</v>
      </c>
      <c r="FG63" s="237">
        <v>1</v>
      </c>
      <c r="FH63" s="237">
        <v>1</v>
      </c>
      <c r="FI63" s="237">
        <v>1</v>
      </c>
      <c r="FJ63" s="237">
        <v>1</v>
      </c>
      <c r="FK63" s="237">
        <v>1</v>
      </c>
      <c r="FL63" s="237">
        <v>1</v>
      </c>
      <c r="FM63" s="237">
        <v>1</v>
      </c>
      <c r="FN63" s="237">
        <v>1</v>
      </c>
      <c r="FO63" s="237">
        <v>1</v>
      </c>
      <c r="FP63" s="237">
        <v>1</v>
      </c>
      <c r="FQ63" s="237">
        <v>1</v>
      </c>
      <c r="FR63" s="237">
        <v>1</v>
      </c>
      <c r="FS63" s="237">
        <v>1</v>
      </c>
      <c r="FT63" s="237">
        <v>1</v>
      </c>
      <c r="FU63" s="237">
        <v>1</v>
      </c>
    </row>
    <row r="64" spans="1:177" x14ac:dyDescent="0.25">
      <c r="A64">
        <v>606</v>
      </c>
      <c r="B64">
        <v>606</v>
      </c>
      <c r="C64" t="s">
        <v>322</v>
      </c>
      <c r="F64" s="233">
        <v>1</v>
      </c>
      <c r="G64" s="233">
        <v>1</v>
      </c>
      <c r="H64" s="233">
        <v>1</v>
      </c>
      <c r="I64" s="233">
        <v>1</v>
      </c>
      <c r="J64" s="233">
        <v>1</v>
      </c>
      <c r="K64" s="233">
        <v>1</v>
      </c>
      <c r="L64" s="233">
        <v>1</v>
      </c>
      <c r="M64" s="233">
        <v>1</v>
      </c>
      <c r="N64" s="233">
        <v>1</v>
      </c>
      <c r="O64" s="233">
        <v>1</v>
      </c>
      <c r="P64" s="233">
        <v>1</v>
      </c>
      <c r="Q64" s="233">
        <v>1</v>
      </c>
      <c r="R64" s="233">
        <v>1</v>
      </c>
      <c r="S64" s="233">
        <v>1</v>
      </c>
      <c r="T64" s="233">
        <v>1</v>
      </c>
      <c r="U64" s="233">
        <v>1</v>
      </c>
      <c r="V64" s="233">
        <v>1</v>
      </c>
      <c r="W64" s="233">
        <v>1</v>
      </c>
      <c r="X64" s="233">
        <v>1</v>
      </c>
      <c r="Y64" s="233">
        <v>1</v>
      </c>
      <c r="Z64" s="233">
        <v>1</v>
      </c>
      <c r="AA64" s="233">
        <v>1</v>
      </c>
      <c r="AB64" s="233">
        <v>1</v>
      </c>
      <c r="AC64" s="233">
        <v>1</v>
      </c>
      <c r="AD64" s="233">
        <v>1</v>
      </c>
      <c r="AE64" s="233">
        <v>1</v>
      </c>
      <c r="AF64" s="233">
        <v>1</v>
      </c>
      <c r="AG64" s="233">
        <v>1</v>
      </c>
      <c r="AH64" s="233">
        <v>1</v>
      </c>
      <c r="AI64" s="233">
        <v>1</v>
      </c>
      <c r="AJ64" s="233">
        <v>1</v>
      </c>
      <c r="AK64" s="233">
        <v>1</v>
      </c>
      <c r="AL64" s="233">
        <v>1</v>
      </c>
      <c r="AM64" s="233">
        <v>1</v>
      </c>
      <c r="AN64" s="233">
        <v>1</v>
      </c>
      <c r="AO64" s="233">
        <v>1</v>
      </c>
      <c r="AP64" s="233">
        <v>0</v>
      </c>
      <c r="AQ64" s="233">
        <v>1</v>
      </c>
      <c r="AR64" s="233">
        <v>1</v>
      </c>
      <c r="AS64" s="233">
        <v>1</v>
      </c>
      <c r="AT64" s="233">
        <v>1</v>
      </c>
      <c r="AU64" s="233">
        <v>1</v>
      </c>
      <c r="AV64" s="233">
        <v>1</v>
      </c>
      <c r="AW64" s="233">
        <v>0</v>
      </c>
      <c r="AX64" s="233">
        <v>1</v>
      </c>
      <c r="AY64" s="233">
        <v>1</v>
      </c>
      <c r="AZ64" s="233">
        <v>1</v>
      </c>
      <c r="BA64" s="233">
        <v>1</v>
      </c>
      <c r="BB64" s="233">
        <v>0</v>
      </c>
      <c r="BC64" s="233">
        <v>1</v>
      </c>
      <c r="BD64" s="233">
        <v>1</v>
      </c>
      <c r="BE64" s="233">
        <v>1</v>
      </c>
      <c r="BF64" s="233">
        <v>1</v>
      </c>
      <c r="BG64" s="233">
        <v>0</v>
      </c>
      <c r="BH64" s="233">
        <v>1</v>
      </c>
      <c r="BI64" s="233">
        <v>1</v>
      </c>
      <c r="BJ64" s="233">
        <v>1</v>
      </c>
      <c r="BK64" s="233">
        <v>1</v>
      </c>
      <c r="BL64" s="233">
        <v>1</v>
      </c>
      <c r="BM64" s="233">
        <v>1</v>
      </c>
      <c r="BN64" s="233">
        <v>1</v>
      </c>
      <c r="BO64" s="233">
        <v>1</v>
      </c>
      <c r="BP64" s="233">
        <v>1</v>
      </c>
      <c r="BQ64" s="233">
        <v>0</v>
      </c>
      <c r="BR64" s="233">
        <v>1</v>
      </c>
      <c r="BS64" s="233">
        <v>1</v>
      </c>
      <c r="BT64" s="233">
        <v>1</v>
      </c>
      <c r="BU64" s="233">
        <v>1</v>
      </c>
      <c r="BV64" s="233">
        <v>1</v>
      </c>
      <c r="BW64" s="233">
        <v>1</v>
      </c>
      <c r="BX64" s="233">
        <v>1</v>
      </c>
      <c r="BY64" s="233">
        <v>1</v>
      </c>
      <c r="BZ64" s="233">
        <v>1</v>
      </c>
      <c r="CA64" s="233">
        <v>1</v>
      </c>
      <c r="CB64" s="233">
        <v>0</v>
      </c>
      <c r="CC64" s="233">
        <v>1</v>
      </c>
      <c r="CD64" s="233">
        <v>1</v>
      </c>
      <c r="CE64" s="233">
        <v>1</v>
      </c>
      <c r="CF64" s="233">
        <v>1</v>
      </c>
      <c r="CG64" s="233">
        <v>1</v>
      </c>
      <c r="CH64" s="233">
        <v>1</v>
      </c>
      <c r="CI64" s="233">
        <v>1</v>
      </c>
      <c r="CJ64" s="233">
        <v>0</v>
      </c>
      <c r="CK64" s="233">
        <v>0</v>
      </c>
      <c r="CL64" s="233">
        <v>1</v>
      </c>
      <c r="CM64" s="233">
        <v>1</v>
      </c>
      <c r="CN64" s="233">
        <v>1</v>
      </c>
      <c r="CO64" s="233">
        <v>1</v>
      </c>
      <c r="CP64" s="233">
        <v>1</v>
      </c>
      <c r="CQ64" s="233">
        <v>1</v>
      </c>
      <c r="CR64" s="233">
        <v>1</v>
      </c>
      <c r="CS64" s="233">
        <v>1</v>
      </c>
      <c r="CT64" s="233">
        <v>1</v>
      </c>
      <c r="CU64" s="233">
        <v>1</v>
      </c>
      <c r="CV64" s="233">
        <v>1</v>
      </c>
      <c r="CW64" s="233">
        <v>1</v>
      </c>
      <c r="CX64" s="233">
        <v>1</v>
      </c>
      <c r="CY64" s="233">
        <v>1</v>
      </c>
      <c r="CZ64" s="233">
        <v>1</v>
      </c>
      <c r="DA64" s="233">
        <v>1</v>
      </c>
      <c r="DB64" s="233">
        <v>1</v>
      </c>
      <c r="DC64" s="233">
        <v>1</v>
      </c>
      <c r="DD64" s="233">
        <v>1</v>
      </c>
      <c r="DE64" s="233">
        <v>1</v>
      </c>
      <c r="DF64" s="233">
        <v>1</v>
      </c>
      <c r="DG64" s="233">
        <v>1</v>
      </c>
      <c r="DH64" s="233">
        <v>1</v>
      </c>
      <c r="DI64" s="233">
        <v>1</v>
      </c>
      <c r="DJ64" s="233">
        <v>1</v>
      </c>
      <c r="DK64" s="233">
        <v>1</v>
      </c>
      <c r="DL64" s="238">
        <v>1</v>
      </c>
      <c r="DM64" s="238">
        <v>1</v>
      </c>
      <c r="DN64" s="238">
        <v>1</v>
      </c>
      <c r="DO64" s="238">
        <v>1</v>
      </c>
      <c r="DP64" s="238">
        <v>1</v>
      </c>
      <c r="DQ64" s="238">
        <v>1</v>
      </c>
      <c r="DR64" s="238">
        <v>1</v>
      </c>
      <c r="DS64" s="238">
        <v>1</v>
      </c>
      <c r="DT64" s="238">
        <v>1</v>
      </c>
      <c r="DU64" s="238">
        <v>1</v>
      </c>
      <c r="DV64" s="238">
        <v>1</v>
      </c>
      <c r="DW64" s="238">
        <v>1</v>
      </c>
      <c r="DX64" s="238">
        <v>1</v>
      </c>
      <c r="DY64" s="238">
        <v>1</v>
      </c>
      <c r="DZ64" s="238">
        <v>1</v>
      </c>
      <c r="EA64" s="238">
        <v>1</v>
      </c>
      <c r="EB64" s="238">
        <v>1</v>
      </c>
      <c r="EC64" s="238">
        <v>1</v>
      </c>
      <c r="ED64" s="238">
        <v>1</v>
      </c>
      <c r="EE64" s="238">
        <v>1</v>
      </c>
      <c r="EF64" s="238">
        <v>1</v>
      </c>
      <c r="EG64" s="238">
        <v>1</v>
      </c>
      <c r="EH64" s="238">
        <v>1</v>
      </c>
      <c r="EI64" s="238">
        <v>1</v>
      </c>
      <c r="EJ64" s="238">
        <v>1</v>
      </c>
      <c r="EK64" s="238">
        <v>1</v>
      </c>
      <c r="EL64" s="238">
        <v>1</v>
      </c>
      <c r="EM64" s="238">
        <v>1</v>
      </c>
      <c r="EN64" s="238">
        <v>1</v>
      </c>
      <c r="EO64" s="238">
        <v>1</v>
      </c>
      <c r="EP64" s="238">
        <v>1</v>
      </c>
      <c r="EQ64" s="238">
        <v>1</v>
      </c>
      <c r="ER64" s="238">
        <v>1</v>
      </c>
      <c r="ES64" s="238">
        <v>1</v>
      </c>
      <c r="ET64" s="238">
        <v>1</v>
      </c>
      <c r="EU64" s="238">
        <v>1</v>
      </c>
      <c r="EV64" s="238">
        <v>1</v>
      </c>
      <c r="EW64" s="238">
        <v>1</v>
      </c>
      <c r="EX64" s="238">
        <v>1</v>
      </c>
      <c r="EY64" s="238">
        <v>0</v>
      </c>
      <c r="EZ64" s="238">
        <v>1</v>
      </c>
      <c r="FA64" s="238">
        <v>1</v>
      </c>
      <c r="FB64" s="238">
        <v>1</v>
      </c>
      <c r="FC64" s="238">
        <v>1</v>
      </c>
      <c r="FD64" s="238">
        <v>1</v>
      </c>
      <c r="FE64" s="238">
        <v>1</v>
      </c>
      <c r="FF64" s="238">
        <v>1</v>
      </c>
      <c r="FG64" s="238">
        <v>1</v>
      </c>
      <c r="FH64" s="238">
        <v>1</v>
      </c>
      <c r="FI64" s="238">
        <v>1</v>
      </c>
      <c r="FJ64" s="238">
        <v>1</v>
      </c>
      <c r="FK64" s="238">
        <v>1</v>
      </c>
      <c r="FL64" s="238">
        <v>0</v>
      </c>
      <c r="FM64" s="238">
        <v>0</v>
      </c>
      <c r="FN64" s="238">
        <v>1</v>
      </c>
      <c r="FO64" s="238">
        <v>1</v>
      </c>
      <c r="FP64" s="238">
        <v>1</v>
      </c>
      <c r="FQ64" s="238">
        <v>1</v>
      </c>
      <c r="FR64" s="238">
        <v>1</v>
      </c>
      <c r="FS64" s="238">
        <v>1</v>
      </c>
      <c r="FT64" s="238">
        <v>1</v>
      </c>
      <c r="FU64" s="238">
        <v>1</v>
      </c>
    </row>
    <row r="66" spans="6:177" x14ac:dyDescent="0.25">
      <c r="F66" s="247">
        <f>SUM(F51:F65)</f>
        <v>9805924</v>
      </c>
      <c r="G66" s="247">
        <f t="shared" ref="G66:BR66" si="3">SUM(G51:G65)</f>
        <v>13976335</v>
      </c>
      <c r="H66" s="247">
        <f t="shared" si="3"/>
        <v>33580828</v>
      </c>
      <c r="I66" s="247">
        <f t="shared" si="3"/>
        <v>5010596.7</v>
      </c>
      <c r="J66" s="247">
        <f t="shared" si="3"/>
        <v>7841890</v>
      </c>
      <c r="K66" s="247">
        <f t="shared" si="3"/>
        <v>36940433</v>
      </c>
      <c r="L66" s="247">
        <f t="shared" si="3"/>
        <v>5446880</v>
      </c>
      <c r="M66" s="247">
        <f t="shared" si="3"/>
        <v>8521014.0999999996</v>
      </c>
      <c r="N66" s="247">
        <f t="shared" si="3"/>
        <v>16955645</v>
      </c>
      <c r="O66" s="247">
        <f t="shared" si="3"/>
        <v>8542251.6999999993</v>
      </c>
      <c r="P66" s="247">
        <f t="shared" si="3"/>
        <v>8422487</v>
      </c>
      <c r="Q66" s="247">
        <f t="shared" si="3"/>
        <v>23894277</v>
      </c>
      <c r="R66" s="247">
        <f t="shared" si="3"/>
        <v>35271928</v>
      </c>
      <c r="S66" s="247">
        <f t="shared" si="3"/>
        <v>9673236</v>
      </c>
      <c r="T66" s="247">
        <f t="shared" si="3"/>
        <v>8208180.7000000002</v>
      </c>
      <c r="U66" s="247">
        <f t="shared" si="3"/>
        <v>33457914</v>
      </c>
      <c r="V66" s="247">
        <f t="shared" si="3"/>
        <v>11893491.699999999</v>
      </c>
      <c r="W66" s="247">
        <f t="shared" si="3"/>
        <v>12115943</v>
      </c>
      <c r="X66" s="247">
        <f t="shared" si="3"/>
        <v>25045430</v>
      </c>
      <c r="Y66" s="247">
        <f t="shared" si="3"/>
        <v>26035682</v>
      </c>
      <c r="Z66" s="247">
        <f t="shared" si="3"/>
        <v>8896872</v>
      </c>
      <c r="AA66" s="247">
        <f t="shared" si="3"/>
        <v>17929663</v>
      </c>
      <c r="AB66" s="247">
        <f t="shared" si="3"/>
        <v>6566219.7000000002</v>
      </c>
      <c r="AC66" s="247">
        <f t="shared" si="3"/>
        <v>11913291</v>
      </c>
      <c r="AD66" s="247">
        <f t="shared" si="3"/>
        <v>5989661</v>
      </c>
      <c r="AE66" s="247">
        <f t="shared" si="3"/>
        <v>6984666</v>
      </c>
      <c r="AF66" s="247">
        <f t="shared" si="3"/>
        <v>14238646</v>
      </c>
      <c r="AG66" s="247">
        <f t="shared" si="3"/>
        <v>9066762</v>
      </c>
      <c r="AH66" s="247">
        <f t="shared" si="3"/>
        <v>-2393489</v>
      </c>
      <c r="AI66" s="247">
        <f t="shared" si="3"/>
        <v>45021111</v>
      </c>
      <c r="AJ66" s="247">
        <f t="shared" si="3"/>
        <v>22737385</v>
      </c>
      <c r="AK66" s="247">
        <f t="shared" si="3"/>
        <v>6672683</v>
      </c>
      <c r="AL66" s="247">
        <f t="shared" si="3"/>
        <v>4209036</v>
      </c>
      <c r="AM66" s="247">
        <f t="shared" si="3"/>
        <v>15983054</v>
      </c>
      <c r="AN66" s="247">
        <f t="shared" si="3"/>
        <v>14409558</v>
      </c>
      <c r="AO66" s="247">
        <f t="shared" si="3"/>
        <v>18310884</v>
      </c>
      <c r="AP66" s="247">
        <f t="shared" si="3"/>
        <v>12042649</v>
      </c>
      <c r="AQ66" s="247">
        <f t="shared" si="3"/>
        <v>8384327</v>
      </c>
      <c r="AR66" s="247">
        <f t="shared" si="3"/>
        <v>30881313</v>
      </c>
      <c r="AS66" s="247">
        <f t="shared" si="3"/>
        <v>32002671.699999999</v>
      </c>
      <c r="AT66" s="247">
        <f t="shared" si="3"/>
        <v>12962984</v>
      </c>
      <c r="AU66" s="247">
        <f t="shared" si="3"/>
        <v>5464167</v>
      </c>
      <c r="AV66" s="247">
        <f t="shared" si="3"/>
        <v>11586079</v>
      </c>
      <c r="AW66" s="247">
        <f t="shared" si="3"/>
        <v>3866691</v>
      </c>
      <c r="AX66" s="233">
        <f t="shared" si="3"/>
        <v>15644131.699999999</v>
      </c>
      <c r="AY66" s="233">
        <f t="shared" si="3"/>
        <v>7395347</v>
      </c>
      <c r="AZ66" s="233">
        <f t="shared" si="3"/>
        <v>8713796.6999999993</v>
      </c>
      <c r="BA66" s="233">
        <f t="shared" si="3"/>
        <v>19672302</v>
      </c>
      <c r="BB66" s="233">
        <f t="shared" si="3"/>
        <v>9767239</v>
      </c>
      <c r="BC66" s="233">
        <f t="shared" si="3"/>
        <v>4922735</v>
      </c>
      <c r="BD66" s="233">
        <f t="shared" si="3"/>
        <v>37410732</v>
      </c>
      <c r="BE66" s="233">
        <f t="shared" si="3"/>
        <v>13256646</v>
      </c>
      <c r="BF66" s="233">
        <f t="shared" si="3"/>
        <v>16750124</v>
      </c>
      <c r="BG66" s="233">
        <f t="shared" si="3"/>
        <v>6470349</v>
      </c>
      <c r="BH66" s="233">
        <f t="shared" si="3"/>
        <v>36104295</v>
      </c>
      <c r="BI66" s="233">
        <f t="shared" si="3"/>
        <v>8034732</v>
      </c>
      <c r="BJ66" s="233">
        <f t="shared" si="3"/>
        <v>18892217</v>
      </c>
      <c r="BK66" s="233">
        <f t="shared" si="3"/>
        <v>2526872</v>
      </c>
      <c r="BL66" s="233">
        <f t="shared" si="3"/>
        <v>64887496</v>
      </c>
      <c r="BM66" s="233">
        <f t="shared" si="3"/>
        <v>19473159</v>
      </c>
      <c r="BN66" s="233">
        <f t="shared" si="3"/>
        <v>18637470</v>
      </c>
      <c r="BO66" s="233">
        <f t="shared" si="3"/>
        <v>9165087</v>
      </c>
      <c r="BP66" s="233">
        <f t="shared" si="3"/>
        <v>21497572</v>
      </c>
      <c r="BQ66" s="233">
        <f t="shared" si="3"/>
        <v>775107</v>
      </c>
      <c r="BR66" s="233">
        <f t="shared" si="3"/>
        <v>40649048.700000003</v>
      </c>
      <c r="BS66" s="233">
        <f t="shared" ref="BS66:ED66" si="4">SUM(BS51:BS65)</f>
        <v>19811209</v>
      </c>
      <c r="BT66" s="233">
        <f t="shared" si="4"/>
        <v>10297821</v>
      </c>
      <c r="BU66" s="233">
        <f t="shared" si="4"/>
        <v>1088475</v>
      </c>
      <c r="BV66" s="233">
        <f t="shared" si="4"/>
        <v>5079497.5</v>
      </c>
      <c r="BW66" s="233">
        <f t="shared" si="4"/>
        <v>10536995.699999999</v>
      </c>
      <c r="BX66" s="233">
        <f t="shared" si="4"/>
        <v>27960531.699999999</v>
      </c>
      <c r="BY66" s="233">
        <f t="shared" si="4"/>
        <v>6031043</v>
      </c>
      <c r="BZ66" s="233">
        <f t="shared" si="4"/>
        <v>6986165</v>
      </c>
      <c r="CA66" s="233">
        <f t="shared" si="4"/>
        <v>10006414</v>
      </c>
      <c r="CB66" s="233">
        <f t="shared" si="4"/>
        <v>12220905.600000001</v>
      </c>
      <c r="CC66" s="233">
        <f t="shared" si="4"/>
        <v>-7942510</v>
      </c>
      <c r="CD66" s="233">
        <f t="shared" si="4"/>
        <v>17366724</v>
      </c>
      <c r="CE66" s="233">
        <f t="shared" si="4"/>
        <v>7438809</v>
      </c>
      <c r="CF66" s="233">
        <f t="shared" si="4"/>
        <v>17118216</v>
      </c>
      <c r="CG66" s="233">
        <f t="shared" si="4"/>
        <v>23672935</v>
      </c>
      <c r="CH66" s="233">
        <f t="shared" si="4"/>
        <v>19418859.699999999</v>
      </c>
      <c r="CI66" s="233">
        <f t="shared" si="4"/>
        <v>19207654</v>
      </c>
      <c r="CJ66" s="233">
        <f t="shared" si="4"/>
        <v>6531072.5</v>
      </c>
      <c r="CK66" s="233">
        <f t="shared" si="4"/>
        <v>6401492</v>
      </c>
      <c r="CL66" s="233">
        <f t="shared" si="4"/>
        <v>26621842</v>
      </c>
      <c r="CM66" s="233">
        <f t="shared" si="4"/>
        <v>27371017</v>
      </c>
      <c r="CN66" s="233">
        <f t="shared" si="4"/>
        <v>3964342</v>
      </c>
      <c r="CO66" s="233">
        <f t="shared" si="4"/>
        <v>41819728</v>
      </c>
      <c r="CP66" s="233">
        <f t="shared" si="4"/>
        <v>6814998</v>
      </c>
      <c r="CQ66" s="233">
        <f t="shared" si="4"/>
        <v>66361721</v>
      </c>
      <c r="CR66" s="233">
        <f t="shared" si="4"/>
        <v>11255518</v>
      </c>
      <c r="CS66" s="233">
        <f t="shared" si="4"/>
        <v>18153695</v>
      </c>
      <c r="CT66" s="233">
        <f t="shared" si="4"/>
        <v>17572151</v>
      </c>
      <c r="CU66" s="233">
        <f t="shared" si="4"/>
        <v>7475067</v>
      </c>
      <c r="CV66" s="233">
        <f t="shared" si="4"/>
        <v>18651765</v>
      </c>
      <c r="CW66" s="233">
        <f t="shared" si="4"/>
        <v>28546439</v>
      </c>
      <c r="CX66" s="233">
        <f t="shared" si="4"/>
        <v>19743477</v>
      </c>
      <c r="CY66" s="233">
        <f t="shared" si="4"/>
        <v>9470308</v>
      </c>
      <c r="CZ66" s="233">
        <f t="shared" si="4"/>
        <v>2636160</v>
      </c>
      <c r="DA66" s="233">
        <f t="shared" si="4"/>
        <v>2677583</v>
      </c>
      <c r="DB66" s="233">
        <f t="shared" si="4"/>
        <v>63981893</v>
      </c>
      <c r="DC66" s="233">
        <f t="shared" si="4"/>
        <v>11518256</v>
      </c>
      <c r="DD66" s="233">
        <f t="shared" si="4"/>
        <v>45405604</v>
      </c>
      <c r="DE66" s="233">
        <f t="shared" si="4"/>
        <v>11740292.699999999</v>
      </c>
      <c r="DF66" s="233">
        <f t="shared" si="4"/>
        <v>9331259</v>
      </c>
      <c r="DG66" s="233">
        <f t="shared" si="4"/>
        <v>45962389</v>
      </c>
      <c r="DH66" s="233">
        <f t="shared" si="4"/>
        <v>33173078</v>
      </c>
      <c r="DI66" s="233">
        <f t="shared" si="4"/>
        <v>27766791</v>
      </c>
      <c r="DJ66" s="233">
        <f t="shared" si="4"/>
        <v>11097465</v>
      </c>
      <c r="DK66" s="233">
        <f t="shared" si="4"/>
        <v>36705979</v>
      </c>
      <c r="DL66" s="233">
        <f t="shared" si="4"/>
        <v>5454366</v>
      </c>
      <c r="DM66" s="233">
        <f t="shared" si="4"/>
        <v>11451148</v>
      </c>
      <c r="DN66" s="233">
        <f t="shared" si="4"/>
        <v>20933895</v>
      </c>
      <c r="DO66" s="233">
        <f t="shared" si="4"/>
        <v>27054694</v>
      </c>
      <c r="DP66" s="233">
        <f t="shared" si="4"/>
        <v>12771076</v>
      </c>
      <c r="DQ66" s="233">
        <f t="shared" si="4"/>
        <v>45310333</v>
      </c>
      <c r="DR66" s="233">
        <f t="shared" si="4"/>
        <v>37323845</v>
      </c>
      <c r="DS66" s="233">
        <f t="shared" si="4"/>
        <v>29082300</v>
      </c>
      <c r="DT66" s="233">
        <f t="shared" si="4"/>
        <v>62417307.700000003</v>
      </c>
      <c r="DU66" s="233">
        <f t="shared" si="4"/>
        <v>6806656.7000000002</v>
      </c>
      <c r="DV66" s="233">
        <f t="shared" si="4"/>
        <v>18721708</v>
      </c>
      <c r="DW66" s="233">
        <f t="shared" si="4"/>
        <v>26838552</v>
      </c>
      <c r="DX66" s="233">
        <f t="shared" si="4"/>
        <v>12374071</v>
      </c>
      <c r="DY66" s="233">
        <f t="shared" si="4"/>
        <v>36147835</v>
      </c>
      <c r="DZ66" s="233">
        <f t="shared" si="4"/>
        <v>7554400</v>
      </c>
      <c r="EA66" s="233">
        <f t="shared" si="4"/>
        <v>19492081</v>
      </c>
      <c r="EB66" s="233">
        <f t="shared" si="4"/>
        <v>12552904</v>
      </c>
      <c r="EC66" s="233">
        <f t="shared" si="4"/>
        <v>20882915</v>
      </c>
      <c r="ED66" s="233">
        <f t="shared" si="4"/>
        <v>20807948</v>
      </c>
      <c r="EE66" s="233">
        <f t="shared" ref="EE66:FU66" si="5">SUM(EE51:EE65)</f>
        <v>19910715.699999999</v>
      </c>
      <c r="EF66" s="233">
        <f t="shared" si="5"/>
        <v>40311107</v>
      </c>
      <c r="EG66" s="233">
        <f t="shared" si="5"/>
        <v>11775016</v>
      </c>
      <c r="EH66" s="233">
        <f t="shared" si="5"/>
        <v>46054089</v>
      </c>
      <c r="EI66" s="233">
        <f t="shared" si="5"/>
        <v>14118721</v>
      </c>
      <c r="EJ66" s="233">
        <f t="shared" si="5"/>
        <v>3645455</v>
      </c>
      <c r="EK66" s="233">
        <f t="shared" si="5"/>
        <v>6998274</v>
      </c>
      <c r="EL66" s="233">
        <f t="shared" si="5"/>
        <v>13280057.699999999</v>
      </c>
      <c r="EM66" s="233">
        <f t="shared" si="5"/>
        <v>15772551.699999999</v>
      </c>
      <c r="EN66" s="233">
        <f t="shared" si="5"/>
        <v>21151893</v>
      </c>
      <c r="EO66" s="233">
        <f t="shared" si="5"/>
        <v>4777266</v>
      </c>
      <c r="EP66" s="233">
        <f t="shared" si="5"/>
        <v>3814986</v>
      </c>
      <c r="EQ66" s="233">
        <f t="shared" si="5"/>
        <v>55823433</v>
      </c>
      <c r="ER66" s="233">
        <f t="shared" si="5"/>
        <v>19865427</v>
      </c>
      <c r="ES66" s="233">
        <f t="shared" si="5"/>
        <v>8353304</v>
      </c>
      <c r="ET66" s="233">
        <f t="shared" si="5"/>
        <v>3352136</v>
      </c>
      <c r="EU66" s="233">
        <f t="shared" si="5"/>
        <v>39404626</v>
      </c>
      <c r="EV66" s="233">
        <f t="shared" si="5"/>
        <v>9274022</v>
      </c>
      <c r="EW66" s="233">
        <f t="shared" si="5"/>
        <v>16223646</v>
      </c>
      <c r="EX66" s="233">
        <f t="shared" si="5"/>
        <v>41942645</v>
      </c>
      <c r="EY66" s="233">
        <f t="shared" si="5"/>
        <v>18519573</v>
      </c>
      <c r="EZ66" s="233">
        <f t="shared" si="5"/>
        <v>1622452</v>
      </c>
      <c r="FA66" s="233">
        <f t="shared" si="5"/>
        <v>67341592</v>
      </c>
      <c r="FB66" s="233">
        <f t="shared" si="5"/>
        <v>12234908</v>
      </c>
      <c r="FC66" s="233">
        <f t="shared" si="5"/>
        <v>18786029</v>
      </c>
      <c r="FD66" s="233">
        <f t="shared" si="5"/>
        <v>6410128</v>
      </c>
      <c r="FE66" s="233">
        <f t="shared" si="5"/>
        <v>2530348</v>
      </c>
      <c r="FF66" s="233">
        <f t="shared" si="5"/>
        <v>5210019</v>
      </c>
      <c r="FG66" s="233">
        <f t="shared" si="5"/>
        <v>39564990</v>
      </c>
      <c r="FH66" s="233">
        <f t="shared" si="5"/>
        <v>17190960.699999999</v>
      </c>
      <c r="FI66" s="233">
        <f t="shared" si="5"/>
        <v>5699260</v>
      </c>
      <c r="FJ66" s="233">
        <f t="shared" si="5"/>
        <v>27913245</v>
      </c>
      <c r="FK66" s="233">
        <f t="shared" si="5"/>
        <v>19456949</v>
      </c>
      <c r="FL66" s="233">
        <f t="shared" si="5"/>
        <v>9616837</v>
      </c>
      <c r="FM66" s="233">
        <f t="shared" si="5"/>
        <v>2598332</v>
      </c>
      <c r="FN66" s="233">
        <f t="shared" si="5"/>
        <v>15636630</v>
      </c>
      <c r="FO66" s="233">
        <f t="shared" si="5"/>
        <v>7927472</v>
      </c>
      <c r="FP66" s="233">
        <f t="shared" si="5"/>
        <v>545692</v>
      </c>
      <c r="FQ66" s="233">
        <f t="shared" si="5"/>
        <v>20269935</v>
      </c>
      <c r="FR66" s="233">
        <f t="shared" si="5"/>
        <v>17207765</v>
      </c>
      <c r="FS66" s="233">
        <f t="shared" si="5"/>
        <v>32300765</v>
      </c>
      <c r="FT66" s="233">
        <f t="shared" si="5"/>
        <v>10540489</v>
      </c>
      <c r="FU66" s="233">
        <f t="shared" si="5"/>
        <v>2780616.7</v>
      </c>
    </row>
    <row r="68" spans="6:177" x14ac:dyDescent="0.25">
      <c r="BH68" s="233">
        <v>624041</v>
      </c>
      <c r="BI68" s="233">
        <v>624161</v>
      </c>
      <c r="BJ68" s="233">
        <v>622073</v>
      </c>
      <c r="BK68" s="233">
        <v>622015</v>
      </c>
      <c r="BL68" s="233">
        <v>622058</v>
      </c>
      <c r="BN68" s="233">
        <v>624162</v>
      </c>
      <c r="BO68" s="233">
        <v>624163</v>
      </c>
      <c r="BP68" s="233">
        <v>622125</v>
      </c>
      <c r="BQ68" s="233">
        <v>622016</v>
      </c>
      <c r="BR68" s="233">
        <v>622117</v>
      </c>
      <c r="BS68" s="233">
        <v>622074</v>
      </c>
      <c r="BT68" s="233">
        <v>622096</v>
      </c>
      <c r="BU68" s="233">
        <v>622105</v>
      </c>
      <c r="BV68" s="233">
        <v>622054</v>
      </c>
      <c r="BW68" s="233">
        <v>622017</v>
      </c>
      <c r="BX68" s="233">
        <v>622411</v>
      </c>
      <c r="BY68" s="233">
        <v>622114</v>
      </c>
      <c r="BZ68" s="233">
        <v>624164</v>
      </c>
      <c r="CA68" s="233">
        <v>624054</v>
      </c>
      <c r="CB68" s="233">
        <v>624118</v>
      </c>
      <c r="CC68" s="233">
        <v>624043</v>
      </c>
      <c r="CD68" s="233">
        <v>624165</v>
      </c>
      <c r="CE68" s="233">
        <v>624044</v>
      </c>
      <c r="CF68" s="233">
        <v>624166</v>
      </c>
      <c r="CG68" s="233">
        <v>622041</v>
      </c>
      <c r="CH68" s="233">
        <v>622374</v>
      </c>
      <c r="CI68" s="233">
        <v>624138</v>
      </c>
      <c r="CJ68" s="233">
        <v>622106</v>
      </c>
      <c r="CK68" s="233">
        <v>624119</v>
      </c>
      <c r="CL68" s="233">
        <v>622409</v>
      </c>
      <c r="CM68" s="233">
        <v>622052</v>
      </c>
      <c r="CN68" s="233">
        <v>624125</v>
      </c>
      <c r="CO68" s="233">
        <v>624045</v>
      </c>
      <c r="CQ68" s="233">
        <v>622048</v>
      </c>
      <c r="CR68" s="233">
        <v>624046</v>
      </c>
      <c r="CS68" s="233">
        <v>622022</v>
      </c>
      <c r="CT68" s="233">
        <v>624167</v>
      </c>
      <c r="CU68" s="233">
        <v>622068</v>
      </c>
      <c r="CV68" s="233">
        <v>624168</v>
      </c>
      <c r="CW68" s="233">
        <v>622012</v>
      </c>
      <c r="CX68" s="233">
        <v>622098</v>
      </c>
      <c r="CY68" s="233">
        <v>622102</v>
      </c>
      <c r="DA68" s="233">
        <v>622116</v>
      </c>
      <c r="DB68" s="233">
        <v>622410</v>
      </c>
      <c r="DC68" s="233">
        <v>624188</v>
      </c>
      <c r="DD68" s="233">
        <v>624139</v>
      </c>
      <c r="DE68" s="233">
        <v>622379</v>
      </c>
      <c r="DF68" s="233">
        <v>622107</v>
      </c>
      <c r="DG68" s="233">
        <v>624140</v>
      </c>
      <c r="DH68" s="233">
        <v>624055</v>
      </c>
      <c r="DI68" s="233">
        <v>624008</v>
      </c>
      <c r="DJ68" s="233">
        <v>624141</v>
      </c>
      <c r="DK68" s="233">
        <v>624047</v>
      </c>
      <c r="DL68" s="233">
        <v>624048</v>
      </c>
      <c r="DM68" s="233">
        <v>624142</v>
      </c>
      <c r="DN68" s="233">
        <v>624185</v>
      </c>
      <c r="DO68" s="233">
        <v>622095</v>
      </c>
      <c r="DP68" s="233">
        <v>624143</v>
      </c>
      <c r="DQ68" s="233">
        <v>622094</v>
      </c>
      <c r="DR68" s="233">
        <v>622380</v>
      </c>
      <c r="DS68" s="233">
        <v>624181</v>
      </c>
      <c r="DT68" s="233">
        <v>624049</v>
      </c>
      <c r="DU68" s="233">
        <v>624120</v>
      </c>
      <c r="DV68" s="233">
        <v>622086</v>
      </c>
      <c r="DW68" s="233">
        <v>622026</v>
      </c>
      <c r="DX68" s="233">
        <v>624144</v>
      </c>
      <c r="DY68" s="233">
        <v>622115</v>
      </c>
      <c r="DZ68" s="233">
        <v>622087</v>
      </c>
      <c r="EA68" s="233">
        <v>622084</v>
      </c>
      <c r="EB68" s="233">
        <v>624121</v>
      </c>
      <c r="EC68" s="233">
        <v>624009</v>
      </c>
      <c r="ED68" s="233">
        <v>622070</v>
      </c>
      <c r="EE68" s="233">
        <v>622035</v>
      </c>
      <c r="EF68" s="233">
        <v>622006</v>
      </c>
      <c r="EG68" s="233">
        <v>622362</v>
      </c>
      <c r="EH68" s="233">
        <v>622028</v>
      </c>
      <c r="EI68" s="233">
        <v>624145</v>
      </c>
      <c r="EJ68" s="233">
        <v>622353</v>
      </c>
      <c r="EK68" s="233">
        <v>624050</v>
      </c>
      <c r="EL68" s="233">
        <v>622104</v>
      </c>
      <c r="EM68" s="233">
        <v>622078</v>
      </c>
      <c r="EN68" s="233">
        <v>622030</v>
      </c>
      <c r="EO68" s="233">
        <v>624146</v>
      </c>
      <c r="EP68" s="233">
        <v>622097</v>
      </c>
      <c r="EQ68" s="233">
        <v>622050</v>
      </c>
      <c r="ER68" s="233">
        <v>624053</v>
      </c>
      <c r="ES68" s="233">
        <v>622031</v>
      </c>
      <c r="ET68" s="233">
        <v>624042</v>
      </c>
      <c r="EU68" s="233">
        <v>622080</v>
      </c>
      <c r="EV68" s="233">
        <v>622037</v>
      </c>
      <c r="EW68" s="233">
        <v>622085</v>
      </c>
      <c r="EX68" s="233">
        <v>622376</v>
      </c>
      <c r="EY68" s="233">
        <v>624011</v>
      </c>
      <c r="EZ68" s="233">
        <v>622354</v>
      </c>
      <c r="FA68" s="233">
        <v>622103</v>
      </c>
      <c r="FB68" s="233">
        <v>624169</v>
      </c>
      <c r="FC68" s="233">
        <v>624170</v>
      </c>
      <c r="FD68" s="233">
        <v>624126</v>
      </c>
      <c r="FE68" s="233">
        <v>624182</v>
      </c>
      <c r="FF68" s="233">
        <v>624184</v>
      </c>
      <c r="FG68" s="233">
        <v>624056</v>
      </c>
      <c r="FH68" s="233">
        <v>622083</v>
      </c>
      <c r="FI68" s="233">
        <v>624147</v>
      </c>
      <c r="FJ68" s="233">
        <v>622381</v>
      </c>
      <c r="FK68" s="233">
        <v>624127</v>
      </c>
      <c r="FL68" s="233">
        <v>622088</v>
      </c>
      <c r="FM68" s="233">
        <v>624012</v>
      </c>
      <c r="FN68" s="233">
        <v>624128</v>
      </c>
      <c r="FO68" s="233">
        <v>624057</v>
      </c>
      <c r="FP68" s="233">
        <v>622382</v>
      </c>
      <c r="FQ68" s="233">
        <v>624129</v>
      </c>
      <c r="FR68" s="233">
        <v>624148</v>
      </c>
      <c r="FS68" s="233">
        <v>622039</v>
      </c>
      <c r="FT68" s="233">
        <v>624149</v>
      </c>
      <c r="FU68" s="233">
        <v>624058</v>
      </c>
    </row>
    <row r="70" spans="6:177" ht="105" x14ac:dyDescent="0.25">
      <c r="F70" s="226" t="s">
        <v>55</v>
      </c>
      <c r="G70" s="226" t="s">
        <v>171</v>
      </c>
      <c r="H70" s="226" t="s">
        <v>56</v>
      </c>
      <c r="I70" s="226" t="s">
        <v>57</v>
      </c>
      <c r="J70" s="227" t="s">
        <v>326</v>
      </c>
      <c r="K70" s="226" t="s">
        <v>58</v>
      </c>
      <c r="L70" s="226" t="s">
        <v>59</v>
      </c>
      <c r="M70" s="226" t="s">
        <v>60</v>
      </c>
      <c r="N70" s="226" t="s">
        <v>61</v>
      </c>
      <c r="O70" s="226" t="s">
        <v>62</v>
      </c>
      <c r="P70" s="226" t="s">
        <v>63</v>
      </c>
      <c r="Q70" s="226" t="s">
        <v>64</v>
      </c>
      <c r="R70" s="226" t="s">
        <v>172</v>
      </c>
      <c r="S70" s="226" t="s">
        <v>65</v>
      </c>
      <c r="T70" s="227" t="s">
        <v>327</v>
      </c>
      <c r="U70" s="226" t="s">
        <v>66</v>
      </c>
      <c r="V70" s="226" t="s">
        <v>67</v>
      </c>
      <c r="W70" s="227" t="s">
        <v>324</v>
      </c>
      <c r="X70" s="226" t="s">
        <v>173</v>
      </c>
      <c r="Y70" s="226" t="s">
        <v>68</v>
      </c>
      <c r="Z70" s="226" t="s">
        <v>69</v>
      </c>
      <c r="AA70" s="226" t="s">
        <v>70</v>
      </c>
      <c r="AB70" s="226" t="s">
        <v>71</v>
      </c>
      <c r="AC70" s="226" t="s">
        <v>72</v>
      </c>
      <c r="AD70" s="226" t="s">
        <v>206</v>
      </c>
      <c r="AE70" s="226" t="s">
        <v>73</v>
      </c>
      <c r="AF70" s="226" t="s">
        <v>186</v>
      </c>
      <c r="AG70" s="226" t="s">
        <v>175</v>
      </c>
      <c r="AH70" s="226" t="s">
        <v>74</v>
      </c>
      <c r="AI70" s="226" t="s">
        <v>75</v>
      </c>
      <c r="AJ70" s="226" t="s">
        <v>76</v>
      </c>
      <c r="AK70" s="226" t="s">
        <v>77</v>
      </c>
      <c r="AL70" s="226" t="s">
        <v>78</v>
      </c>
      <c r="AM70" s="226" t="s">
        <v>79</v>
      </c>
      <c r="AN70" s="226" t="s">
        <v>255</v>
      </c>
      <c r="AO70" s="226" t="s">
        <v>80</v>
      </c>
      <c r="AP70" s="226" t="s">
        <v>81</v>
      </c>
      <c r="AQ70" s="226" t="s">
        <v>174</v>
      </c>
      <c r="AR70" s="226" t="s">
        <v>83</v>
      </c>
      <c r="AS70" s="226" t="s">
        <v>84</v>
      </c>
      <c r="AT70" s="226" t="s">
        <v>85</v>
      </c>
      <c r="AU70" s="226" t="s">
        <v>86</v>
      </c>
      <c r="AV70" s="226" t="s">
        <v>87</v>
      </c>
      <c r="AW70" s="226" t="s">
        <v>88</v>
      </c>
      <c r="AX70" s="226" t="s">
        <v>89</v>
      </c>
      <c r="AY70" s="226" t="s">
        <v>257</v>
      </c>
      <c r="AZ70" s="226" t="s">
        <v>90</v>
      </c>
      <c r="BA70" s="226" t="s">
        <v>311</v>
      </c>
      <c r="BB70" s="226" t="s">
        <v>176</v>
      </c>
      <c r="BC70" s="226" t="s">
        <v>91</v>
      </c>
      <c r="BD70" s="226" t="s">
        <v>187</v>
      </c>
      <c r="BE70" s="226" t="s">
        <v>312</v>
      </c>
      <c r="BF70" s="226" t="s">
        <v>247</v>
      </c>
      <c r="BG70" s="226" t="s">
        <v>313</v>
      </c>
      <c r="BH70" s="226" t="s">
        <v>92</v>
      </c>
      <c r="BI70" s="226" t="s">
        <v>207</v>
      </c>
      <c r="BJ70" s="226" t="s">
        <v>93</v>
      </c>
      <c r="BK70" s="226" t="s">
        <v>94</v>
      </c>
      <c r="BL70" s="226" t="s">
        <v>95</v>
      </c>
      <c r="BM70" s="226" t="s">
        <v>355</v>
      </c>
      <c r="BN70" s="226" t="s">
        <v>208</v>
      </c>
      <c r="BO70" s="226" t="s">
        <v>215</v>
      </c>
      <c r="BP70" s="226" t="s">
        <v>96</v>
      </c>
      <c r="BQ70" s="226" t="s">
        <v>97</v>
      </c>
      <c r="BR70" s="226" t="s">
        <v>98</v>
      </c>
      <c r="BS70" s="226" t="s">
        <v>99</v>
      </c>
      <c r="BT70" s="226" t="s">
        <v>100</v>
      </c>
      <c r="BU70" s="226" t="s">
        <v>101</v>
      </c>
      <c r="BV70" s="226" t="s">
        <v>102</v>
      </c>
      <c r="BW70" s="226" t="s">
        <v>103</v>
      </c>
      <c r="BX70" s="226" t="s">
        <v>104</v>
      </c>
      <c r="BY70" s="226" t="s">
        <v>340</v>
      </c>
      <c r="BZ70" s="226" t="s">
        <v>248</v>
      </c>
      <c r="CA70" s="226" t="s">
        <v>200</v>
      </c>
      <c r="CB70" s="226" t="s">
        <v>201</v>
      </c>
      <c r="CC70" s="226" t="s">
        <v>202</v>
      </c>
      <c r="CD70" s="226" t="s">
        <v>209</v>
      </c>
      <c r="CE70" s="226" t="s">
        <v>105</v>
      </c>
      <c r="CF70" s="226" t="s">
        <v>210</v>
      </c>
      <c r="CG70" s="226" t="s">
        <v>106</v>
      </c>
      <c r="CH70" s="226" t="s">
        <v>204</v>
      </c>
      <c r="CI70" s="226" t="s">
        <v>341</v>
      </c>
      <c r="CJ70" s="226" t="s">
        <v>342</v>
      </c>
      <c r="CK70" s="226" t="s">
        <v>332</v>
      </c>
      <c r="CL70" s="226" t="s">
        <v>107</v>
      </c>
      <c r="CM70" s="226" t="s">
        <v>108</v>
      </c>
      <c r="CN70" s="226" t="s">
        <v>343</v>
      </c>
      <c r="CO70" s="226" t="s">
        <v>109</v>
      </c>
      <c r="CP70" s="228" t="s">
        <v>356</v>
      </c>
      <c r="CQ70" s="226" t="s">
        <v>110</v>
      </c>
      <c r="CR70" s="226" t="s">
        <v>111</v>
      </c>
      <c r="CS70" s="226" t="s">
        <v>112</v>
      </c>
      <c r="CT70" s="226" t="s">
        <v>211</v>
      </c>
      <c r="CU70" s="226" t="s">
        <v>185</v>
      </c>
      <c r="CV70" s="226" t="s">
        <v>212</v>
      </c>
      <c r="CW70" s="226" t="s">
        <v>113</v>
      </c>
      <c r="CX70" s="226" t="s">
        <v>114</v>
      </c>
      <c r="CY70" s="226" t="s">
        <v>115</v>
      </c>
      <c r="CZ70" s="228" t="s">
        <v>357</v>
      </c>
      <c r="DA70" s="226" t="s">
        <v>116</v>
      </c>
      <c r="DB70" s="226" t="s">
        <v>117</v>
      </c>
      <c r="DC70" s="226" t="s">
        <v>306</v>
      </c>
      <c r="DD70" s="226" t="s">
        <v>188</v>
      </c>
      <c r="DE70" s="226" t="s">
        <v>118</v>
      </c>
      <c r="DF70" s="226" t="s">
        <v>119</v>
      </c>
      <c r="DG70" s="226" t="s">
        <v>189</v>
      </c>
      <c r="DH70" s="226" t="s">
        <v>169</v>
      </c>
      <c r="DI70" s="226" t="s">
        <v>120</v>
      </c>
      <c r="DJ70" s="226" t="s">
        <v>203</v>
      </c>
      <c r="DK70" s="226" t="s">
        <v>121</v>
      </c>
      <c r="DL70" s="229" t="s">
        <v>122</v>
      </c>
      <c r="DM70" s="229" t="s">
        <v>190</v>
      </c>
      <c r="DN70" s="229" t="s">
        <v>360</v>
      </c>
      <c r="DO70" s="229" t="s">
        <v>123</v>
      </c>
      <c r="DP70" s="229" t="s">
        <v>191</v>
      </c>
      <c r="DQ70" s="229" t="s">
        <v>124</v>
      </c>
      <c r="DR70" s="229" t="s">
        <v>125</v>
      </c>
      <c r="DS70" s="230" t="s">
        <v>256</v>
      </c>
      <c r="DT70" s="229" t="s">
        <v>126</v>
      </c>
      <c r="DU70" s="229" t="s">
        <v>178</v>
      </c>
      <c r="DV70" s="229" t="s">
        <v>127</v>
      </c>
      <c r="DW70" s="229" t="s">
        <v>128</v>
      </c>
      <c r="DX70" s="229" t="s">
        <v>192</v>
      </c>
      <c r="DY70" s="229" t="s">
        <v>129</v>
      </c>
      <c r="DZ70" s="229" t="s">
        <v>130</v>
      </c>
      <c r="EA70" s="229" t="s">
        <v>131</v>
      </c>
      <c r="EB70" s="229" t="s">
        <v>179</v>
      </c>
      <c r="EC70" s="229" t="s">
        <v>133</v>
      </c>
      <c r="ED70" s="229" t="s">
        <v>132</v>
      </c>
      <c r="EE70" s="229" t="s">
        <v>134</v>
      </c>
      <c r="EF70" s="229" t="s">
        <v>135</v>
      </c>
      <c r="EG70" s="229" t="s">
        <v>136</v>
      </c>
      <c r="EH70" s="229" t="s">
        <v>137</v>
      </c>
      <c r="EI70" s="229" t="s">
        <v>193</v>
      </c>
      <c r="EJ70" s="229" t="s">
        <v>138</v>
      </c>
      <c r="EK70" s="229" t="s">
        <v>139</v>
      </c>
      <c r="EL70" s="229" t="s">
        <v>140</v>
      </c>
      <c r="EM70" s="229" t="s">
        <v>141</v>
      </c>
      <c r="EN70" s="229" t="s">
        <v>142</v>
      </c>
      <c r="EO70" s="231" t="s">
        <v>194</v>
      </c>
      <c r="EP70" s="229" t="s">
        <v>143</v>
      </c>
      <c r="EQ70" s="229" t="s">
        <v>144</v>
      </c>
      <c r="ER70" s="229" t="s">
        <v>145</v>
      </c>
      <c r="ES70" s="229" t="s">
        <v>146</v>
      </c>
      <c r="ET70" s="232" t="s">
        <v>251</v>
      </c>
      <c r="EU70" s="229" t="s">
        <v>147</v>
      </c>
      <c r="EV70" s="229" t="s">
        <v>148</v>
      </c>
      <c r="EW70" s="229" t="s">
        <v>149</v>
      </c>
      <c r="EX70" s="229" t="s">
        <v>150</v>
      </c>
      <c r="EY70" s="229" t="s">
        <v>151</v>
      </c>
      <c r="EZ70" s="229" t="s">
        <v>152</v>
      </c>
      <c r="FA70" s="229" t="s">
        <v>153</v>
      </c>
      <c r="FB70" s="229" t="s">
        <v>213</v>
      </c>
      <c r="FC70" s="229" t="s">
        <v>214</v>
      </c>
      <c r="FD70" s="229" t="s">
        <v>180</v>
      </c>
      <c r="FE70" s="230" t="s">
        <v>309</v>
      </c>
      <c r="FF70" s="230" t="s">
        <v>258</v>
      </c>
      <c r="FG70" s="229" t="s">
        <v>154</v>
      </c>
      <c r="FH70" s="229" t="s">
        <v>155</v>
      </c>
      <c r="FI70" s="231" t="s">
        <v>205</v>
      </c>
      <c r="FJ70" s="229" t="s">
        <v>156</v>
      </c>
      <c r="FK70" s="229" t="s">
        <v>181</v>
      </c>
      <c r="FL70" s="229" t="s">
        <v>157</v>
      </c>
      <c r="FM70" s="229" t="s">
        <v>158</v>
      </c>
      <c r="FN70" s="229" t="s">
        <v>182</v>
      </c>
      <c r="FO70" s="229" t="s">
        <v>159</v>
      </c>
      <c r="FP70" s="229" t="s">
        <v>160</v>
      </c>
      <c r="FQ70" s="229" t="s">
        <v>183</v>
      </c>
      <c r="FR70" s="231" t="s">
        <v>195</v>
      </c>
      <c r="FS70" s="229" t="s">
        <v>161</v>
      </c>
      <c r="FT70" s="231" t="s">
        <v>196</v>
      </c>
      <c r="FU70" s="229" t="s">
        <v>170</v>
      </c>
    </row>
    <row r="71" spans="6:177" x14ac:dyDescent="0.25">
      <c r="F71" s="233">
        <v>622023</v>
      </c>
      <c r="G71" s="233">
        <v>624109</v>
      </c>
      <c r="H71" s="233">
        <v>622092</v>
      </c>
      <c r="I71" s="233">
        <v>622075</v>
      </c>
      <c r="J71" s="233">
        <v>624110</v>
      </c>
      <c r="K71" s="233">
        <v>622001</v>
      </c>
      <c r="L71" s="233">
        <v>624037</v>
      </c>
      <c r="M71" s="233">
        <v>622093</v>
      </c>
      <c r="N71" s="233">
        <v>622091</v>
      </c>
      <c r="O71" s="233">
        <v>624005</v>
      </c>
      <c r="P71" s="233">
        <v>622101</v>
      </c>
      <c r="Q71" s="233">
        <v>622100</v>
      </c>
      <c r="R71" s="233">
        <v>624111</v>
      </c>
      <c r="S71" s="233">
        <v>622056</v>
      </c>
      <c r="T71" s="233">
        <v>622003</v>
      </c>
      <c r="U71" s="233">
        <v>624038</v>
      </c>
      <c r="V71" s="233">
        <v>622099</v>
      </c>
      <c r="W71" s="233">
        <v>624122</v>
      </c>
      <c r="X71" s="233">
        <v>624112</v>
      </c>
      <c r="Y71" s="233">
        <v>622120</v>
      </c>
      <c r="Z71" s="233">
        <v>622040</v>
      </c>
      <c r="AA71" s="233">
        <v>622005</v>
      </c>
      <c r="AB71" s="233">
        <v>622118</v>
      </c>
      <c r="AC71" s="233">
        <v>622119</v>
      </c>
      <c r="AD71" s="233">
        <v>624160</v>
      </c>
      <c r="AE71" s="233">
        <v>624039</v>
      </c>
      <c r="AF71" s="233">
        <v>624136</v>
      </c>
      <c r="AG71" s="233">
        <v>624114</v>
      </c>
      <c r="AH71" s="233">
        <v>622377</v>
      </c>
      <c r="AI71" s="233">
        <v>622090</v>
      </c>
      <c r="AJ71" s="233">
        <v>622007</v>
      </c>
      <c r="AK71" s="233">
        <v>622008</v>
      </c>
      <c r="AL71" s="233">
        <v>622009</v>
      </c>
      <c r="AM71" s="233">
        <v>622109</v>
      </c>
      <c r="AN71" s="233">
        <v>624180</v>
      </c>
      <c r="AO71" s="233">
        <v>624010</v>
      </c>
      <c r="AP71" s="233">
        <v>622378</v>
      </c>
      <c r="AQ71" s="233">
        <v>624113</v>
      </c>
      <c r="AR71" s="233">
        <v>622123</v>
      </c>
      <c r="AS71" s="233">
        <v>624006</v>
      </c>
      <c r="AT71" s="233">
        <v>624007</v>
      </c>
      <c r="AU71" s="233">
        <v>622108</v>
      </c>
      <c r="AV71" s="233">
        <v>622062</v>
      </c>
      <c r="AW71" s="233">
        <v>624040</v>
      </c>
      <c r="AX71" s="233">
        <v>622057</v>
      </c>
      <c r="AY71" s="233">
        <v>624183</v>
      </c>
      <c r="AZ71" s="233">
        <v>622375</v>
      </c>
      <c r="BA71" s="233">
        <v>622025</v>
      </c>
      <c r="BB71" s="233">
        <v>624116</v>
      </c>
      <c r="BC71" s="233">
        <v>622066</v>
      </c>
      <c r="BD71" s="233">
        <v>624137</v>
      </c>
      <c r="BE71" s="233">
        <v>624123</v>
      </c>
      <c r="BF71" s="233">
        <v>622014</v>
      </c>
      <c r="BG71" s="233">
        <v>624132</v>
      </c>
      <c r="BH71" s="233">
        <v>624041</v>
      </c>
      <c r="BI71" s="233">
        <v>624161</v>
      </c>
      <c r="BJ71" s="233">
        <v>622073</v>
      </c>
      <c r="BK71" s="233">
        <v>622015</v>
      </c>
      <c r="BL71" s="233">
        <v>622058</v>
      </c>
      <c r="BM71" s="233">
        <v>624124</v>
      </c>
      <c r="BN71" s="233">
        <v>624162</v>
      </c>
      <c r="BO71" s="233">
        <v>624163</v>
      </c>
      <c r="BP71" s="233">
        <v>622125</v>
      </c>
      <c r="BQ71" s="233">
        <v>622016</v>
      </c>
      <c r="BR71" s="233">
        <v>622117</v>
      </c>
      <c r="BS71" s="233">
        <v>622074</v>
      </c>
      <c r="BT71" s="233">
        <v>622096</v>
      </c>
      <c r="BU71" s="233">
        <v>622105</v>
      </c>
      <c r="BV71" s="233">
        <v>622054</v>
      </c>
      <c r="BW71" s="233">
        <v>622017</v>
      </c>
      <c r="BX71" s="233">
        <v>622411</v>
      </c>
      <c r="BY71" s="233">
        <v>622114</v>
      </c>
      <c r="BZ71" s="233">
        <v>624164</v>
      </c>
      <c r="CA71" s="233">
        <v>624054</v>
      </c>
      <c r="CB71" s="233">
        <v>624118</v>
      </c>
      <c r="CC71" s="233">
        <v>624043</v>
      </c>
      <c r="CD71" s="233">
        <v>624165</v>
      </c>
      <c r="CE71" s="233">
        <v>624044</v>
      </c>
      <c r="CF71" s="233">
        <v>624166</v>
      </c>
      <c r="CG71" s="233">
        <v>622041</v>
      </c>
      <c r="CH71" s="233">
        <v>622374</v>
      </c>
      <c r="CI71" s="233">
        <v>624138</v>
      </c>
      <c r="CJ71" s="233">
        <v>622106</v>
      </c>
      <c r="CK71" s="233">
        <v>624119</v>
      </c>
      <c r="CL71" s="233">
        <v>622409</v>
      </c>
      <c r="CM71" s="233">
        <v>622052</v>
      </c>
      <c r="CN71" s="233">
        <v>624125</v>
      </c>
      <c r="CO71" s="233">
        <v>624045</v>
      </c>
      <c r="CP71" s="233">
        <v>622032</v>
      </c>
      <c r="CQ71" s="233">
        <v>622048</v>
      </c>
      <c r="CR71" s="233">
        <v>624046</v>
      </c>
      <c r="CS71" s="233">
        <v>622022</v>
      </c>
      <c r="CT71" s="233">
        <v>624167</v>
      </c>
      <c r="CU71" s="233">
        <v>622068</v>
      </c>
      <c r="CV71" s="233">
        <v>624168</v>
      </c>
      <c r="CW71" s="233">
        <v>622012</v>
      </c>
      <c r="CX71" s="233">
        <v>622098</v>
      </c>
      <c r="CY71" s="233">
        <v>622102</v>
      </c>
      <c r="CZ71" s="233">
        <v>622067</v>
      </c>
      <c r="DA71" s="233">
        <v>622116</v>
      </c>
      <c r="DB71" s="233">
        <v>622410</v>
      </c>
      <c r="DC71" s="233">
        <v>624188</v>
      </c>
      <c r="DD71" s="233">
        <v>624139</v>
      </c>
      <c r="DE71" s="233">
        <v>622379</v>
      </c>
      <c r="DF71" s="233">
        <v>622107</v>
      </c>
      <c r="DG71" s="233">
        <v>624140</v>
      </c>
      <c r="DH71" s="233">
        <v>624055</v>
      </c>
      <c r="DI71" s="233">
        <v>624008</v>
      </c>
      <c r="DJ71" s="233">
        <v>624141</v>
      </c>
      <c r="DK71" s="233">
        <v>624047</v>
      </c>
      <c r="DL71" s="233">
        <v>624048</v>
      </c>
      <c r="DM71" s="233">
        <v>624142</v>
      </c>
      <c r="DN71" s="233">
        <v>624185</v>
      </c>
      <c r="DO71" s="233">
        <v>622095</v>
      </c>
      <c r="DP71" s="233">
        <v>624143</v>
      </c>
      <c r="DQ71" s="233">
        <v>622094</v>
      </c>
      <c r="DR71" s="233">
        <v>622380</v>
      </c>
      <c r="DS71" s="234">
        <v>624181</v>
      </c>
      <c r="DT71" s="233">
        <v>624049</v>
      </c>
      <c r="DU71" s="233">
        <v>624120</v>
      </c>
      <c r="DV71" s="233">
        <v>622086</v>
      </c>
      <c r="DW71" s="233">
        <v>622026</v>
      </c>
      <c r="DX71" s="233">
        <v>624144</v>
      </c>
      <c r="DY71" s="233">
        <v>622115</v>
      </c>
      <c r="DZ71" s="233">
        <v>622087</v>
      </c>
      <c r="EA71" s="233">
        <v>622084</v>
      </c>
      <c r="EB71" s="233">
        <v>624121</v>
      </c>
      <c r="EC71" s="233">
        <v>624009</v>
      </c>
      <c r="ED71" s="233">
        <v>622070</v>
      </c>
      <c r="EE71" s="233">
        <v>622035</v>
      </c>
      <c r="EF71" s="233">
        <v>622006</v>
      </c>
      <c r="EG71" s="233">
        <v>622362</v>
      </c>
      <c r="EH71" s="233">
        <v>622028</v>
      </c>
      <c r="EI71" s="233">
        <v>624145</v>
      </c>
      <c r="EJ71" s="233">
        <v>622353</v>
      </c>
      <c r="EK71" s="233">
        <v>624050</v>
      </c>
      <c r="EL71" s="233">
        <v>622104</v>
      </c>
      <c r="EM71" s="233">
        <v>622078</v>
      </c>
      <c r="EN71" s="233">
        <v>622030</v>
      </c>
      <c r="EO71" s="233">
        <v>624146</v>
      </c>
      <c r="EP71" s="233">
        <v>622097</v>
      </c>
      <c r="EQ71" s="233">
        <v>622050</v>
      </c>
      <c r="ER71" s="233">
        <v>624053</v>
      </c>
      <c r="ES71" s="233">
        <v>622031</v>
      </c>
      <c r="ET71" s="235">
        <v>624042</v>
      </c>
      <c r="EU71" s="233">
        <v>622080</v>
      </c>
      <c r="EV71" s="233">
        <v>622037</v>
      </c>
      <c r="EW71" s="233">
        <v>622085</v>
      </c>
      <c r="EX71" s="233">
        <v>622376</v>
      </c>
      <c r="EY71" s="233">
        <v>624011</v>
      </c>
      <c r="EZ71" s="233">
        <v>622354</v>
      </c>
      <c r="FA71" s="233">
        <v>622103</v>
      </c>
      <c r="FB71" s="233">
        <v>624169</v>
      </c>
      <c r="FC71" s="233">
        <v>624170</v>
      </c>
      <c r="FD71" s="233">
        <v>624126</v>
      </c>
      <c r="FE71" s="234">
        <v>624182</v>
      </c>
      <c r="FF71" s="234">
        <v>624184</v>
      </c>
      <c r="FG71" s="233">
        <v>624056</v>
      </c>
      <c r="FH71" s="233">
        <v>622083</v>
      </c>
      <c r="FI71" s="233">
        <v>624147</v>
      </c>
      <c r="FJ71" s="233">
        <v>622381</v>
      </c>
      <c r="FK71" s="233">
        <v>624127</v>
      </c>
      <c r="FL71" s="233">
        <v>622088</v>
      </c>
      <c r="FM71" s="233">
        <v>624012</v>
      </c>
      <c r="FN71" s="233">
        <v>624128</v>
      </c>
      <c r="FO71" s="233">
        <v>624057</v>
      </c>
      <c r="FP71" s="233">
        <v>622382</v>
      </c>
      <c r="FQ71" s="233">
        <v>624129</v>
      </c>
      <c r="FR71" s="233">
        <v>624148</v>
      </c>
      <c r="FS71" s="233">
        <v>622039</v>
      </c>
      <c r="FT71" s="233">
        <v>624149</v>
      </c>
      <c r="FU71" s="233">
        <v>624058</v>
      </c>
    </row>
  </sheetData>
  <sheetProtection password="CEAA"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E36FC-B60E-4138-9045-3492447AA974}">
  <dimension ref="A1:AN186"/>
  <sheetViews>
    <sheetView workbookViewId="0">
      <selection activeCell="C28" sqref="C28"/>
    </sheetView>
  </sheetViews>
  <sheetFormatPr defaultRowHeight="15" x14ac:dyDescent="0.25"/>
  <cols>
    <col min="1" max="1" width="78" style="223" customWidth="1"/>
    <col min="2" max="2" width="13.85546875" customWidth="1"/>
    <col min="3" max="3" width="11.85546875" customWidth="1"/>
    <col min="6" max="6" width="57.7109375" customWidth="1"/>
    <col min="7" max="7" width="10.42578125" customWidth="1"/>
    <col min="8" max="8" width="71.5703125" customWidth="1"/>
  </cols>
  <sheetData>
    <row r="1" spans="1:3" x14ac:dyDescent="0.25">
      <c r="A1" s="223" t="s">
        <v>171</v>
      </c>
      <c r="B1" s="221">
        <v>624109</v>
      </c>
      <c r="C1" s="221">
        <v>62</v>
      </c>
    </row>
    <row r="2" spans="1:3" x14ac:dyDescent="0.25">
      <c r="A2" s="223" t="s">
        <v>55</v>
      </c>
      <c r="B2" s="221">
        <v>622023</v>
      </c>
      <c r="C2" s="221">
        <v>62</v>
      </c>
    </row>
    <row r="3" spans="1:3" x14ac:dyDescent="0.25">
      <c r="A3" s="223" t="s">
        <v>56</v>
      </c>
      <c r="B3" s="221">
        <v>622092</v>
      </c>
      <c r="C3" s="221">
        <v>62</v>
      </c>
    </row>
    <row r="4" spans="1:3" x14ac:dyDescent="0.25">
      <c r="A4" s="223" t="s">
        <v>57</v>
      </c>
      <c r="B4" s="221">
        <v>622075</v>
      </c>
      <c r="C4" s="221">
        <v>62</v>
      </c>
    </row>
    <row r="5" spans="1:3" x14ac:dyDescent="0.25">
      <c r="A5" s="223" t="s">
        <v>326</v>
      </c>
      <c r="B5" s="221">
        <v>624110</v>
      </c>
      <c r="C5" s="221">
        <v>62</v>
      </c>
    </row>
    <row r="6" spans="1:3" x14ac:dyDescent="0.25">
      <c r="A6" s="223" t="s">
        <v>58</v>
      </c>
      <c r="B6" s="221">
        <v>622001</v>
      </c>
      <c r="C6" s="221">
        <v>62</v>
      </c>
    </row>
    <row r="7" spans="1:3" x14ac:dyDescent="0.25">
      <c r="A7" s="223" t="s">
        <v>59</v>
      </c>
      <c r="B7" s="221">
        <v>624037</v>
      </c>
      <c r="C7" s="221">
        <v>62</v>
      </c>
    </row>
    <row r="8" spans="1:3" x14ac:dyDescent="0.25">
      <c r="A8" s="223" t="s">
        <v>60</v>
      </c>
      <c r="B8" s="221">
        <v>622093</v>
      </c>
      <c r="C8" s="221">
        <v>62</v>
      </c>
    </row>
    <row r="9" spans="1:3" x14ac:dyDescent="0.25">
      <c r="A9" s="223" t="s">
        <v>323</v>
      </c>
      <c r="B9" s="221">
        <v>622091</v>
      </c>
      <c r="C9" s="221">
        <v>62</v>
      </c>
    </row>
    <row r="10" spans="1:3" s="224" customFormat="1" x14ac:dyDescent="0.25">
      <c r="A10" s="162" t="s">
        <v>384</v>
      </c>
      <c r="B10" s="220">
        <v>624194</v>
      </c>
    </row>
    <row r="11" spans="1:3" x14ac:dyDescent="0.25">
      <c r="A11" s="223" t="s">
        <v>62</v>
      </c>
      <c r="B11" s="221">
        <v>624005</v>
      </c>
      <c r="C11" s="221">
        <v>62</v>
      </c>
    </row>
    <row r="12" spans="1:3" x14ac:dyDescent="0.25">
      <c r="A12" s="223" t="s">
        <v>63</v>
      </c>
      <c r="B12" s="221">
        <v>622101</v>
      </c>
      <c r="C12" s="221">
        <v>62</v>
      </c>
    </row>
    <row r="13" spans="1:3" x14ac:dyDescent="0.25">
      <c r="A13" s="223" t="s">
        <v>64</v>
      </c>
      <c r="B13" s="221">
        <v>622100</v>
      </c>
      <c r="C13" s="221">
        <v>62</v>
      </c>
    </row>
    <row r="14" spans="1:3" x14ac:dyDescent="0.25">
      <c r="A14" s="223" t="s">
        <v>172</v>
      </c>
      <c r="B14" s="221">
        <v>624111</v>
      </c>
      <c r="C14" s="221">
        <v>62</v>
      </c>
    </row>
    <row r="15" spans="1:3" x14ac:dyDescent="0.25">
      <c r="A15" s="223" t="s">
        <v>65</v>
      </c>
      <c r="B15" s="221">
        <v>622056</v>
      </c>
      <c r="C15" s="221">
        <v>62</v>
      </c>
    </row>
    <row r="16" spans="1:3" x14ac:dyDescent="0.25">
      <c r="A16" s="223" t="s">
        <v>361</v>
      </c>
      <c r="B16" s="221">
        <v>622003</v>
      </c>
      <c r="C16" s="221">
        <v>62</v>
      </c>
    </row>
    <row r="17" spans="1:3" x14ac:dyDescent="0.25">
      <c r="A17" s="216" t="s">
        <v>389</v>
      </c>
      <c r="B17" s="221">
        <v>624038</v>
      </c>
      <c r="C17" s="221">
        <v>62</v>
      </c>
    </row>
    <row r="18" spans="1:3" x14ac:dyDescent="0.25">
      <c r="A18" s="223" t="s">
        <v>67</v>
      </c>
      <c r="B18" s="221">
        <v>622099</v>
      </c>
      <c r="C18" s="221">
        <v>62</v>
      </c>
    </row>
    <row r="19" spans="1:3" x14ac:dyDescent="0.25">
      <c r="A19" s="223" t="s">
        <v>324</v>
      </c>
      <c r="B19" s="221">
        <v>624122</v>
      </c>
      <c r="C19" s="221">
        <v>62</v>
      </c>
    </row>
    <row r="20" spans="1:3" x14ac:dyDescent="0.25">
      <c r="A20" s="176" t="s">
        <v>395</v>
      </c>
      <c r="B20" s="221">
        <v>624112</v>
      </c>
      <c r="C20" s="221">
        <v>62</v>
      </c>
    </row>
    <row r="21" spans="1:3" x14ac:dyDescent="0.25">
      <c r="A21" s="223" t="s">
        <v>68</v>
      </c>
      <c r="B21" s="221">
        <v>622120</v>
      </c>
      <c r="C21" s="221">
        <v>62</v>
      </c>
    </row>
    <row r="22" spans="1:3" x14ac:dyDescent="0.25">
      <c r="A22" s="223" t="s">
        <v>69</v>
      </c>
      <c r="B22" s="221">
        <v>622040</v>
      </c>
      <c r="C22" s="221">
        <v>62</v>
      </c>
    </row>
    <row r="23" spans="1:3" x14ac:dyDescent="0.25">
      <c r="A23" s="223" t="s">
        <v>70</v>
      </c>
      <c r="B23" s="221">
        <v>622005</v>
      </c>
      <c r="C23" s="221">
        <v>62</v>
      </c>
    </row>
    <row r="24" spans="1:3" x14ac:dyDescent="0.25">
      <c r="A24" s="223" t="s">
        <v>71</v>
      </c>
      <c r="B24" s="221">
        <v>622118</v>
      </c>
      <c r="C24" s="221">
        <v>62</v>
      </c>
    </row>
    <row r="25" spans="1:3" x14ac:dyDescent="0.25">
      <c r="A25" s="223" t="s">
        <v>72</v>
      </c>
      <c r="B25" s="221">
        <v>622119</v>
      </c>
      <c r="C25" s="221">
        <v>62</v>
      </c>
    </row>
    <row r="26" spans="1:3" x14ac:dyDescent="0.25">
      <c r="A26" s="223" t="s">
        <v>206</v>
      </c>
      <c r="B26" s="221">
        <v>624160</v>
      </c>
      <c r="C26" s="221">
        <v>62</v>
      </c>
    </row>
    <row r="27" spans="1:3" x14ac:dyDescent="0.25">
      <c r="A27" s="223" t="s">
        <v>73</v>
      </c>
      <c r="B27" s="221">
        <v>624039</v>
      </c>
      <c r="C27" s="221">
        <v>62</v>
      </c>
    </row>
    <row r="28" spans="1:3" x14ac:dyDescent="0.25">
      <c r="A28" s="223" t="s">
        <v>186</v>
      </c>
      <c r="B28" s="221">
        <v>624136</v>
      </c>
      <c r="C28" s="221">
        <v>62</v>
      </c>
    </row>
    <row r="29" spans="1:3" x14ac:dyDescent="0.25">
      <c r="A29" s="223" t="s">
        <v>175</v>
      </c>
      <c r="B29" s="221">
        <v>624114</v>
      </c>
      <c r="C29" s="221">
        <v>62</v>
      </c>
    </row>
    <row r="30" spans="1:3" x14ac:dyDescent="0.25">
      <c r="A30" s="223" t="s">
        <v>74</v>
      </c>
      <c r="B30" s="221">
        <v>622377</v>
      </c>
      <c r="C30" s="221">
        <v>62</v>
      </c>
    </row>
    <row r="31" spans="1:3" x14ac:dyDescent="0.25">
      <c r="A31" s="223" t="s">
        <v>339</v>
      </c>
      <c r="B31" s="221">
        <v>622090</v>
      </c>
      <c r="C31" s="221">
        <v>62</v>
      </c>
    </row>
    <row r="32" spans="1:3" x14ac:dyDescent="0.25">
      <c r="A32" s="223" t="s">
        <v>362</v>
      </c>
      <c r="B32" s="221">
        <v>622378</v>
      </c>
      <c r="C32" s="221">
        <v>62</v>
      </c>
    </row>
    <row r="33" spans="1:5" x14ac:dyDescent="0.25">
      <c r="A33" s="223" t="s">
        <v>363</v>
      </c>
      <c r="B33" s="221">
        <v>624040</v>
      </c>
      <c r="C33" s="221">
        <v>62</v>
      </c>
    </row>
    <row r="34" spans="1:5" x14ac:dyDescent="0.25">
      <c r="A34" s="223" t="s">
        <v>338</v>
      </c>
      <c r="B34" s="221">
        <v>624132</v>
      </c>
      <c r="C34" s="221">
        <v>62</v>
      </c>
    </row>
    <row r="35" spans="1:5" x14ac:dyDescent="0.25">
      <c r="A35" s="223" t="s">
        <v>76</v>
      </c>
      <c r="B35" s="221">
        <v>622007</v>
      </c>
      <c r="C35" s="221">
        <v>62</v>
      </c>
    </row>
    <row r="36" spans="1:5" x14ac:dyDescent="0.25">
      <c r="A36" s="223" t="s">
        <v>77</v>
      </c>
      <c r="B36" s="221">
        <v>622008</v>
      </c>
      <c r="C36" s="221">
        <v>62</v>
      </c>
    </row>
    <row r="37" spans="1:5" x14ac:dyDescent="0.25">
      <c r="A37" s="223" t="s">
        <v>78</v>
      </c>
      <c r="B37" s="221">
        <v>622009</v>
      </c>
      <c r="C37" s="221">
        <v>62</v>
      </c>
    </row>
    <row r="38" spans="1:5" x14ac:dyDescent="0.25">
      <c r="A38" s="223" t="s">
        <v>79</v>
      </c>
      <c r="B38" s="221">
        <v>622109</v>
      </c>
      <c r="C38" s="221">
        <v>62</v>
      </c>
    </row>
    <row r="39" spans="1:5" x14ac:dyDescent="0.25">
      <c r="A39" s="223" t="s">
        <v>255</v>
      </c>
      <c r="B39" s="221">
        <v>624180</v>
      </c>
      <c r="C39" s="221">
        <v>62</v>
      </c>
    </row>
    <row r="40" spans="1:5" x14ac:dyDescent="0.25">
      <c r="A40" s="223" t="s">
        <v>80</v>
      </c>
      <c r="B40" s="221">
        <v>624010</v>
      </c>
      <c r="C40" s="221">
        <v>62</v>
      </c>
    </row>
    <row r="41" spans="1:5" x14ac:dyDescent="0.25">
      <c r="A41" s="223" t="s">
        <v>174</v>
      </c>
      <c r="B41" s="221">
        <v>624113</v>
      </c>
      <c r="C41" s="221">
        <v>62</v>
      </c>
    </row>
    <row r="42" spans="1:5" x14ac:dyDescent="0.25">
      <c r="A42" s="223" t="s">
        <v>82</v>
      </c>
      <c r="B42" s="221">
        <v>622010</v>
      </c>
      <c r="C42" s="221">
        <v>62</v>
      </c>
      <c r="E42" t="s">
        <v>359</v>
      </c>
    </row>
    <row r="43" spans="1:5" x14ac:dyDescent="0.25">
      <c r="A43" s="223" t="s">
        <v>83</v>
      </c>
      <c r="B43" s="221">
        <v>622123</v>
      </c>
      <c r="C43" s="221">
        <v>62</v>
      </c>
    </row>
    <row r="44" spans="1:5" x14ac:dyDescent="0.25">
      <c r="A44" s="223" t="s">
        <v>84</v>
      </c>
      <c r="B44" s="221">
        <v>624006</v>
      </c>
      <c r="C44" s="221">
        <v>62</v>
      </c>
    </row>
    <row r="45" spans="1:5" x14ac:dyDescent="0.25">
      <c r="A45" s="223" t="s">
        <v>85</v>
      </c>
      <c r="B45" s="221">
        <v>624007</v>
      </c>
      <c r="C45" s="221">
        <v>62</v>
      </c>
    </row>
    <row r="46" spans="1:5" x14ac:dyDescent="0.25">
      <c r="A46" s="223" t="s">
        <v>325</v>
      </c>
      <c r="B46" s="221">
        <v>622108</v>
      </c>
      <c r="C46" s="221">
        <v>62</v>
      </c>
    </row>
    <row r="47" spans="1:5" s="224" customFormat="1" x14ac:dyDescent="0.25">
      <c r="A47" s="162" t="s">
        <v>385</v>
      </c>
      <c r="B47" s="220">
        <v>624190</v>
      </c>
    </row>
    <row r="48" spans="1:5" x14ac:dyDescent="0.25">
      <c r="A48" s="223" t="s">
        <v>87</v>
      </c>
      <c r="B48" s="221">
        <v>622062</v>
      </c>
      <c r="C48" s="221">
        <v>62</v>
      </c>
    </row>
    <row r="49" spans="1:3" x14ac:dyDescent="0.25">
      <c r="A49" s="223" t="s">
        <v>89</v>
      </c>
      <c r="B49" s="221">
        <v>622057</v>
      </c>
      <c r="C49" s="221">
        <v>62</v>
      </c>
    </row>
    <row r="50" spans="1:3" s="224" customFormat="1" x14ac:dyDescent="0.25">
      <c r="A50" s="223" t="s">
        <v>328</v>
      </c>
      <c r="B50" s="219">
        <v>624195</v>
      </c>
    </row>
    <row r="51" spans="1:3" x14ac:dyDescent="0.25">
      <c r="A51" s="223" t="s">
        <v>257</v>
      </c>
      <c r="B51" s="221">
        <v>624183</v>
      </c>
      <c r="C51" s="221">
        <v>62</v>
      </c>
    </row>
    <row r="52" spans="1:3" x14ac:dyDescent="0.25">
      <c r="A52" s="223" t="s">
        <v>90</v>
      </c>
      <c r="B52" s="221">
        <v>622375</v>
      </c>
      <c r="C52" s="221">
        <v>62</v>
      </c>
    </row>
    <row r="53" spans="1:3" x14ac:dyDescent="0.25">
      <c r="A53" s="223" t="s">
        <v>364</v>
      </c>
      <c r="B53" s="221">
        <v>622025</v>
      </c>
      <c r="C53" s="221">
        <v>62</v>
      </c>
    </row>
    <row r="54" spans="1:3" x14ac:dyDescent="0.25">
      <c r="A54" s="223" t="s">
        <v>176</v>
      </c>
      <c r="B54" s="221">
        <v>624116</v>
      </c>
      <c r="C54" s="221">
        <v>62</v>
      </c>
    </row>
    <row r="55" spans="1:3" s="224" customFormat="1" x14ac:dyDescent="0.25">
      <c r="A55" s="223" t="s">
        <v>329</v>
      </c>
      <c r="B55" s="218">
        <v>624198</v>
      </c>
    </row>
    <row r="56" spans="1:3" x14ac:dyDescent="0.25">
      <c r="A56" s="223" t="s">
        <v>91</v>
      </c>
      <c r="B56" s="221">
        <v>622066</v>
      </c>
      <c r="C56" s="221">
        <v>62</v>
      </c>
    </row>
    <row r="57" spans="1:3" x14ac:dyDescent="0.25">
      <c r="A57" s="223" t="s">
        <v>187</v>
      </c>
      <c r="B57" s="221">
        <v>624137</v>
      </c>
      <c r="C57" s="221">
        <v>62</v>
      </c>
    </row>
    <row r="58" spans="1:3" x14ac:dyDescent="0.25">
      <c r="A58" s="223" t="s">
        <v>312</v>
      </c>
      <c r="B58" s="221">
        <v>624123</v>
      </c>
      <c r="C58" s="221">
        <v>62</v>
      </c>
    </row>
    <row r="59" spans="1:3" s="224" customFormat="1" x14ac:dyDescent="0.25">
      <c r="A59" s="222" t="s">
        <v>358</v>
      </c>
      <c r="B59" s="218">
        <v>624192</v>
      </c>
    </row>
    <row r="60" spans="1:3" x14ac:dyDescent="0.25">
      <c r="A60" s="223" t="s">
        <v>247</v>
      </c>
      <c r="B60" s="221">
        <v>622014</v>
      </c>
      <c r="C60" s="221">
        <v>62</v>
      </c>
    </row>
    <row r="61" spans="1:3" x14ac:dyDescent="0.25">
      <c r="A61" s="223" t="s">
        <v>92</v>
      </c>
      <c r="B61" s="221">
        <v>624041</v>
      </c>
      <c r="C61" s="221">
        <v>62</v>
      </c>
    </row>
    <row r="62" spans="1:3" x14ac:dyDescent="0.25">
      <c r="A62" s="223" t="s">
        <v>344</v>
      </c>
      <c r="B62" s="221">
        <v>624161</v>
      </c>
      <c r="C62" s="221">
        <v>62</v>
      </c>
    </row>
    <row r="63" spans="1:3" x14ac:dyDescent="0.25">
      <c r="A63" s="223" t="s">
        <v>93</v>
      </c>
      <c r="B63" s="221">
        <v>622073</v>
      </c>
      <c r="C63" s="221">
        <v>62</v>
      </c>
    </row>
    <row r="64" spans="1:3" x14ac:dyDescent="0.25">
      <c r="A64" s="223" t="s">
        <v>94</v>
      </c>
      <c r="B64" s="221">
        <v>622015</v>
      </c>
      <c r="C64" s="221">
        <v>62</v>
      </c>
    </row>
    <row r="65" spans="1:5" x14ac:dyDescent="0.25">
      <c r="A65" s="223" t="s">
        <v>95</v>
      </c>
      <c r="B65" s="221">
        <v>622058</v>
      </c>
      <c r="C65" s="221">
        <v>62</v>
      </c>
    </row>
    <row r="66" spans="1:5" x14ac:dyDescent="0.25">
      <c r="A66" s="223" t="s">
        <v>355</v>
      </c>
      <c r="B66" s="221">
        <v>624124</v>
      </c>
      <c r="C66" s="221">
        <v>62</v>
      </c>
    </row>
    <row r="67" spans="1:5" x14ac:dyDescent="0.25">
      <c r="A67" s="223" t="s">
        <v>208</v>
      </c>
      <c r="B67" s="221">
        <v>624162</v>
      </c>
      <c r="C67" s="221">
        <v>62</v>
      </c>
    </row>
    <row r="68" spans="1:5" x14ac:dyDescent="0.25">
      <c r="A68" s="223" t="s">
        <v>215</v>
      </c>
      <c r="B68" s="221">
        <v>624163</v>
      </c>
      <c r="C68" s="221">
        <v>62</v>
      </c>
    </row>
    <row r="69" spans="1:5" x14ac:dyDescent="0.25">
      <c r="A69" s="223" t="s">
        <v>330</v>
      </c>
      <c r="B69" s="221">
        <v>622125</v>
      </c>
      <c r="C69" s="221">
        <v>62</v>
      </c>
    </row>
    <row r="70" spans="1:5" x14ac:dyDescent="0.25">
      <c r="A70" s="223" t="s">
        <v>97</v>
      </c>
      <c r="B70" s="221">
        <v>622016</v>
      </c>
      <c r="C70" s="221">
        <v>62</v>
      </c>
    </row>
    <row r="71" spans="1:5" x14ac:dyDescent="0.25">
      <c r="A71" s="223" t="s">
        <v>98</v>
      </c>
      <c r="B71" s="221">
        <v>622117</v>
      </c>
      <c r="C71" s="221">
        <v>62</v>
      </c>
    </row>
    <row r="72" spans="1:5" x14ac:dyDescent="0.25">
      <c r="A72" s="223" t="s">
        <v>99</v>
      </c>
      <c r="B72" s="221">
        <v>622074</v>
      </c>
      <c r="C72" s="221">
        <v>62</v>
      </c>
    </row>
    <row r="73" spans="1:5" x14ac:dyDescent="0.25">
      <c r="A73" s="223" t="s">
        <v>100</v>
      </c>
      <c r="B73" s="221">
        <v>622096</v>
      </c>
      <c r="C73" s="221">
        <v>62</v>
      </c>
    </row>
    <row r="74" spans="1:5" x14ac:dyDescent="0.25">
      <c r="A74" s="223" t="s">
        <v>101</v>
      </c>
      <c r="B74" s="221">
        <v>622105</v>
      </c>
      <c r="C74" s="221">
        <v>62</v>
      </c>
    </row>
    <row r="75" spans="1:5" x14ac:dyDescent="0.25">
      <c r="A75" s="223" t="s">
        <v>102</v>
      </c>
      <c r="B75" s="221">
        <v>622054</v>
      </c>
      <c r="C75" s="221">
        <v>62</v>
      </c>
    </row>
    <row r="76" spans="1:5" x14ac:dyDescent="0.25">
      <c r="A76" s="223" t="s">
        <v>365</v>
      </c>
      <c r="B76" s="221">
        <v>622017</v>
      </c>
      <c r="C76" s="221">
        <v>62</v>
      </c>
    </row>
    <row r="77" spans="1:5" x14ac:dyDescent="0.25">
      <c r="A77" s="223" t="s">
        <v>104</v>
      </c>
      <c r="B77" s="221">
        <v>622411</v>
      </c>
      <c r="C77" s="221">
        <v>62</v>
      </c>
    </row>
    <row r="78" spans="1:5" x14ac:dyDescent="0.25">
      <c r="A78" s="223" t="s">
        <v>177</v>
      </c>
      <c r="B78" s="221">
        <v>624117</v>
      </c>
      <c r="C78" s="221">
        <v>62</v>
      </c>
      <c r="E78" t="s">
        <v>359</v>
      </c>
    </row>
    <row r="79" spans="1:5" x14ac:dyDescent="0.25">
      <c r="A79" s="223" t="s">
        <v>366</v>
      </c>
      <c r="B79" s="221">
        <v>622114</v>
      </c>
      <c r="C79" s="221">
        <v>62</v>
      </c>
    </row>
    <row r="80" spans="1:5" x14ac:dyDescent="0.25">
      <c r="A80" s="223" t="s">
        <v>345</v>
      </c>
      <c r="B80" s="221">
        <v>624164</v>
      </c>
      <c r="C80" s="221">
        <v>62</v>
      </c>
    </row>
    <row r="81" spans="1:40" x14ac:dyDescent="0.25">
      <c r="A81" s="223" t="s">
        <v>346</v>
      </c>
      <c r="B81" s="221">
        <v>624054</v>
      </c>
      <c r="C81" s="221">
        <v>62</v>
      </c>
    </row>
    <row r="82" spans="1:40" x14ac:dyDescent="0.25">
      <c r="A82" s="223" t="s">
        <v>347</v>
      </c>
      <c r="B82" s="221">
        <v>624118</v>
      </c>
      <c r="C82" s="221">
        <v>62</v>
      </c>
    </row>
    <row r="83" spans="1:40" x14ac:dyDescent="0.25">
      <c r="A83" s="223" t="s">
        <v>348</v>
      </c>
      <c r="B83" s="221">
        <v>624043</v>
      </c>
      <c r="C83" s="221">
        <v>62</v>
      </c>
    </row>
    <row r="84" spans="1:40" x14ac:dyDescent="0.25">
      <c r="A84" s="216" t="s">
        <v>391</v>
      </c>
      <c r="B84" s="221">
        <v>624165</v>
      </c>
      <c r="C84" s="221">
        <v>62</v>
      </c>
    </row>
    <row r="85" spans="1:40" x14ac:dyDescent="0.25">
      <c r="A85" s="223" t="s">
        <v>369</v>
      </c>
      <c r="B85" s="221">
        <v>624044</v>
      </c>
      <c r="C85" s="221">
        <v>62</v>
      </c>
    </row>
    <row r="86" spans="1:40" s="224" customFormat="1" x14ac:dyDescent="0.25">
      <c r="A86" s="223" t="s">
        <v>331</v>
      </c>
      <c r="B86" s="220">
        <v>624193</v>
      </c>
    </row>
    <row r="87" spans="1:40" x14ac:dyDescent="0.25">
      <c r="A87" s="216" t="s">
        <v>390</v>
      </c>
      <c r="B87" s="221">
        <v>624166</v>
      </c>
      <c r="C87" s="221">
        <v>62</v>
      </c>
      <c r="F87" t="s">
        <v>394</v>
      </c>
    </row>
    <row r="88" spans="1:40" x14ac:dyDescent="0.25">
      <c r="A88" s="223" t="s">
        <v>106</v>
      </c>
      <c r="B88" s="221">
        <v>622041</v>
      </c>
      <c r="C88" s="221">
        <v>62</v>
      </c>
    </row>
    <row r="89" spans="1:40" x14ac:dyDescent="0.25">
      <c r="A89" s="223" t="s">
        <v>375</v>
      </c>
      <c r="B89" s="221">
        <v>624138</v>
      </c>
      <c r="C89" s="221">
        <v>62</v>
      </c>
    </row>
    <row r="90" spans="1:40" x14ac:dyDescent="0.25">
      <c r="A90" s="223" t="s">
        <v>371</v>
      </c>
      <c r="B90" s="221">
        <v>622106</v>
      </c>
      <c r="C90" s="221">
        <v>62</v>
      </c>
    </row>
    <row r="91" spans="1:40" x14ac:dyDescent="0.25">
      <c r="A91" s="223" t="s">
        <v>376</v>
      </c>
      <c r="B91" s="221">
        <v>624119</v>
      </c>
      <c r="C91" s="221">
        <v>62</v>
      </c>
    </row>
    <row r="92" spans="1:40" x14ac:dyDescent="0.25">
      <c r="A92" s="223" t="s">
        <v>372</v>
      </c>
      <c r="B92" s="221">
        <v>622374</v>
      </c>
      <c r="C92" s="221">
        <v>62</v>
      </c>
    </row>
    <row r="93" spans="1:40" x14ac:dyDescent="0.25">
      <c r="A93" s="223" t="s">
        <v>107</v>
      </c>
      <c r="B93" s="221">
        <v>622409</v>
      </c>
      <c r="C93" s="221">
        <v>62</v>
      </c>
    </row>
    <row r="94" spans="1:40" x14ac:dyDescent="0.25">
      <c r="A94" s="223" t="s">
        <v>108</v>
      </c>
      <c r="B94" s="221">
        <v>622052</v>
      </c>
      <c r="C94" s="221">
        <v>62</v>
      </c>
    </row>
    <row r="95" spans="1:40" s="221" customFormat="1" x14ac:dyDescent="0.25">
      <c r="A95" s="223" t="s">
        <v>333</v>
      </c>
      <c r="B95" s="221">
        <v>624125</v>
      </c>
      <c r="C95" s="221">
        <v>62</v>
      </c>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25">
      <c r="A96" s="216" t="s">
        <v>393</v>
      </c>
      <c r="B96" s="221">
        <v>624045</v>
      </c>
      <c r="C96" s="221">
        <v>62</v>
      </c>
    </row>
    <row r="97" spans="1:3" x14ac:dyDescent="0.25">
      <c r="A97" s="223" t="s">
        <v>356</v>
      </c>
      <c r="B97" s="221">
        <v>622032</v>
      </c>
      <c r="C97" s="221">
        <v>62</v>
      </c>
    </row>
    <row r="98" spans="1:3" x14ac:dyDescent="0.25">
      <c r="A98" s="223" t="s">
        <v>110</v>
      </c>
      <c r="B98" s="221">
        <v>622048</v>
      </c>
      <c r="C98" s="221">
        <v>62</v>
      </c>
    </row>
    <row r="99" spans="1:3" x14ac:dyDescent="0.25">
      <c r="A99" s="223" t="s">
        <v>111</v>
      </c>
      <c r="B99" s="221">
        <v>624046</v>
      </c>
      <c r="C99" s="221">
        <v>62</v>
      </c>
    </row>
    <row r="100" spans="1:3" x14ac:dyDescent="0.25">
      <c r="A100" s="223" t="s">
        <v>112</v>
      </c>
      <c r="B100" s="221">
        <v>622022</v>
      </c>
      <c r="C100" s="221">
        <v>62</v>
      </c>
    </row>
    <row r="101" spans="1:3" x14ac:dyDescent="0.25">
      <c r="A101" s="223" t="s">
        <v>373</v>
      </c>
      <c r="B101" s="221">
        <v>624167</v>
      </c>
      <c r="C101" s="221">
        <v>62</v>
      </c>
    </row>
    <row r="102" spans="1:3" x14ac:dyDescent="0.25">
      <c r="A102" s="223" t="s">
        <v>185</v>
      </c>
      <c r="B102" s="221">
        <v>622068</v>
      </c>
      <c r="C102" s="221">
        <v>62</v>
      </c>
    </row>
    <row r="103" spans="1:3" x14ac:dyDescent="0.25">
      <c r="A103" s="223" t="s">
        <v>212</v>
      </c>
      <c r="B103" s="221">
        <v>624168</v>
      </c>
      <c r="C103" s="221">
        <v>62</v>
      </c>
    </row>
    <row r="104" spans="1:3" x14ac:dyDescent="0.25">
      <c r="A104" s="223" t="s">
        <v>113</v>
      </c>
      <c r="B104" s="221">
        <v>622012</v>
      </c>
      <c r="C104" s="221">
        <v>62</v>
      </c>
    </row>
    <row r="105" spans="1:3" x14ac:dyDescent="0.25">
      <c r="A105" s="223" t="s">
        <v>114</v>
      </c>
      <c r="B105" s="221">
        <v>622098</v>
      </c>
      <c r="C105" s="221">
        <v>62</v>
      </c>
    </row>
    <row r="106" spans="1:3" x14ac:dyDescent="0.25">
      <c r="A106" s="223" t="s">
        <v>115</v>
      </c>
      <c r="B106" s="221">
        <v>622102</v>
      </c>
      <c r="C106" s="221">
        <v>62</v>
      </c>
    </row>
    <row r="107" spans="1:3" s="224" customFormat="1" x14ac:dyDescent="0.25">
      <c r="A107" s="162" t="s">
        <v>386</v>
      </c>
      <c r="B107" s="246">
        <v>624197</v>
      </c>
    </row>
    <row r="108" spans="1:3" x14ac:dyDescent="0.25">
      <c r="A108" s="223" t="s">
        <v>357</v>
      </c>
      <c r="B108" s="221">
        <v>622067</v>
      </c>
      <c r="C108" s="221">
        <v>62</v>
      </c>
    </row>
    <row r="109" spans="1:3" x14ac:dyDescent="0.25">
      <c r="A109" s="223" t="s">
        <v>116</v>
      </c>
      <c r="B109" s="221">
        <v>622116</v>
      </c>
      <c r="C109" s="221">
        <v>62</v>
      </c>
    </row>
    <row r="110" spans="1:3" x14ac:dyDescent="0.25">
      <c r="A110" s="223" t="s">
        <v>117</v>
      </c>
      <c r="B110" s="221">
        <v>622410</v>
      </c>
      <c r="C110" s="221">
        <v>62</v>
      </c>
    </row>
    <row r="111" spans="1:3" x14ac:dyDescent="0.25">
      <c r="A111" s="223" t="s">
        <v>334</v>
      </c>
      <c r="B111" s="220">
        <v>624196</v>
      </c>
    </row>
    <row r="112" spans="1:3" x14ac:dyDescent="0.25">
      <c r="A112" s="223" t="s">
        <v>306</v>
      </c>
      <c r="B112" s="221">
        <v>624188</v>
      </c>
      <c r="C112" s="221">
        <v>62</v>
      </c>
    </row>
    <row r="113" spans="1:3" x14ac:dyDescent="0.25">
      <c r="A113" s="223" t="s">
        <v>188</v>
      </c>
      <c r="B113" s="221">
        <v>624139</v>
      </c>
      <c r="C113" s="221">
        <v>62</v>
      </c>
    </row>
    <row r="114" spans="1:3" x14ac:dyDescent="0.25">
      <c r="A114" s="223" t="s">
        <v>118</v>
      </c>
      <c r="B114" s="221">
        <v>622379</v>
      </c>
      <c r="C114" s="221">
        <v>62</v>
      </c>
    </row>
    <row r="115" spans="1:3" x14ac:dyDescent="0.25">
      <c r="A115" s="223" t="s">
        <v>119</v>
      </c>
      <c r="B115" s="221">
        <v>622107</v>
      </c>
      <c r="C115" s="221">
        <v>62</v>
      </c>
    </row>
    <row r="116" spans="1:3" s="224" customFormat="1" x14ac:dyDescent="0.25">
      <c r="A116" s="223" t="s">
        <v>335</v>
      </c>
      <c r="B116" s="217">
        <v>624191</v>
      </c>
    </row>
    <row r="117" spans="1:3" x14ac:dyDescent="0.25">
      <c r="A117" s="223" t="s">
        <v>189</v>
      </c>
      <c r="B117" s="221">
        <v>624140</v>
      </c>
      <c r="C117" s="221">
        <v>62</v>
      </c>
    </row>
    <row r="118" spans="1:3" x14ac:dyDescent="0.25">
      <c r="A118" s="223" t="s">
        <v>169</v>
      </c>
      <c r="B118" s="221">
        <v>624055</v>
      </c>
      <c r="C118" s="221">
        <v>62</v>
      </c>
    </row>
    <row r="119" spans="1:3" x14ac:dyDescent="0.25">
      <c r="A119" s="223" t="s">
        <v>120</v>
      </c>
      <c r="B119" s="221">
        <v>624008</v>
      </c>
      <c r="C119" s="221">
        <v>62</v>
      </c>
    </row>
    <row r="120" spans="1:3" x14ac:dyDescent="0.25">
      <c r="A120" s="223" t="s">
        <v>349</v>
      </c>
      <c r="B120" s="221">
        <v>624141</v>
      </c>
      <c r="C120" s="221">
        <v>62</v>
      </c>
    </row>
    <row r="121" spans="1:3" x14ac:dyDescent="0.25">
      <c r="A121" s="223" t="s">
        <v>121</v>
      </c>
      <c r="B121" s="221">
        <v>624047</v>
      </c>
      <c r="C121" s="221">
        <v>62</v>
      </c>
    </row>
    <row r="122" spans="1:3" x14ac:dyDescent="0.25">
      <c r="A122" s="223" t="s">
        <v>122</v>
      </c>
      <c r="B122" s="221">
        <v>624048</v>
      </c>
      <c r="C122" s="221">
        <v>62</v>
      </c>
    </row>
    <row r="123" spans="1:3" x14ac:dyDescent="0.25">
      <c r="A123" s="223" t="s">
        <v>190</v>
      </c>
      <c r="B123" s="221">
        <v>624142</v>
      </c>
      <c r="C123" s="221">
        <v>62</v>
      </c>
    </row>
    <row r="124" spans="1:3" x14ac:dyDescent="0.25">
      <c r="A124" s="223" t="s">
        <v>259</v>
      </c>
      <c r="B124" s="221">
        <v>624185</v>
      </c>
      <c r="C124" s="221">
        <v>62</v>
      </c>
    </row>
    <row r="125" spans="1:3" x14ac:dyDescent="0.25">
      <c r="A125" s="223" t="s">
        <v>123</v>
      </c>
      <c r="B125" s="221">
        <v>622095</v>
      </c>
      <c r="C125" s="221">
        <v>62</v>
      </c>
    </row>
    <row r="126" spans="1:3" x14ac:dyDescent="0.25">
      <c r="A126" s="223" t="s">
        <v>191</v>
      </c>
      <c r="B126" s="221">
        <v>624143</v>
      </c>
      <c r="C126" s="221">
        <v>62</v>
      </c>
    </row>
    <row r="127" spans="1:3" x14ac:dyDescent="0.25">
      <c r="A127" s="223" t="s">
        <v>124</v>
      </c>
      <c r="B127" s="221">
        <v>622094</v>
      </c>
      <c r="C127" s="221">
        <v>62</v>
      </c>
    </row>
    <row r="128" spans="1:3" x14ac:dyDescent="0.25">
      <c r="A128" s="223" t="s">
        <v>125</v>
      </c>
      <c r="B128" s="221">
        <v>622380</v>
      </c>
      <c r="C128" s="221">
        <v>62</v>
      </c>
    </row>
    <row r="129" spans="1:3" x14ac:dyDescent="0.25">
      <c r="A129" s="223" t="s">
        <v>256</v>
      </c>
      <c r="B129" s="221">
        <v>624181</v>
      </c>
      <c r="C129" s="221">
        <v>62</v>
      </c>
    </row>
    <row r="130" spans="1:3" x14ac:dyDescent="0.25">
      <c r="A130" s="223" t="s">
        <v>126</v>
      </c>
      <c r="B130" s="221">
        <v>624049</v>
      </c>
      <c r="C130" s="221">
        <v>62</v>
      </c>
    </row>
    <row r="131" spans="1:3" x14ac:dyDescent="0.25">
      <c r="A131" s="223" t="s">
        <v>178</v>
      </c>
      <c r="B131" s="221">
        <v>624120</v>
      </c>
      <c r="C131" s="221">
        <v>62</v>
      </c>
    </row>
    <row r="132" spans="1:3" x14ac:dyDescent="0.25">
      <c r="A132" s="223" t="s">
        <v>127</v>
      </c>
      <c r="B132" s="221">
        <v>622086</v>
      </c>
      <c r="C132" s="221">
        <v>62</v>
      </c>
    </row>
    <row r="133" spans="1:3" x14ac:dyDescent="0.25">
      <c r="A133" s="223" t="s">
        <v>128</v>
      </c>
      <c r="B133" s="221">
        <v>622026</v>
      </c>
      <c r="C133" s="221">
        <v>62</v>
      </c>
    </row>
    <row r="134" spans="1:3" x14ac:dyDescent="0.25">
      <c r="A134" s="223" t="s">
        <v>192</v>
      </c>
      <c r="B134" s="221">
        <v>624144</v>
      </c>
      <c r="C134" s="221">
        <v>62</v>
      </c>
    </row>
    <row r="135" spans="1:3" x14ac:dyDescent="0.25">
      <c r="A135" s="223" t="s">
        <v>129</v>
      </c>
      <c r="B135" s="221">
        <v>622115</v>
      </c>
      <c r="C135" s="221">
        <v>62</v>
      </c>
    </row>
    <row r="136" spans="1:3" x14ac:dyDescent="0.25">
      <c r="A136" s="223" t="s">
        <v>130</v>
      </c>
      <c r="B136" s="221">
        <v>622087</v>
      </c>
      <c r="C136" s="221">
        <v>62</v>
      </c>
    </row>
    <row r="137" spans="1:3" x14ac:dyDescent="0.25">
      <c r="A137" s="223" t="s">
        <v>131</v>
      </c>
      <c r="B137" s="221">
        <v>622084</v>
      </c>
      <c r="C137" s="221">
        <v>62</v>
      </c>
    </row>
    <row r="138" spans="1:3" s="224" customFormat="1" x14ac:dyDescent="0.25">
      <c r="A138" s="223" t="s">
        <v>336</v>
      </c>
      <c r="B138" s="220">
        <v>624200</v>
      </c>
    </row>
    <row r="139" spans="1:3" x14ac:dyDescent="0.25">
      <c r="A139" s="223" t="s">
        <v>179</v>
      </c>
      <c r="B139" s="221">
        <v>624121</v>
      </c>
      <c r="C139" s="221">
        <v>62</v>
      </c>
    </row>
    <row r="140" spans="1:3" x14ac:dyDescent="0.25">
      <c r="A140" s="223" t="s">
        <v>374</v>
      </c>
      <c r="B140" s="221">
        <v>622070</v>
      </c>
      <c r="C140" s="221">
        <v>62</v>
      </c>
    </row>
    <row r="141" spans="1:3" x14ac:dyDescent="0.25">
      <c r="A141" s="223" t="s">
        <v>350</v>
      </c>
      <c r="B141" s="221">
        <v>624009</v>
      </c>
      <c r="C141" s="221">
        <v>62</v>
      </c>
    </row>
    <row r="142" spans="1:3" x14ac:dyDescent="0.25">
      <c r="A142" s="223" t="s">
        <v>134</v>
      </c>
      <c r="B142" s="221">
        <v>622035</v>
      </c>
      <c r="C142" s="221">
        <v>62</v>
      </c>
    </row>
    <row r="143" spans="1:3" x14ac:dyDescent="0.25">
      <c r="A143" s="223" t="s">
        <v>135</v>
      </c>
      <c r="B143" s="221">
        <v>622006</v>
      </c>
      <c r="C143" s="221">
        <v>62</v>
      </c>
    </row>
    <row r="144" spans="1:3" s="224" customFormat="1" x14ac:dyDescent="0.25">
      <c r="A144" s="223" t="s">
        <v>337</v>
      </c>
      <c r="B144" s="218">
        <v>624199</v>
      </c>
    </row>
    <row r="145" spans="1:6" x14ac:dyDescent="0.25">
      <c r="A145" s="223" t="s">
        <v>136</v>
      </c>
      <c r="B145" s="221">
        <v>622362</v>
      </c>
      <c r="C145" s="221">
        <v>62</v>
      </c>
    </row>
    <row r="146" spans="1:6" x14ac:dyDescent="0.25">
      <c r="A146" s="223" t="s">
        <v>351</v>
      </c>
      <c r="B146" s="221">
        <v>622028</v>
      </c>
      <c r="C146" s="221">
        <v>62</v>
      </c>
    </row>
    <row r="147" spans="1:6" x14ac:dyDescent="0.25">
      <c r="A147" s="223" t="s">
        <v>379</v>
      </c>
      <c r="B147" s="221">
        <v>622078</v>
      </c>
      <c r="C147" s="221">
        <v>62</v>
      </c>
    </row>
    <row r="148" spans="1:6" x14ac:dyDescent="0.25">
      <c r="A148" s="223" t="s">
        <v>193</v>
      </c>
      <c r="B148" s="221">
        <v>624145</v>
      </c>
      <c r="C148" s="221">
        <v>62</v>
      </c>
    </row>
    <row r="149" spans="1:6" x14ac:dyDescent="0.25">
      <c r="A149" s="223" t="s">
        <v>138</v>
      </c>
      <c r="B149" s="221">
        <v>622353</v>
      </c>
      <c r="C149" s="221">
        <v>62</v>
      </c>
    </row>
    <row r="150" spans="1:6" x14ac:dyDescent="0.25">
      <c r="A150" s="223" t="s">
        <v>139</v>
      </c>
      <c r="B150" s="221">
        <v>624050</v>
      </c>
      <c r="C150" s="221">
        <v>62</v>
      </c>
    </row>
    <row r="151" spans="1:6" x14ac:dyDescent="0.25">
      <c r="A151" s="223" t="s">
        <v>140</v>
      </c>
      <c r="B151" s="221">
        <v>622104</v>
      </c>
      <c r="C151" s="221">
        <v>62</v>
      </c>
    </row>
    <row r="152" spans="1:6" x14ac:dyDescent="0.25">
      <c r="A152" s="223" t="s">
        <v>142</v>
      </c>
      <c r="B152" s="221">
        <v>622030</v>
      </c>
      <c r="C152" s="221">
        <v>62</v>
      </c>
    </row>
    <row r="153" spans="1:6" x14ac:dyDescent="0.25">
      <c r="A153" s="223" t="s">
        <v>194</v>
      </c>
      <c r="B153" s="221">
        <v>624146</v>
      </c>
      <c r="C153" s="221">
        <v>62</v>
      </c>
    </row>
    <row r="154" spans="1:6" x14ac:dyDescent="0.25">
      <c r="A154" s="223" t="s">
        <v>143</v>
      </c>
      <c r="B154" s="221">
        <v>622097</v>
      </c>
      <c r="C154" s="221">
        <v>62</v>
      </c>
    </row>
    <row r="155" spans="1:6" x14ac:dyDescent="0.25">
      <c r="A155" s="223" t="s">
        <v>144</v>
      </c>
      <c r="B155" s="221">
        <v>622050</v>
      </c>
      <c r="C155" s="221">
        <v>62</v>
      </c>
    </row>
    <row r="156" spans="1:6" x14ac:dyDescent="0.25">
      <c r="A156" s="223" t="s">
        <v>145</v>
      </c>
      <c r="B156" s="221">
        <v>624053</v>
      </c>
      <c r="C156" s="221">
        <v>62</v>
      </c>
    </row>
    <row r="157" spans="1:6" x14ac:dyDescent="0.25">
      <c r="A157" s="223" t="s">
        <v>146</v>
      </c>
      <c r="B157" s="221">
        <v>622031</v>
      </c>
      <c r="C157" s="221">
        <v>62</v>
      </c>
    </row>
    <row r="158" spans="1:6" x14ac:dyDescent="0.25">
      <c r="A158" s="223" t="s">
        <v>352</v>
      </c>
      <c r="B158" s="221">
        <v>624042</v>
      </c>
      <c r="C158" s="221">
        <v>62</v>
      </c>
    </row>
    <row r="159" spans="1:6" x14ac:dyDescent="0.25">
      <c r="A159" s="223" t="s">
        <v>147</v>
      </c>
      <c r="B159" s="221">
        <v>622080</v>
      </c>
      <c r="C159" s="221">
        <v>62</v>
      </c>
      <c r="F159" t="s">
        <v>397</v>
      </c>
    </row>
    <row r="160" spans="1:6" x14ac:dyDescent="0.25">
      <c r="A160" s="223" t="s">
        <v>396</v>
      </c>
      <c r="B160" s="224">
        <v>624203</v>
      </c>
      <c r="C160" s="224">
        <v>62</v>
      </c>
    </row>
    <row r="161" spans="1:3" x14ac:dyDescent="0.25">
      <c r="A161" s="223" t="s">
        <v>148</v>
      </c>
      <c r="B161" s="221">
        <v>622037</v>
      </c>
      <c r="C161" s="221">
        <v>62</v>
      </c>
    </row>
    <row r="162" spans="1:3" x14ac:dyDescent="0.25">
      <c r="A162" s="223" t="s">
        <v>149</v>
      </c>
      <c r="B162" s="221">
        <v>622085</v>
      </c>
      <c r="C162" s="221">
        <v>62</v>
      </c>
    </row>
    <row r="163" spans="1:3" x14ac:dyDescent="0.25">
      <c r="A163" s="223" t="s">
        <v>377</v>
      </c>
      <c r="B163" s="221">
        <v>622376</v>
      </c>
      <c r="C163" s="221">
        <v>62</v>
      </c>
    </row>
    <row r="164" spans="1:3" x14ac:dyDescent="0.25">
      <c r="A164" s="223" t="s">
        <v>378</v>
      </c>
      <c r="B164" s="221">
        <v>624011</v>
      </c>
      <c r="C164" s="221">
        <v>62</v>
      </c>
    </row>
    <row r="165" spans="1:3" x14ac:dyDescent="0.25">
      <c r="A165" s="223" t="s">
        <v>152</v>
      </c>
      <c r="B165" s="221">
        <v>622354</v>
      </c>
      <c r="C165" s="221">
        <v>62</v>
      </c>
    </row>
    <row r="166" spans="1:3" x14ac:dyDescent="0.25">
      <c r="A166" s="223" t="s">
        <v>258</v>
      </c>
      <c r="B166" s="221">
        <v>624184</v>
      </c>
      <c r="C166" s="221">
        <v>62</v>
      </c>
    </row>
    <row r="167" spans="1:3" x14ac:dyDescent="0.25">
      <c r="A167" s="223" t="s">
        <v>153</v>
      </c>
      <c r="B167" s="221">
        <v>622103</v>
      </c>
      <c r="C167" s="221">
        <v>62</v>
      </c>
    </row>
    <row r="168" spans="1:3" x14ac:dyDescent="0.25">
      <c r="A168" s="223" t="s">
        <v>213</v>
      </c>
      <c r="B168" s="221">
        <v>624169</v>
      </c>
      <c r="C168" s="221">
        <v>62</v>
      </c>
    </row>
    <row r="169" spans="1:3" x14ac:dyDescent="0.25">
      <c r="A169" s="223" t="s">
        <v>214</v>
      </c>
      <c r="B169" s="221">
        <v>624170</v>
      </c>
      <c r="C169" s="221">
        <v>62</v>
      </c>
    </row>
    <row r="170" spans="1:3" x14ac:dyDescent="0.25">
      <c r="A170" s="223" t="s">
        <v>180</v>
      </c>
      <c r="B170" s="221">
        <v>624126</v>
      </c>
      <c r="C170" s="221">
        <v>62</v>
      </c>
    </row>
    <row r="171" spans="1:3" x14ac:dyDescent="0.25">
      <c r="A171" s="223" t="s">
        <v>309</v>
      </c>
      <c r="B171" s="221">
        <v>624182</v>
      </c>
      <c r="C171" s="221">
        <v>62</v>
      </c>
    </row>
    <row r="172" spans="1:3" x14ac:dyDescent="0.25">
      <c r="A172" s="223" t="s">
        <v>154</v>
      </c>
      <c r="B172" s="221">
        <v>624056</v>
      </c>
      <c r="C172" s="221">
        <v>62</v>
      </c>
    </row>
    <row r="173" spans="1:3" x14ac:dyDescent="0.25">
      <c r="A173" s="223" t="s">
        <v>155</v>
      </c>
      <c r="B173" s="221">
        <v>622083</v>
      </c>
      <c r="C173" s="221">
        <v>62</v>
      </c>
    </row>
    <row r="174" spans="1:3" x14ac:dyDescent="0.25">
      <c r="A174" s="223" t="s">
        <v>353</v>
      </c>
      <c r="B174" s="221">
        <v>624147</v>
      </c>
      <c r="C174" s="221">
        <v>62</v>
      </c>
    </row>
    <row r="175" spans="1:3" x14ac:dyDescent="0.25">
      <c r="A175" s="223" t="s">
        <v>156</v>
      </c>
      <c r="B175" s="221">
        <v>622381</v>
      </c>
      <c r="C175" s="221">
        <v>62</v>
      </c>
    </row>
    <row r="176" spans="1:3" x14ac:dyDescent="0.25">
      <c r="A176" s="223" t="s">
        <v>181</v>
      </c>
      <c r="B176" s="221">
        <v>624127</v>
      </c>
      <c r="C176" s="221">
        <v>62</v>
      </c>
    </row>
    <row r="177" spans="1:3" x14ac:dyDescent="0.25">
      <c r="A177" s="223" t="s">
        <v>157</v>
      </c>
      <c r="B177" s="221">
        <v>622088</v>
      </c>
      <c r="C177" s="221">
        <v>62</v>
      </c>
    </row>
    <row r="178" spans="1:3" x14ac:dyDescent="0.25">
      <c r="A178" s="223" t="s">
        <v>158</v>
      </c>
      <c r="B178" s="221">
        <v>624012</v>
      </c>
      <c r="C178" s="221">
        <v>62</v>
      </c>
    </row>
    <row r="179" spans="1:3" x14ac:dyDescent="0.25">
      <c r="A179" s="223" t="s">
        <v>182</v>
      </c>
      <c r="B179" s="221">
        <v>624128</v>
      </c>
      <c r="C179" s="221">
        <v>62</v>
      </c>
    </row>
    <row r="180" spans="1:3" x14ac:dyDescent="0.25">
      <c r="A180" s="223" t="s">
        <v>354</v>
      </c>
      <c r="B180" s="221">
        <v>624057</v>
      </c>
      <c r="C180" s="221">
        <v>62</v>
      </c>
    </row>
    <row r="181" spans="1:3" x14ac:dyDescent="0.25">
      <c r="A181" s="223" t="s">
        <v>160</v>
      </c>
      <c r="B181" s="221">
        <v>622382</v>
      </c>
      <c r="C181" s="221">
        <v>62</v>
      </c>
    </row>
    <row r="182" spans="1:3" x14ac:dyDescent="0.25">
      <c r="A182" s="223" t="s">
        <v>183</v>
      </c>
      <c r="B182" s="221">
        <v>624129</v>
      </c>
      <c r="C182" s="221">
        <v>62</v>
      </c>
    </row>
    <row r="183" spans="1:3" x14ac:dyDescent="0.25">
      <c r="A183" s="223" t="s">
        <v>195</v>
      </c>
      <c r="B183" s="221">
        <v>624148</v>
      </c>
      <c r="C183" s="221">
        <v>62</v>
      </c>
    </row>
    <row r="184" spans="1:3" x14ac:dyDescent="0.25">
      <c r="A184" s="223" t="s">
        <v>161</v>
      </c>
      <c r="B184" s="221">
        <v>622039</v>
      </c>
      <c r="C184" s="221">
        <v>62</v>
      </c>
    </row>
    <row r="185" spans="1:3" x14ac:dyDescent="0.25">
      <c r="A185" s="223" t="s">
        <v>196</v>
      </c>
      <c r="B185" s="221">
        <v>624149</v>
      </c>
      <c r="C185" s="221">
        <v>62</v>
      </c>
    </row>
    <row r="186" spans="1:3" x14ac:dyDescent="0.25">
      <c r="A186" s="223" t="s">
        <v>170</v>
      </c>
      <c r="B186" s="221">
        <v>624058</v>
      </c>
      <c r="C186" s="221">
        <v>62</v>
      </c>
    </row>
  </sheetData>
  <sheetProtection password="CE38"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DD124-E57D-4E7E-8A93-2F9500B67B8D}">
  <dimension ref="A1:J187"/>
  <sheetViews>
    <sheetView topLeftCell="A88" workbookViewId="0">
      <selection activeCell="H116" sqref="H116"/>
    </sheetView>
  </sheetViews>
  <sheetFormatPr defaultRowHeight="15" x14ac:dyDescent="0.25"/>
  <cols>
    <col min="1" max="1" width="41" style="266" customWidth="1"/>
    <col min="2" max="2" width="9.140625" style="266"/>
    <col min="3" max="3" width="13" style="263" customWidth="1"/>
    <col min="4" max="7" width="9.140625" style="266"/>
    <col min="8" max="8" width="56.140625" customWidth="1"/>
    <col min="9" max="9" width="14.5703125" style="286" customWidth="1"/>
    <col min="10" max="10" width="21" style="263" customWidth="1"/>
  </cols>
  <sheetData>
    <row r="1" spans="1:10" x14ac:dyDescent="0.25">
      <c r="A1" s="338" t="s">
        <v>92</v>
      </c>
      <c r="B1" s="266">
        <v>624041</v>
      </c>
      <c r="H1" s="268" t="s">
        <v>171</v>
      </c>
      <c r="I1" s="285">
        <v>624109</v>
      </c>
      <c r="J1" s="261">
        <v>62</v>
      </c>
    </row>
    <row r="2" spans="1:10" x14ac:dyDescent="0.25">
      <c r="A2" s="338" t="s">
        <v>207</v>
      </c>
      <c r="B2" s="266">
        <v>624161</v>
      </c>
      <c r="H2" s="272" t="s">
        <v>55</v>
      </c>
      <c r="I2" s="285">
        <v>622023</v>
      </c>
      <c r="J2" s="265">
        <v>62</v>
      </c>
    </row>
    <row r="3" spans="1:10" x14ac:dyDescent="0.25">
      <c r="A3" s="338" t="s">
        <v>93</v>
      </c>
      <c r="B3" s="266">
        <v>622073</v>
      </c>
      <c r="H3" s="267" t="s">
        <v>56</v>
      </c>
      <c r="I3" s="286">
        <v>622092</v>
      </c>
      <c r="J3" s="263">
        <v>62</v>
      </c>
    </row>
    <row r="4" spans="1:10" x14ac:dyDescent="0.25">
      <c r="A4" s="338" t="s">
        <v>94</v>
      </c>
      <c r="B4" s="266">
        <v>622015</v>
      </c>
      <c r="H4" s="267" t="s">
        <v>57</v>
      </c>
      <c r="I4" s="286">
        <v>622075</v>
      </c>
      <c r="J4" s="263">
        <v>62</v>
      </c>
    </row>
    <row r="5" spans="1:10" x14ac:dyDescent="0.25">
      <c r="A5" s="338" t="s">
        <v>95</v>
      </c>
      <c r="B5" s="266">
        <v>622058</v>
      </c>
      <c r="H5" s="270" t="s">
        <v>326</v>
      </c>
      <c r="I5" s="287">
        <v>624110</v>
      </c>
      <c r="J5" s="262">
        <v>62</v>
      </c>
    </row>
    <row r="6" spans="1:10" x14ac:dyDescent="0.25">
      <c r="A6" s="338" t="s">
        <v>355</v>
      </c>
      <c r="B6" s="266">
        <v>624124</v>
      </c>
      <c r="H6" s="267" t="s">
        <v>58</v>
      </c>
      <c r="I6" s="286">
        <v>622001</v>
      </c>
      <c r="J6" s="263">
        <v>62</v>
      </c>
    </row>
    <row r="7" spans="1:10" x14ac:dyDescent="0.25">
      <c r="A7" s="338" t="s">
        <v>208</v>
      </c>
      <c r="B7" s="266">
        <v>624162</v>
      </c>
      <c r="H7" s="267" t="s">
        <v>59</v>
      </c>
      <c r="I7" s="286">
        <v>624037</v>
      </c>
      <c r="J7" s="263">
        <v>62</v>
      </c>
    </row>
    <row r="8" spans="1:10" ht="30" x14ac:dyDescent="0.25">
      <c r="A8" s="338" t="s">
        <v>215</v>
      </c>
      <c r="B8" s="266">
        <v>624163</v>
      </c>
      <c r="H8" s="267" t="s">
        <v>60</v>
      </c>
      <c r="I8" s="286">
        <v>622093</v>
      </c>
      <c r="J8" s="263">
        <v>62</v>
      </c>
    </row>
    <row r="9" spans="1:10" x14ac:dyDescent="0.25">
      <c r="A9" s="338" t="s">
        <v>96</v>
      </c>
      <c r="B9" s="266">
        <v>622125</v>
      </c>
      <c r="H9" s="267" t="s">
        <v>61</v>
      </c>
      <c r="I9" s="286">
        <v>622091</v>
      </c>
      <c r="J9" s="263">
        <v>62</v>
      </c>
    </row>
    <row r="10" spans="1:10" x14ac:dyDescent="0.25">
      <c r="A10" s="338" t="s">
        <v>97</v>
      </c>
      <c r="B10" s="266">
        <v>622016</v>
      </c>
      <c r="H10" s="268" t="s">
        <v>398</v>
      </c>
      <c r="I10" s="261">
        <v>624194</v>
      </c>
      <c r="J10" s="261">
        <v>62</v>
      </c>
    </row>
    <row r="11" spans="1:10" x14ac:dyDescent="0.25">
      <c r="A11" s="338" t="s">
        <v>98</v>
      </c>
      <c r="B11" s="266">
        <v>622117</v>
      </c>
      <c r="H11" s="267" t="s">
        <v>62</v>
      </c>
      <c r="I11" s="286">
        <v>624005</v>
      </c>
      <c r="J11" s="263">
        <v>62</v>
      </c>
    </row>
    <row r="12" spans="1:10" x14ac:dyDescent="0.25">
      <c r="A12" s="338" t="s">
        <v>99</v>
      </c>
      <c r="B12" s="266">
        <v>622074</v>
      </c>
      <c r="H12" s="267" t="s">
        <v>63</v>
      </c>
      <c r="I12" s="286">
        <v>622101</v>
      </c>
      <c r="J12" s="263">
        <v>62</v>
      </c>
    </row>
    <row r="13" spans="1:10" x14ac:dyDescent="0.25">
      <c r="A13" s="338" t="s">
        <v>100</v>
      </c>
      <c r="B13" s="266">
        <v>622096</v>
      </c>
      <c r="H13" s="267" t="s">
        <v>64</v>
      </c>
      <c r="I13" s="286">
        <v>622100</v>
      </c>
      <c r="J13" s="263">
        <v>62</v>
      </c>
    </row>
    <row r="14" spans="1:10" x14ac:dyDescent="0.25">
      <c r="A14" s="338" t="s">
        <v>101</v>
      </c>
      <c r="B14" s="266">
        <v>622105</v>
      </c>
      <c r="H14" s="270" t="s">
        <v>172</v>
      </c>
      <c r="I14" s="287">
        <v>624111</v>
      </c>
      <c r="J14" s="262">
        <v>62</v>
      </c>
    </row>
    <row r="15" spans="1:10" x14ac:dyDescent="0.25">
      <c r="A15" s="338" t="s">
        <v>102</v>
      </c>
      <c r="B15" s="266">
        <v>622054</v>
      </c>
      <c r="H15" s="267" t="s">
        <v>65</v>
      </c>
      <c r="I15" s="286">
        <v>622056</v>
      </c>
      <c r="J15" s="263">
        <v>62</v>
      </c>
    </row>
    <row r="16" spans="1:10" x14ac:dyDescent="0.25">
      <c r="A16" s="338" t="s">
        <v>103</v>
      </c>
      <c r="B16" s="266">
        <v>622017</v>
      </c>
      <c r="H16" s="267" t="s">
        <v>399</v>
      </c>
      <c r="I16" s="286">
        <v>622003</v>
      </c>
      <c r="J16" s="263">
        <v>62</v>
      </c>
    </row>
    <row r="17" spans="1:10" x14ac:dyDescent="0.25">
      <c r="A17" s="338" t="s">
        <v>104</v>
      </c>
      <c r="B17" s="266">
        <v>622411</v>
      </c>
      <c r="H17" s="267" t="s">
        <v>66</v>
      </c>
      <c r="I17" s="286">
        <v>624038</v>
      </c>
      <c r="J17" s="263">
        <v>62</v>
      </c>
    </row>
    <row r="18" spans="1:10" s="266" customFormat="1" x14ac:dyDescent="0.25">
      <c r="A18" s="338" t="s">
        <v>488</v>
      </c>
      <c r="B18" s="266">
        <v>624208</v>
      </c>
      <c r="C18" s="263" t="s">
        <v>489</v>
      </c>
      <c r="H18" s="338" t="s">
        <v>488</v>
      </c>
      <c r="I18" s="266">
        <v>624208</v>
      </c>
      <c r="J18" s="263"/>
    </row>
    <row r="19" spans="1:10" ht="30" x14ac:dyDescent="0.25">
      <c r="A19" s="338" t="s">
        <v>340</v>
      </c>
      <c r="B19" s="266">
        <v>622114</v>
      </c>
      <c r="H19" s="267" t="s">
        <v>67</v>
      </c>
      <c r="I19" s="286">
        <v>622099</v>
      </c>
      <c r="J19" s="263">
        <v>62</v>
      </c>
    </row>
    <row r="20" spans="1:10" x14ac:dyDescent="0.25">
      <c r="A20" s="338" t="s">
        <v>248</v>
      </c>
      <c r="B20" s="266">
        <v>624164</v>
      </c>
      <c r="H20" s="270" t="s">
        <v>400</v>
      </c>
      <c r="I20" s="287">
        <v>624122</v>
      </c>
      <c r="J20" s="262">
        <v>62</v>
      </c>
    </row>
    <row r="21" spans="1:10" ht="30" x14ac:dyDescent="0.25">
      <c r="A21" s="338" t="s">
        <v>200</v>
      </c>
      <c r="B21" s="266">
        <v>624054</v>
      </c>
      <c r="H21" s="270" t="s">
        <v>173</v>
      </c>
      <c r="I21" s="287">
        <v>624112</v>
      </c>
      <c r="J21" s="262">
        <v>62</v>
      </c>
    </row>
    <row r="22" spans="1:10" x14ac:dyDescent="0.25">
      <c r="A22" s="338" t="s">
        <v>201</v>
      </c>
      <c r="B22" s="266">
        <v>624118</v>
      </c>
      <c r="H22" s="267" t="s">
        <v>68</v>
      </c>
      <c r="I22" s="286">
        <v>622120</v>
      </c>
      <c r="J22" s="263">
        <v>62</v>
      </c>
    </row>
    <row r="23" spans="1:10" x14ac:dyDescent="0.25">
      <c r="A23" s="338" t="s">
        <v>202</v>
      </c>
      <c r="B23" s="266">
        <v>624043</v>
      </c>
      <c r="H23" s="267" t="s">
        <v>69</v>
      </c>
      <c r="I23" s="286">
        <v>622040</v>
      </c>
      <c r="J23" s="263">
        <v>62</v>
      </c>
    </row>
    <row r="24" spans="1:10" x14ac:dyDescent="0.25">
      <c r="A24" s="338" t="s">
        <v>105</v>
      </c>
      <c r="B24" s="266">
        <v>624044</v>
      </c>
      <c r="H24" s="267" t="s">
        <v>70</v>
      </c>
      <c r="I24" s="286">
        <v>622005</v>
      </c>
      <c r="J24" s="263">
        <v>62</v>
      </c>
    </row>
    <row r="25" spans="1:10" x14ac:dyDescent="0.25">
      <c r="A25" s="338" t="s">
        <v>450</v>
      </c>
      <c r="B25" s="266">
        <v>624193</v>
      </c>
      <c r="H25" s="267" t="s">
        <v>71</v>
      </c>
      <c r="I25" s="286">
        <v>622118</v>
      </c>
      <c r="J25" s="263">
        <v>62</v>
      </c>
    </row>
    <row r="26" spans="1:10" x14ac:dyDescent="0.25">
      <c r="A26" s="338" t="s">
        <v>106</v>
      </c>
      <c r="B26" s="266">
        <v>622041</v>
      </c>
      <c r="H26" s="267" t="s">
        <v>72</v>
      </c>
      <c r="I26" s="286">
        <v>622119</v>
      </c>
      <c r="J26" s="263">
        <v>62</v>
      </c>
    </row>
    <row r="27" spans="1:10" x14ac:dyDescent="0.25">
      <c r="A27" s="338" t="s">
        <v>204</v>
      </c>
      <c r="B27" s="266">
        <v>622374</v>
      </c>
      <c r="H27" s="275" t="s">
        <v>206</v>
      </c>
      <c r="I27" s="287">
        <v>624160</v>
      </c>
      <c r="J27" s="262">
        <v>62</v>
      </c>
    </row>
    <row r="28" spans="1:10" x14ac:dyDescent="0.25">
      <c r="A28" s="338" t="s">
        <v>341</v>
      </c>
      <c r="B28" s="266">
        <v>624138</v>
      </c>
      <c r="H28" s="267" t="s">
        <v>73</v>
      </c>
      <c r="I28" s="286">
        <v>624039</v>
      </c>
      <c r="J28" s="263">
        <v>62</v>
      </c>
    </row>
    <row r="29" spans="1:10" ht="30" x14ac:dyDescent="0.25">
      <c r="A29" s="338" t="s">
        <v>342</v>
      </c>
      <c r="B29" s="266">
        <v>622106</v>
      </c>
      <c r="H29" s="270" t="s">
        <v>186</v>
      </c>
      <c r="I29" s="287">
        <v>624136</v>
      </c>
      <c r="J29" s="262">
        <v>62</v>
      </c>
    </row>
    <row r="30" spans="1:10" x14ac:dyDescent="0.25">
      <c r="A30" s="338" t="s">
        <v>332</v>
      </c>
      <c r="B30" s="266">
        <v>624119</v>
      </c>
      <c r="H30" s="270" t="s">
        <v>175</v>
      </c>
      <c r="I30" s="287">
        <v>624114</v>
      </c>
      <c r="J30" s="262">
        <v>62</v>
      </c>
    </row>
    <row r="31" spans="1:10" x14ac:dyDescent="0.25">
      <c r="A31" s="338" t="s">
        <v>107</v>
      </c>
      <c r="B31" s="266">
        <v>622409</v>
      </c>
      <c r="H31" s="267" t="s">
        <v>74</v>
      </c>
      <c r="I31" s="286">
        <v>622377</v>
      </c>
      <c r="J31" s="263">
        <v>62</v>
      </c>
    </row>
    <row r="32" spans="1:10" x14ac:dyDescent="0.25">
      <c r="A32" s="338" t="s">
        <v>108</v>
      </c>
      <c r="B32" s="266">
        <v>622052</v>
      </c>
      <c r="H32" s="267" t="s">
        <v>75</v>
      </c>
      <c r="I32" s="286">
        <v>622090</v>
      </c>
      <c r="J32" s="263">
        <v>62</v>
      </c>
    </row>
    <row r="33" spans="1:10" ht="30" x14ac:dyDescent="0.25">
      <c r="A33" s="338" t="s">
        <v>343</v>
      </c>
      <c r="B33" s="266">
        <v>624125</v>
      </c>
      <c r="H33" s="267" t="s">
        <v>76</v>
      </c>
      <c r="I33" s="286">
        <v>622007</v>
      </c>
      <c r="J33" s="263">
        <v>62</v>
      </c>
    </row>
    <row r="34" spans="1:10" x14ac:dyDescent="0.25">
      <c r="A34" s="338" t="s">
        <v>356</v>
      </c>
      <c r="B34" s="266">
        <v>622032</v>
      </c>
      <c r="H34" s="267" t="s">
        <v>77</v>
      </c>
      <c r="I34" s="286">
        <v>622008</v>
      </c>
      <c r="J34" s="263">
        <v>62</v>
      </c>
    </row>
    <row r="35" spans="1:10" x14ac:dyDescent="0.25">
      <c r="A35" s="338" t="s">
        <v>110</v>
      </c>
      <c r="B35" s="266">
        <v>622048</v>
      </c>
      <c r="H35" s="267" t="s">
        <v>78</v>
      </c>
      <c r="I35" s="286">
        <v>622009</v>
      </c>
      <c r="J35" s="263">
        <v>62</v>
      </c>
    </row>
    <row r="36" spans="1:10" x14ac:dyDescent="0.25">
      <c r="A36" s="338" t="s">
        <v>111</v>
      </c>
      <c r="B36" s="266">
        <v>624046</v>
      </c>
      <c r="H36" s="267" t="s">
        <v>79</v>
      </c>
      <c r="I36" s="286">
        <v>622109</v>
      </c>
      <c r="J36" s="263">
        <v>62</v>
      </c>
    </row>
    <row r="37" spans="1:10" x14ac:dyDescent="0.25">
      <c r="A37" s="338" t="s">
        <v>112</v>
      </c>
      <c r="B37" s="266">
        <v>622022</v>
      </c>
      <c r="H37" s="277" t="s">
        <v>255</v>
      </c>
      <c r="I37" s="286">
        <v>624180</v>
      </c>
      <c r="J37" s="263">
        <v>62</v>
      </c>
    </row>
    <row r="38" spans="1:10" x14ac:dyDescent="0.25">
      <c r="A38" s="338" t="s">
        <v>211</v>
      </c>
      <c r="B38" s="266">
        <v>624167</v>
      </c>
      <c r="H38" s="267" t="s">
        <v>80</v>
      </c>
      <c r="I38" s="286">
        <v>624010</v>
      </c>
      <c r="J38" s="263">
        <v>62</v>
      </c>
    </row>
    <row r="39" spans="1:10" x14ac:dyDescent="0.25">
      <c r="A39" s="338" t="s">
        <v>185</v>
      </c>
      <c r="B39" s="266">
        <v>622068</v>
      </c>
      <c r="H39" s="267" t="s">
        <v>81</v>
      </c>
      <c r="I39" s="286">
        <v>622378</v>
      </c>
      <c r="J39" s="263">
        <v>62</v>
      </c>
    </row>
    <row r="40" spans="1:10" x14ac:dyDescent="0.25">
      <c r="A40" s="338" t="s">
        <v>212</v>
      </c>
      <c r="B40" s="266">
        <v>624168</v>
      </c>
      <c r="H40" s="277" t="s">
        <v>174</v>
      </c>
      <c r="I40" s="288">
        <v>624113</v>
      </c>
      <c r="J40" s="260">
        <v>62</v>
      </c>
    </row>
    <row r="41" spans="1:10" x14ac:dyDescent="0.25">
      <c r="A41" s="338" t="s">
        <v>113</v>
      </c>
      <c r="B41" s="266">
        <v>622012</v>
      </c>
      <c r="H41" s="277" t="s">
        <v>83</v>
      </c>
      <c r="I41" s="288">
        <v>622123</v>
      </c>
      <c r="J41" s="260">
        <v>62</v>
      </c>
    </row>
    <row r="42" spans="1:10" x14ac:dyDescent="0.25">
      <c r="A42" s="338" t="s">
        <v>114</v>
      </c>
      <c r="B42" s="266">
        <v>622098</v>
      </c>
      <c r="H42" s="277" t="s">
        <v>84</v>
      </c>
      <c r="I42" s="288">
        <v>624006</v>
      </c>
      <c r="J42" s="260">
        <v>62</v>
      </c>
    </row>
    <row r="43" spans="1:10" x14ac:dyDescent="0.25">
      <c r="A43" s="338" t="s">
        <v>115</v>
      </c>
      <c r="B43" s="266">
        <v>622102</v>
      </c>
      <c r="H43" s="277" t="s">
        <v>85</v>
      </c>
      <c r="I43" s="288">
        <v>624007</v>
      </c>
      <c r="J43" s="260">
        <v>62</v>
      </c>
    </row>
    <row r="44" spans="1:10" s="266" customFormat="1" x14ac:dyDescent="0.25">
      <c r="A44" s="338" t="s">
        <v>490</v>
      </c>
      <c r="B44" s="266">
        <v>624209</v>
      </c>
      <c r="C44" s="263" t="s">
        <v>489</v>
      </c>
      <c r="H44" s="338" t="s">
        <v>490</v>
      </c>
      <c r="I44" s="266">
        <v>624209</v>
      </c>
      <c r="J44" s="260"/>
    </row>
    <row r="45" spans="1:10" x14ac:dyDescent="0.25">
      <c r="A45" s="338" t="s">
        <v>413</v>
      </c>
      <c r="B45" s="266">
        <v>624197</v>
      </c>
      <c r="H45" s="277" t="s">
        <v>86</v>
      </c>
      <c r="I45" s="288">
        <v>622108</v>
      </c>
      <c r="J45" s="260">
        <v>62</v>
      </c>
    </row>
    <row r="46" spans="1:10" x14ac:dyDescent="0.25">
      <c r="A46" s="338" t="s">
        <v>357</v>
      </c>
      <c r="B46" s="266">
        <v>622067</v>
      </c>
      <c r="H46" s="277" t="s">
        <v>401</v>
      </c>
      <c r="I46" s="288">
        <v>624190</v>
      </c>
      <c r="J46" s="260">
        <v>62</v>
      </c>
    </row>
    <row r="47" spans="1:10" x14ac:dyDescent="0.25">
      <c r="A47" s="338" t="s">
        <v>116</v>
      </c>
      <c r="B47" s="266">
        <v>622116</v>
      </c>
      <c r="H47" s="277" t="s">
        <v>87</v>
      </c>
      <c r="I47" s="288">
        <v>622062</v>
      </c>
      <c r="J47" s="260">
        <v>62</v>
      </c>
    </row>
    <row r="48" spans="1:10" x14ac:dyDescent="0.25">
      <c r="A48" s="338" t="s">
        <v>117</v>
      </c>
      <c r="B48" s="266">
        <v>622410</v>
      </c>
      <c r="H48" s="277" t="s">
        <v>88</v>
      </c>
      <c r="I48" s="288">
        <v>624040</v>
      </c>
      <c r="J48" s="260">
        <v>62</v>
      </c>
    </row>
    <row r="49" spans="1:10" ht="30" x14ac:dyDescent="0.25">
      <c r="A49" s="338" t="s">
        <v>451</v>
      </c>
      <c r="B49" s="266">
        <v>624196</v>
      </c>
      <c r="H49" s="277" t="s">
        <v>89</v>
      </c>
      <c r="I49" s="288">
        <v>622057</v>
      </c>
      <c r="J49" s="260">
        <v>62</v>
      </c>
    </row>
    <row r="50" spans="1:10" x14ac:dyDescent="0.25">
      <c r="A50" s="338" t="s">
        <v>306</v>
      </c>
      <c r="B50" s="266">
        <v>622410</v>
      </c>
      <c r="H50" s="268" t="s">
        <v>402</v>
      </c>
      <c r="I50" s="261">
        <v>624195</v>
      </c>
      <c r="J50" s="261">
        <v>62</v>
      </c>
    </row>
    <row r="51" spans="1:10" x14ac:dyDescent="0.25">
      <c r="A51" s="338" t="s">
        <v>188</v>
      </c>
      <c r="B51" s="266">
        <v>624139</v>
      </c>
      <c r="H51" s="277" t="s">
        <v>257</v>
      </c>
      <c r="I51" s="288">
        <v>624183</v>
      </c>
      <c r="J51" s="260">
        <v>62</v>
      </c>
    </row>
    <row r="52" spans="1:10" x14ac:dyDescent="0.25">
      <c r="A52" s="338" t="s">
        <v>118</v>
      </c>
      <c r="B52" s="266">
        <v>622379</v>
      </c>
      <c r="H52" s="277" t="s">
        <v>90</v>
      </c>
      <c r="I52" s="288">
        <v>622375</v>
      </c>
      <c r="J52" s="260">
        <v>62</v>
      </c>
    </row>
    <row r="53" spans="1:10" x14ac:dyDescent="0.25">
      <c r="A53" s="338" t="s">
        <v>119</v>
      </c>
      <c r="B53" s="266">
        <v>622107</v>
      </c>
      <c r="H53" s="277" t="s">
        <v>403</v>
      </c>
      <c r="I53" s="288">
        <v>622025</v>
      </c>
      <c r="J53" s="264">
        <v>62</v>
      </c>
    </row>
    <row r="54" spans="1:10" x14ac:dyDescent="0.25">
      <c r="A54" s="338" t="s">
        <v>335</v>
      </c>
      <c r="B54" s="266">
        <v>624191</v>
      </c>
      <c r="H54" s="277" t="s">
        <v>176</v>
      </c>
      <c r="I54" s="288">
        <v>624116</v>
      </c>
      <c r="J54" s="260">
        <v>62</v>
      </c>
    </row>
    <row r="55" spans="1:10" ht="30" x14ac:dyDescent="0.25">
      <c r="A55" s="338" t="s">
        <v>452</v>
      </c>
      <c r="B55" s="266">
        <v>624038</v>
      </c>
      <c r="H55" s="281" t="s">
        <v>329</v>
      </c>
      <c r="I55" s="261">
        <v>624198</v>
      </c>
      <c r="J55" s="261">
        <v>62</v>
      </c>
    </row>
    <row r="56" spans="1:10" ht="30" x14ac:dyDescent="0.25">
      <c r="A56" s="338" t="s">
        <v>453</v>
      </c>
      <c r="B56" s="266">
        <v>624166</v>
      </c>
      <c r="H56" s="277" t="s">
        <v>91</v>
      </c>
      <c r="I56" s="288">
        <v>622066</v>
      </c>
      <c r="J56" s="260">
        <v>62</v>
      </c>
    </row>
    <row r="57" spans="1:10" ht="30" x14ac:dyDescent="0.25">
      <c r="A57" s="338" t="s">
        <v>454</v>
      </c>
      <c r="B57" s="266">
        <v>624165</v>
      </c>
      <c r="H57" s="277" t="s">
        <v>187</v>
      </c>
      <c r="I57" s="288">
        <v>624137</v>
      </c>
      <c r="J57" s="260">
        <v>62</v>
      </c>
    </row>
    <row r="58" spans="1:10" ht="30" x14ac:dyDescent="0.25">
      <c r="A58" s="338" t="s">
        <v>455</v>
      </c>
      <c r="B58" s="266">
        <v>624045</v>
      </c>
      <c r="H58" s="277" t="s">
        <v>404</v>
      </c>
      <c r="I58" s="288">
        <v>622014</v>
      </c>
      <c r="J58" s="260">
        <v>62</v>
      </c>
    </row>
    <row r="59" spans="1:10" x14ac:dyDescent="0.25">
      <c r="A59" s="338" t="s">
        <v>189</v>
      </c>
      <c r="B59" s="266">
        <v>624140</v>
      </c>
      <c r="H59" s="277" t="s">
        <v>92</v>
      </c>
      <c r="I59" s="288">
        <v>624041</v>
      </c>
      <c r="J59" s="260">
        <v>62</v>
      </c>
    </row>
    <row r="60" spans="1:10" ht="45" x14ac:dyDescent="0.25">
      <c r="A60" s="338" t="s">
        <v>456</v>
      </c>
      <c r="B60" s="266">
        <v>624113</v>
      </c>
      <c r="H60" s="277" t="s">
        <v>344</v>
      </c>
      <c r="I60" s="288">
        <v>624161</v>
      </c>
      <c r="J60" s="260">
        <v>62</v>
      </c>
    </row>
    <row r="61" spans="1:10" ht="45" x14ac:dyDescent="0.25">
      <c r="A61" s="338" t="s">
        <v>457</v>
      </c>
      <c r="B61" s="266">
        <v>624146</v>
      </c>
      <c r="H61" s="277" t="s">
        <v>93</v>
      </c>
      <c r="I61" s="288">
        <v>622073</v>
      </c>
      <c r="J61" s="260">
        <v>62</v>
      </c>
    </row>
    <row r="62" spans="1:10" x14ac:dyDescent="0.25">
      <c r="A62" s="338" t="s">
        <v>169</v>
      </c>
      <c r="B62" s="266">
        <v>624055</v>
      </c>
      <c r="H62" s="277" t="s">
        <v>94</v>
      </c>
      <c r="I62" s="288">
        <v>622015</v>
      </c>
      <c r="J62" s="260">
        <v>62</v>
      </c>
    </row>
    <row r="63" spans="1:10" x14ac:dyDescent="0.25">
      <c r="A63" s="338" t="s">
        <v>120</v>
      </c>
      <c r="B63" s="266">
        <v>624008</v>
      </c>
      <c r="H63" s="277" t="s">
        <v>95</v>
      </c>
      <c r="I63" s="288">
        <v>622058</v>
      </c>
      <c r="J63" s="260">
        <v>62</v>
      </c>
    </row>
    <row r="64" spans="1:10" ht="30" x14ac:dyDescent="0.25">
      <c r="A64" s="338" t="s">
        <v>203</v>
      </c>
      <c r="B64" s="266">
        <v>624141</v>
      </c>
      <c r="H64" s="277" t="s">
        <v>208</v>
      </c>
      <c r="I64" s="288">
        <v>624162</v>
      </c>
      <c r="J64" s="260">
        <v>62</v>
      </c>
    </row>
    <row r="65" spans="1:10" x14ac:dyDescent="0.25">
      <c r="A65" s="338" t="s">
        <v>121</v>
      </c>
      <c r="B65" s="266">
        <v>624047</v>
      </c>
      <c r="H65" s="277" t="s">
        <v>215</v>
      </c>
      <c r="I65" s="288">
        <v>624163</v>
      </c>
      <c r="J65" s="260">
        <v>62</v>
      </c>
    </row>
    <row r="66" spans="1:10" x14ac:dyDescent="0.25">
      <c r="H66" s="277" t="s">
        <v>96</v>
      </c>
      <c r="I66" s="288">
        <v>622125</v>
      </c>
      <c r="J66" s="260">
        <v>62</v>
      </c>
    </row>
    <row r="67" spans="1:10" x14ac:dyDescent="0.25">
      <c r="H67" s="277" t="s">
        <v>97</v>
      </c>
      <c r="I67" s="288">
        <v>622016</v>
      </c>
      <c r="J67" s="260">
        <v>62</v>
      </c>
    </row>
    <row r="68" spans="1:10" x14ac:dyDescent="0.25">
      <c r="H68" s="267" t="s">
        <v>98</v>
      </c>
      <c r="I68" s="286">
        <v>622117</v>
      </c>
      <c r="J68" s="263">
        <v>62</v>
      </c>
    </row>
    <row r="69" spans="1:10" x14ac:dyDescent="0.25">
      <c r="H69" s="267" t="s">
        <v>99</v>
      </c>
      <c r="I69" s="286">
        <v>622074</v>
      </c>
      <c r="J69" s="263">
        <v>62</v>
      </c>
    </row>
    <row r="70" spans="1:10" x14ac:dyDescent="0.25">
      <c r="H70" s="267" t="s">
        <v>100</v>
      </c>
      <c r="I70" s="286">
        <v>622096</v>
      </c>
      <c r="J70" s="263">
        <v>62</v>
      </c>
    </row>
    <row r="71" spans="1:10" x14ac:dyDescent="0.25">
      <c r="H71" s="267" t="s">
        <v>101</v>
      </c>
      <c r="I71" s="286">
        <v>622105</v>
      </c>
      <c r="J71" s="263">
        <v>62</v>
      </c>
    </row>
    <row r="72" spans="1:10" x14ac:dyDescent="0.25">
      <c r="H72" s="267" t="s">
        <v>102</v>
      </c>
      <c r="I72" s="286">
        <v>622054</v>
      </c>
      <c r="J72" s="263">
        <v>62</v>
      </c>
    </row>
    <row r="73" spans="1:10" x14ac:dyDescent="0.25">
      <c r="H73" s="267" t="s">
        <v>103</v>
      </c>
      <c r="I73" s="286">
        <v>622017</v>
      </c>
      <c r="J73" s="263">
        <v>62</v>
      </c>
    </row>
    <row r="74" spans="1:10" ht="30" x14ac:dyDescent="0.25">
      <c r="H74" s="267" t="s">
        <v>405</v>
      </c>
      <c r="I74" s="286">
        <v>622067</v>
      </c>
      <c r="J74" s="263">
        <v>62</v>
      </c>
    </row>
    <row r="75" spans="1:10" x14ac:dyDescent="0.25">
      <c r="H75" s="267" t="s">
        <v>104</v>
      </c>
      <c r="I75" s="286">
        <v>622411</v>
      </c>
      <c r="J75" s="263">
        <v>62</v>
      </c>
    </row>
    <row r="76" spans="1:10" x14ac:dyDescent="0.25">
      <c r="H76" s="270" t="s">
        <v>177</v>
      </c>
      <c r="I76" s="287">
        <v>624117</v>
      </c>
      <c r="J76" s="262">
        <v>62</v>
      </c>
    </row>
    <row r="77" spans="1:10" x14ac:dyDescent="0.25">
      <c r="H77" s="267" t="s">
        <v>406</v>
      </c>
      <c r="I77" s="286">
        <v>622114</v>
      </c>
      <c r="J77" s="263">
        <v>62</v>
      </c>
    </row>
    <row r="78" spans="1:10" x14ac:dyDescent="0.25">
      <c r="H78" s="275" t="s">
        <v>345</v>
      </c>
      <c r="I78" s="287">
        <v>624164</v>
      </c>
      <c r="J78" s="262">
        <v>62</v>
      </c>
    </row>
    <row r="79" spans="1:10" x14ac:dyDescent="0.25">
      <c r="H79" s="267" t="s">
        <v>346</v>
      </c>
      <c r="I79" s="286">
        <v>624054</v>
      </c>
      <c r="J79" s="263">
        <v>62</v>
      </c>
    </row>
    <row r="80" spans="1:10" x14ac:dyDescent="0.25">
      <c r="H80" s="267" t="s">
        <v>407</v>
      </c>
      <c r="I80" s="286">
        <v>624043</v>
      </c>
      <c r="J80" s="263">
        <v>62</v>
      </c>
    </row>
    <row r="81" spans="8:10" x14ac:dyDescent="0.25">
      <c r="H81" s="270" t="s">
        <v>408</v>
      </c>
      <c r="I81" s="287">
        <v>624118</v>
      </c>
      <c r="J81" s="262">
        <v>62</v>
      </c>
    </row>
    <row r="82" spans="8:10" x14ac:dyDescent="0.25">
      <c r="H82" s="275" t="s">
        <v>409</v>
      </c>
      <c r="I82" s="287">
        <v>624165</v>
      </c>
      <c r="J82" s="262">
        <v>62</v>
      </c>
    </row>
    <row r="83" spans="8:10" x14ac:dyDescent="0.25">
      <c r="H83" s="267" t="s">
        <v>105</v>
      </c>
      <c r="I83" s="286">
        <v>624044</v>
      </c>
      <c r="J83" s="263">
        <v>62</v>
      </c>
    </row>
    <row r="84" spans="8:10" x14ac:dyDescent="0.25">
      <c r="H84" s="281" t="s">
        <v>331</v>
      </c>
      <c r="I84" s="261">
        <v>624193</v>
      </c>
      <c r="J84" s="261">
        <v>62</v>
      </c>
    </row>
    <row r="85" spans="8:10" x14ac:dyDescent="0.25">
      <c r="H85" s="275" t="s">
        <v>210</v>
      </c>
      <c r="I85" s="287">
        <v>624166</v>
      </c>
      <c r="J85" s="262">
        <v>62</v>
      </c>
    </row>
    <row r="86" spans="8:10" x14ac:dyDescent="0.25">
      <c r="H86" s="267" t="s">
        <v>106</v>
      </c>
      <c r="I86" s="286">
        <v>622041</v>
      </c>
      <c r="J86" s="263">
        <v>62</v>
      </c>
    </row>
    <row r="87" spans="8:10" x14ac:dyDescent="0.25">
      <c r="H87" s="278" t="s">
        <v>410</v>
      </c>
      <c r="I87" s="288">
        <v>624138</v>
      </c>
      <c r="J87" s="260">
        <v>62</v>
      </c>
    </row>
    <row r="88" spans="8:10" x14ac:dyDescent="0.25">
      <c r="H88" s="279" t="s">
        <v>371</v>
      </c>
      <c r="I88" s="288">
        <v>622106</v>
      </c>
      <c r="J88" s="260">
        <v>62</v>
      </c>
    </row>
    <row r="89" spans="8:10" ht="15.75" thickBot="1" x14ac:dyDescent="0.3">
      <c r="H89" s="280" t="s">
        <v>411</v>
      </c>
      <c r="I89" s="287">
        <v>624119</v>
      </c>
      <c r="J89" s="262">
        <v>62</v>
      </c>
    </row>
    <row r="90" spans="8:10" x14ac:dyDescent="0.25">
      <c r="H90" s="267" t="s">
        <v>412</v>
      </c>
      <c r="I90" s="286">
        <v>622374</v>
      </c>
      <c r="J90" s="263">
        <v>62</v>
      </c>
    </row>
    <row r="91" spans="8:10" x14ac:dyDescent="0.25">
      <c r="H91" s="267" t="s">
        <v>107</v>
      </c>
      <c r="I91" s="286">
        <v>622409</v>
      </c>
      <c r="J91" s="263">
        <v>62</v>
      </c>
    </row>
    <row r="92" spans="8:10" x14ac:dyDescent="0.25">
      <c r="H92" s="267" t="s">
        <v>108</v>
      </c>
      <c r="I92" s="286">
        <v>622052</v>
      </c>
      <c r="J92" s="263">
        <v>62</v>
      </c>
    </row>
    <row r="93" spans="8:10" x14ac:dyDescent="0.25">
      <c r="H93" s="267" t="s">
        <v>109</v>
      </c>
      <c r="I93" s="286">
        <v>624045</v>
      </c>
      <c r="J93" s="263">
        <v>62</v>
      </c>
    </row>
    <row r="94" spans="8:10" x14ac:dyDescent="0.25">
      <c r="H94" s="267" t="s">
        <v>110</v>
      </c>
      <c r="I94" s="286">
        <v>622048</v>
      </c>
      <c r="J94" s="263">
        <v>62</v>
      </c>
    </row>
    <row r="95" spans="8:10" x14ac:dyDescent="0.25">
      <c r="H95" s="267" t="s">
        <v>111</v>
      </c>
      <c r="I95" s="286">
        <v>624046</v>
      </c>
      <c r="J95" s="263">
        <v>62</v>
      </c>
    </row>
    <row r="96" spans="8:10" x14ac:dyDescent="0.25">
      <c r="H96" s="267" t="s">
        <v>112</v>
      </c>
      <c r="I96" s="286">
        <v>622022</v>
      </c>
      <c r="J96" s="263">
        <v>62</v>
      </c>
    </row>
    <row r="97" spans="8:10" x14ac:dyDescent="0.25">
      <c r="H97" s="267" t="s">
        <v>185</v>
      </c>
      <c r="I97" s="286">
        <v>622068</v>
      </c>
      <c r="J97" s="263">
        <v>62</v>
      </c>
    </row>
    <row r="98" spans="8:10" x14ac:dyDescent="0.25">
      <c r="H98" s="275" t="s">
        <v>211</v>
      </c>
      <c r="I98" s="287">
        <v>624167</v>
      </c>
      <c r="J98" s="262">
        <v>62</v>
      </c>
    </row>
    <row r="99" spans="8:10" x14ac:dyDescent="0.25">
      <c r="H99" s="275" t="s">
        <v>212</v>
      </c>
      <c r="I99" s="287">
        <v>624168</v>
      </c>
      <c r="J99" s="262">
        <v>62</v>
      </c>
    </row>
    <row r="100" spans="8:10" x14ac:dyDescent="0.25">
      <c r="H100" s="267" t="s">
        <v>113</v>
      </c>
      <c r="I100" s="286">
        <v>622012</v>
      </c>
      <c r="J100" s="263">
        <v>62</v>
      </c>
    </row>
    <row r="101" spans="8:10" x14ac:dyDescent="0.25">
      <c r="H101" s="267" t="s">
        <v>114</v>
      </c>
      <c r="I101" s="286">
        <v>622098</v>
      </c>
      <c r="J101" s="263">
        <v>62</v>
      </c>
    </row>
    <row r="102" spans="8:10" x14ac:dyDescent="0.25">
      <c r="H102" s="267" t="s">
        <v>115</v>
      </c>
      <c r="I102" s="286">
        <v>622102</v>
      </c>
      <c r="J102" s="263">
        <v>62</v>
      </c>
    </row>
    <row r="103" spans="8:10" x14ac:dyDescent="0.25">
      <c r="H103" s="268" t="s">
        <v>413</v>
      </c>
      <c r="I103" s="261">
        <v>624197</v>
      </c>
      <c r="J103" s="261">
        <v>62</v>
      </c>
    </row>
    <row r="104" spans="8:10" x14ac:dyDescent="0.25">
      <c r="H104" s="267" t="s">
        <v>116</v>
      </c>
      <c r="I104" s="286">
        <v>622116</v>
      </c>
      <c r="J104" s="263">
        <v>62</v>
      </c>
    </row>
    <row r="105" spans="8:10" x14ac:dyDescent="0.25">
      <c r="H105" s="269" t="s">
        <v>117</v>
      </c>
      <c r="I105" s="286">
        <v>622410</v>
      </c>
      <c r="J105" s="263">
        <v>62</v>
      </c>
    </row>
    <row r="106" spans="8:10" x14ac:dyDescent="0.25">
      <c r="H106" s="281" t="s">
        <v>414</v>
      </c>
      <c r="I106" s="261">
        <v>624196</v>
      </c>
      <c r="J106" s="261">
        <v>62</v>
      </c>
    </row>
    <row r="107" spans="8:10" x14ac:dyDescent="0.25">
      <c r="H107" s="277" t="s">
        <v>306</v>
      </c>
      <c r="I107" s="288">
        <v>624188</v>
      </c>
      <c r="J107" s="260">
        <v>62</v>
      </c>
    </row>
    <row r="108" spans="8:10" x14ac:dyDescent="0.25">
      <c r="H108" s="270" t="s">
        <v>188</v>
      </c>
      <c r="I108" s="287">
        <v>624139</v>
      </c>
      <c r="J108" s="262">
        <v>62</v>
      </c>
    </row>
    <row r="109" spans="8:10" x14ac:dyDescent="0.25">
      <c r="H109" s="267" t="s">
        <v>118</v>
      </c>
      <c r="I109" s="286">
        <v>622379</v>
      </c>
      <c r="J109" s="263">
        <v>62</v>
      </c>
    </row>
    <row r="110" spans="8:10" x14ac:dyDescent="0.25">
      <c r="H110" s="267" t="s">
        <v>119</v>
      </c>
      <c r="I110" s="286">
        <v>622107</v>
      </c>
      <c r="J110" s="263">
        <v>62</v>
      </c>
    </row>
    <row r="111" spans="8:10" x14ac:dyDescent="0.25">
      <c r="H111" s="281" t="s">
        <v>335</v>
      </c>
      <c r="I111" s="261">
        <v>624191</v>
      </c>
      <c r="J111" s="261">
        <v>62</v>
      </c>
    </row>
    <row r="112" spans="8:10" x14ac:dyDescent="0.25">
      <c r="H112" s="274" t="s">
        <v>189</v>
      </c>
      <c r="I112" s="289">
        <v>624140</v>
      </c>
      <c r="J112" s="282">
        <v>62</v>
      </c>
    </row>
    <row r="113" spans="8:10" x14ac:dyDescent="0.25">
      <c r="H113" s="267" t="s">
        <v>169</v>
      </c>
      <c r="I113" s="286">
        <v>624055</v>
      </c>
      <c r="J113" s="263">
        <v>62</v>
      </c>
    </row>
    <row r="114" spans="8:10" x14ac:dyDescent="0.25">
      <c r="H114" s="267" t="s">
        <v>120</v>
      </c>
      <c r="I114" s="286">
        <v>624008</v>
      </c>
      <c r="J114" s="263">
        <v>62</v>
      </c>
    </row>
    <row r="115" spans="8:10" x14ac:dyDescent="0.25">
      <c r="H115" s="270" t="s">
        <v>349</v>
      </c>
      <c r="I115" s="287">
        <v>624141</v>
      </c>
      <c r="J115" s="262">
        <v>62</v>
      </c>
    </row>
    <row r="116" spans="8:10" x14ac:dyDescent="0.25">
      <c r="H116" s="267" t="s">
        <v>121</v>
      </c>
      <c r="I116" s="286">
        <v>624047</v>
      </c>
      <c r="J116" s="263">
        <v>62</v>
      </c>
    </row>
    <row r="117" spans="8:10" x14ac:dyDescent="0.25">
      <c r="H117" s="267" t="s">
        <v>122</v>
      </c>
      <c r="I117" s="286">
        <v>624048</v>
      </c>
      <c r="J117" s="263">
        <v>62</v>
      </c>
    </row>
    <row r="118" spans="8:10" x14ac:dyDescent="0.25">
      <c r="H118" s="270" t="s">
        <v>190</v>
      </c>
      <c r="I118" s="287">
        <v>624142</v>
      </c>
      <c r="J118" s="262">
        <v>62</v>
      </c>
    </row>
    <row r="119" spans="8:10" x14ac:dyDescent="0.25">
      <c r="H119" s="277" t="s">
        <v>259</v>
      </c>
      <c r="I119" s="288">
        <v>624185</v>
      </c>
      <c r="J119" s="260">
        <v>62</v>
      </c>
    </row>
    <row r="120" spans="8:10" x14ac:dyDescent="0.25">
      <c r="H120" s="267" t="s">
        <v>123</v>
      </c>
      <c r="I120" s="286">
        <v>622095</v>
      </c>
      <c r="J120" s="263">
        <v>62</v>
      </c>
    </row>
    <row r="121" spans="8:10" x14ac:dyDescent="0.25">
      <c r="H121" s="268" t="s">
        <v>191</v>
      </c>
      <c r="I121" s="290">
        <v>624143</v>
      </c>
      <c r="J121" s="264">
        <v>62</v>
      </c>
    </row>
    <row r="122" spans="8:10" x14ac:dyDescent="0.25">
      <c r="H122" s="273" t="s">
        <v>124</v>
      </c>
      <c r="I122" s="291">
        <v>622094</v>
      </c>
      <c r="J122" s="283">
        <v>62</v>
      </c>
    </row>
    <row r="123" spans="8:10" x14ac:dyDescent="0.25">
      <c r="H123" s="267" t="s">
        <v>125</v>
      </c>
      <c r="I123" s="286">
        <v>622380</v>
      </c>
      <c r="J123" s="263">
        <v>62</v>
      </c>
    </row>
    <row r="124" spans="8:10" x14ac:dyDescent="0.25">
      <c r="H124" s="277" t="s">
        <v>256</v>
      </c>
      <c r="I124" s="288">
        <v>624181</v>
      </c>
      <c r="J124" s="260">
        <v>62</v>
      </c>
    </row>
    <row r="125" spans="8:10" x14ac:dyDescent="0.25">
      <c r="H125" s="267" t="s">
        <v>126</v>
      </c>
      <c r="I125" s="286">
        <v>624049</v>
      </c>
      <c r="J125" s="263">
        <v>62</v>
      </c>
    </row>
    <row r="126" spans="8:10" x14ac:dyDescent="0.25">
      <c r="H126" s="270" t="s">
        <v>178</v>
      </c>
      <c r="I126" s="287">
        <v>624120</v>
      </c>
      <c r="J126" s="262">
        <v>62</v>
      </c>
    </row>
    <row r="127" spans="8:10" x14ac:dyDescent="0.25">
      <c r="H127" s="267" t="s">
        <v>127</v>
      </c>
      <c r="I127" s="286">
        <v>622086</v>
      </c>
      <c r="J127" s="263">
        <v>62</v>
      </c>
    </row>
    <row r="128" spans="8:10" x14ac:dyDescent="0.25">
      <c r="H128" s="267" t="s">
        <v>128</v>
      </c>
      <c r="I128" s="286">
        <v>622026</v>
      </c>
      <c r="J128" s="263">
        <v>62</v>
      </c>
    </row>
    <row r="129" spans="8:10" x14ac:dyDescent="0.25">
      <c r="H129" s="270" t="s">
        <v>192</v>
      </c>
      <c r="I129" s="287">
        <v>624144</v>
      </c>
      <c r="J129" s="262">
        <v>62</v>
      </c>
    </row>
    <row r="130" spans="8:10" x14ac:dyDescent="0.25">
      <c r="H130" s="267" t="s">
        <v>129</v>
      </c>
      <c r="I130" s="286">
        <v>622115</v>
      </c>
      <c r="J130" s="263">
        <v>62</v>
      </c>
    </row>
    <row r="131" spans="8:10" x14ac:dyDescent="0.25">
      <c r="H131" s="267" t="s">
        <v>130</v>
      </c>
      <c r="I131" s="286">
        <v>622087</v>
      </c>
      <c r="J131" s="263">
        <v>62</v>
      </c>
    </row>
    <row r="132" spans="8:10" x14ac:dyDescent="0.25">
      <c r="H132" s="267" t="s">
        <v>131</v>
      </c>
      <c r="I132" s="286">
        <v>622084</v>
      </c>
      <c r="J132" s="263">
        <v>62</v>
      </c>
    </row>
    <row r="133" spans="8:10" x14ac:dyDescent="0.25">
      <c r="H133" s="281" t="s">
        <v>336</v>
      </c>
      <c r="I133" s="261">
        <v>624200</v>
      </c>
      <c r="J133" s="261">
        <v>62</v>
      </c>
    </row>
    <row r="134" spans="8:10" x14ac:dyDescent="0.25">
      <c r="H134" s="270" t="s">
        <v>179</v>
      </c>
      <c r="I134" s="287">
        <v>624121</v>
      </c>
      <c r="J134" s="262">
        <v>62</v>
      </c>
    </row>
    <row r="135" spans="8:10" x14ac:dyDescent="0.25">
      <c r="H135" s="267" t="s">
        <v>132</v>
      </c>
      <c r="I135" s="286">
        <v>622070</v>
      </c>
      <c r="J135" s="263">
        <v>62</v>
      </c>
    </row>
    <row r="136" spans="8:10" x14ac:dyDescent="0.25">
      <c r="H136" s="267" t="s">
        <v>133</v>
      </c>
      <c r="I136" s="286">
        <v>624009</v>
      </c>
      <c r="J136" s="263">
        <v>62</v>
      </c>
    </row>
    <row r="137" spans="8:10" x14ac:dyDescent="0.25">
      <c r="H137" s="267" t="s">
        <v>134</v>
      </c>
      <c r="I137" s="286">
        <v>622035</v>
      </c>
      <c r="J137" s="263">
        <v>62</v>
      </c>
    </row>
    <row r="138" spans="8:10" x14ac:dyDescent="0.25">
      <c r="H138" s="267" t="s">
        <v>135</v>
      </c>
      <c r="I138" s="286">
        <v>622006</v>
      </c>
      <c r="J138" s="263">
        <v>62</v>
      </c>
    </row>
    <row r="139" spans="8:10" x14ac:dyDescent="0.25">
      <c r="H139" s="268" t="s">
        <v>415</v>
      </c>
      <c r="I139" s="261">
        <v>624199</v>
      </c>
      <c r="J139" s="261">
        <v>62</v>
      </c>
    </row>
    <row r="140" spans="8:10" x14ac:dyDescent="0.25">
      <c r="H140" s="267" t="s">
        <v>136</v>
      </c>
      <c r="I140" s="286">
        <v>622362</v>
      </c>
      <c r="J140" s="263">
        <v>62</v>
      </c>
    </row>
    <row r="141" spans="8:10" x14ac:dyDescent="0.25">
      <c r="H141" s="267" t="s">
        <v>137</v>
      </c>
      <c r="I141" s="286">
        <v>622028</v>
      </c>
      <c r="J141" s="263">
        <v>62</v>
      </c>
    </row>
    <row r="142" spans="8:10" x14ac:dyDescent="0.25">
      <c r="H142" s="270" t="s">
        <v>193</v>
      </c>
      <c r="I142" s="287">
        <v>624145</v>
      </c>
      <c r="J142" s="262">
        <v>62</v>
      </c>
    </row>
    <row r="143" spans="8:10" x14ac:dyDescent="0.25">
      <c r="H143" s="266" t="s">
        <v>138</v>
      </c>
      <c r="I143" s="286">
        <v>622353</v>
      </c>
      <c r="J143" s="263">
        <v>62</v>
      </c>
    </row>
    <row r="144" spans="8:10" x14ac:dyDescent="0.25">
      <c r="H144" s="271" t="s">
        <v>416</v>
      </c>
      <c r="I144" s="287">
        <v>624132</v>
      </c>
      <c r="J144" s="262">
        <v>62</v>
      </c>
    </row>
    <row r="145" spans="8:10" x14ac:dyDescent="0.25">
      <c r="H145" s="267" t="s">
        <v>139</v>
      </c>
      <c r="I145" s="286">
        <v>624050</v>
      </c>
      <c r="J145" s="263">
        <v>62</v>
      </c>
    </row>
    <row r="146" spans="8:10" x14ac:dyDescent="0.25">
      <c r="H146" s="267" t="s">
        <v>140</v>
      </c>
      <c r="I146" s="286">
        <v>622104</v>
      </c>
      <c r="J146" s="263">
        <v>62</v>
      </c>
    </row>
    <row r="147" spans="8:10" x14ac:dyDescent="0.25">
      <c r="H147" s="267" t="s">
        <v>141</v>
      </c>
      <c r="I147" s="286">
        <v>622078</v>
      </c>
      <c r="J147" s="263">
        <v>62</v>
      </c>
    </row>
    <row r="148" spans="8:10" x14ac:dyDescent="0.25">
      <c r="H148" s="267" t="s">
        <v>142</v>
      </c>
      <c r="I148" s="286">
        <v>622030</v>
      </c>
      <c r="J148" s="263">
        <v>62</v>
      </c>
    </row>
    <row r="149" spans="8:10" x14ac:dyDescent="0.25">
      <c r="H149" s="270" t="s">
        <v>194</v>
      </c>
      <c r="I149" s="287">
        <v>624146</v>
      </c>
      <c r="J149" s="262">
        <v>62</v>
      </c>
    </row>
    <row r="150" spans="8:10" x14ac:dyDescent="0.25">
      <c r="H150" s="267" t="s">
        <v>143</v>
      </c>
      <c r="I150" s="286">
        <v>622097</v>
      </c>
      <c r="J150" s="263">
        <v>62</v>
      </c>
    </row>
    <row r="151" spans="8:10" x14ac:dyDescent="0.25">
      <c r="H151" s="267" t="s">
        <v>144</v>
      </c>
      <c r="I151" s="286">
        <v>622050</v>
      </c>
      <c r="J151" s="263">
        <v>62</v>
      </c>
    </row>
    <row r="152" spans="8:10" x14ac:dyDescent="0.25">
      <c r="H152" s="267" t="s">
        <v>145</v>
      </c>
      <c r="I152" s="286">
        <v>624053</v>
      </c>
      <c r="J152" s="263">
        <v>62</v>
      </c>
    </row>
    <row r="153" spans="8:10" x14ac:dyDescent="0.25">
      <c r="H153" s="267" t="s">
        <v>146</v>
      </c>
      <c r="I153" s="286">
        <v>622031</v>
      </c>
      <c r="J153" s="263">
        <v>62</v>
      </c>
    </row>
    <row r="154" spans="8:10" x14ac:dyDescent="0.25">
      <c r="H154" s="270" t="s">
        <v>417</v>
      </c>
      <c r="I154" s="287">
        <v>624123</v>
      </c>
      <c r="J154" s="262">
        <v>62</v>
      </c>
    </row>
    <row r="155" spans="8:10" x14ac:dyDescent="0.25">
      <c r="H155" s="281" t="s">
        <v>418</v>
      </c>
      <c r="I155" s="261">
        <v>624192</v>
      </c>
      <c r="J155" s="261">
        <v>62</v>
      </c>
    </row>
    <row r="156" spans="8:10" x14ac:dyDescent="0.25">
      <c r="H156" s="271" t="s">
        <v>419</v>
      </c>
      <c r="I156" s="287">
        <v>624124</v>
      </c>
      <c r="J156" s="262">
        <v>62</v>
      </c>
    </row>
    <row r="157" spans="8:10" x14ac:dyDescent="0.25">
      <c r="H157" s="267" t="s">
        <v>420</v>
      </c>
      <c r="I157" s="286">
        <v>622032</v>
      </c>
      <c r="J157" s="263">
        <v>62</v>
      </c>
    </row>
    <row r="158" spans="8:10" x14ac:dyDescent="0.25">
      <c r="H158" s="267" t="s">
        <v>352</v>
      </c>
      <c r="I158" s="286">
        <v>624042</v>
      </c>
      <c r="J158" s="263">
        <v>62</v>
      </c>
    </row>
    <row r="159" spans="8:10" x14ac:dyDescent="0.25">
      <c r="H159" s="267" t="s">
        <v>147</v>
      </c>
      <c r="I159" s="286">
        <v>622080</v>
      </c>
      <c r="J159" s="263">
        <v>62</v>
      </c>
    </row>
    <row r="160" spans="8:10" x14ac:dyDescent="0.25">
      <c r="H160" s="277" t="s">
        <v>421</v>
      </c>
      <c r="I160" s="288">
        <v>624203</v>
      </c>
      <c r="J160" s="260">
        <v>62</v>
      </c>
    </row>
    <row r="161" spans="8:10" x14ac:dyDescent="0.25">
      <c r="H161" s="271" t="s">
        <v>422</v>
      </c>
      <c r="I161" s="287">
        <v>624125</v>
      </c>
      <c r="J161" s="262">
        <v>62</v>
      </c>
    </row>
    <row r="162" spans="8:10" x14ac:dyDescent="0.25">
      <c r="H162" s="273" t="s">
        <v>148</v>
      </c>
      <c r="I162" s="291">
        <v>622037</v>
      </c>
      <c r="J162" s="283">
        <v>62</v>
      </c>
    </row>
    <row r="163" spans="8:10" x14ac:dyDescent="0.25">
      <c r="H163" s="273" t="s">
        <v>149</v>
      </c>
      <c r="I163" s="291">
        <v>622085</v>
      </c>
      <c r="J163" s="283">
        <v>62</v>
      </c>
    </row>
    <row r="164" spans="8:10" x14ac:dyDescent="0.25">
      <c r="H164" s="273" t="s">
        <v>150</v>
      </c>
      <c r="I164" s="291">
        <v>622376</v>
      </c>
      <c r="J164" s="283">
        <v>62</v>
      </c>
    </row>
    <row r="165" spans="8:10" x14ac:dyDescent="0.25">
      <c r="H165" s="273" t="s">
        <v>151</v>
      </c>
      <c r="I165" s="291">
        <v>624011</v>
      </c>
      <c r="J165" s="283">
        <v>62</v>
      </c>
    </row>
    <row r="166" spans="8:10" x14ac:dyDescent="0.25">
      <c r="H166" s="273" t="s">
        <v>152</v>
      </c>
      <c r="I166" s="291">
        <v>622354</v>
      </c>
      <c r="J166" s="283">
        <v>62</v>
      </c>
    </row>
    <row r="167" spans="8:10" x14ac:dyDescent="0.25">
      <c r="H167" s="273" t="s">
        <v>153</v>
      </c>
      <c r="I167" s="291">
        <v>622103</v>
      </c>
      <c r="J167" s="283">
        <v>62</v>
      </c>
    </row>
    <row r="168" spans="8:10" x14ac:dyDescent="0.25">
      <c r="H168" s="275" t="s">
        <v>213</v>
      </c>
      <c r="I168" s="287">
        <v>624169</v>
      </c>
      <c r="J168" s="262">
        <v>62</v>
      </c>
    </row>
    <row r="169" spans="8:10" x14ac:dyDescent="0.25">
      <c r="H169" s="275" t="s">
        <v>214</v>
      </c>
      <c r="I169" s="287">
        <v>624170</v>
      </c>
      <c r="J169" s="262">
        <v>62</v>
      </c>
    </row>
    <row r="170" spans="8:10" x14ac:dyDescent="0.25">
      <c r="H170" s="277" t="s">
        <v>309</v>
      </c>
      <c r="I170" s="288">
        <v>624182</v>
      </c>
      <c r="J170" s="260">
        <v>62</v>
      </c>
    </row>
    <row r="171" spans="8:10" x14ac:dyDescent="0.25">
      <c r="H171" s="271" t="s">
        <v>180</v>
      </c>
      <c r="I171" s="287">
        <v>624126</v>
      </c>
      <c r="J171" s="262">
        <v>62</v>
      </c>
    </row>
    <row r="172" spans="8:10" x14ac:dyDescent="0.25">
      <c r="H172" s="277" t="s">
        <v>258</v>
      </c>
      <c r="I172" s="288">
        <v>624184</v>
      </c>
      <c r="J172" s="260">
        <v>62</v>
      </c>
    </row>
    <row r="173" spans="8:10" x14ac:dyDescent="0.25">
      <c r="H173" s="273" t="s">
        <v>154</v>
      </c>
      <c r="I173" s="291">
        <v>624056</v>
      </c>
      <c r="J173" s="283">
        <v>62</v>
      </c>
    </row>
    <row r="174" spans="8:10" x14ac:dyDescent="0.25">
      <c r="H174" s="273" t="s">
        <v>155</v>
      </c>
      <c r="I174" s="291">
        <v>622083</v>
      </c>
      <c r="J174" s="283">
        <v>62</v>
      </c>
    </row>
    <row r="175" spans="8:10" ht="30" x14ac:dyDescent="0.25">
      <c r="H175" s="270" t="s">
        <v>353</v>
      </c>
      <c r="I175" s="287">
        <v>624147</v>
      </c>
      <c r="J175" s="262">
        <v>62</v>
      </c>
    </row>
    <row r="176" spans="8:10" x14ac:dyDescent="0.25">
      <c r="H176" s="273" t="s">
        <v>156</v>
      </c>
      <c r="I176" s="291">
        <v>622381</v>
      </c>
      <c r="J176" s="283">
        <v>62</v>
      </c>
    </row>
    <row r="177" spans="8:10" x14ac:dyDescent="0.25">
      <c r="H177" s="271" t="s">
        <v>181</v>
      </c>
      <c r="I177" s="287">
        <v>624127</v>
      </c>
      <c r="J177" s="262">
        <v>62</v>
      </c>
    </row>
    <row r="178" spans="8:10" x14ac:dyDescent="0.25">
      <c r="H178" s="273" t="s">
        <v>157</v>
      </c>
      <c r="I178" s="291">
        <v>622088</v>
      </c>
      <c r="J178" s="283">
        <v>62</v>
      </c>
    </row>
    <row r="179" spans="8:10" x14ac:dyDescent="0.25">
      <c r="H179" s="273" t="s">
        <v>158</v>
      </c>
      <c r="I179" s="291">
        <v>624012</v>
      </c>
      <c r="J179" s="283">
        <v>62</v>
      </c>
    </row>
    <row r="180" spans="8:10" x14ac:dyDescent="0.25">
      <c r="H180" s="271" t="s">
        <v>182</v>
      </c>
      <c r="I180" s="287">
        <v>624128</v>
      </c>
      <c r="J180" s="262">
        <v>62</v>
      </c>
    </row>
    <row r="181" spans="8:10" x14ac:dyDescent="0.25">
      <c r="H181" s="272" t="s">
        <v>159</v>
      </c>
      <c r="I181" s="285">
        <v>624057</v>
      </c>
      <c r="J181" s="284">
        <v>62</v>
      </c>
    </row>
    <row r="182" spans="8:10" x14ac:dyDescent="0.25">
      <c r="H182" s="272" t="s">
        <v>160</v>
      </c>
      <c r="I182" s="285">
        <v>622382</v>
      </c>
      <c r="J182" s="265">
        <v>62</v>
      </c>
    </row>
    <row r="183" spans="8:10" x14ac:dyDescent="0.25">
      <c r="H183" s="276" t="s">
        <v>183</v>
      </c>
      <c r="I183" s="290">
        <v>624129</v>
      </c>
      <c r="J183" s="261">
        <v>62</v>
      </c>
    </row>
    <row r="184" spans="8:10" x14ac:dyDescent="0.25">
      <c r="H184" s="268" t="s">
        <v>195</v>
      </c>
      <c r="I184" s="290">
        <v>624148</v>
      </c>
      <c r="J184" s="261">
        <v>62</v>
      </c>
    </row>
    <row r="185" spans="8:10" x14ac:dyDescent="0.25">
      <c r="H185" s="272" t="s">
        <v>161</v>
      </c>
      <c r="I185" s="285">
        <v>622039</v>
      </c>
      <c r="J185" s="265">
        <v>62</v>
      </c>
    </row>
    <row r="186" spans="8:10" x14ac:dyDescent="0.25">
      <c r="H186" s="268" t="s">
        <v>196</v>
      </c>
      <c r="I186" s="290">
        <v>624149</v>
      </c>
      <c r="J186" s="261">
        <v>62</v>
      </c>
    </row>
    <row r="187" spans="8:10" x14ac:dyDescent="0.25">
      <c r="H187" s="273" t="s">
        <v>170</v>
      </c>
      <c r="I187" s="291">
        <v>624058</v>
      </c>
      <c r="J187" s="283">
        <v>62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BF86090-239D-4AB0-840A-AE340812A954}">
  <ds:schemaRefs>
    <ds:schemaRef ds:uri="http://schemas.openxmlformats.org/package/2006/metadata/core-properties"/>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 ds:uri="http://purl.org/dc/terms/"/>
    <ds:schemaRef ds:uri="http://purl.org/dc/dcmitype/"/>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Unit Data from Audit Worksheet</vt:lpstr>
      <vt:lpstr>IMPORT</vt:lpstr>
      <vt:lpstr>Sheet1</vt:lpstr>
      <vt:lpstr>2019 Data</vt:lpstr>
      <vt:lpstr>2018 Data</vt:lpstr>
      <vt:lpstr>Don't use</vt:lpstr>
      <vt:lpstr>Unit Names 2020</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2018-11-01T19:12:03Z</cp:lastPrinted>
  <dcterms:created xsi:type="dcterms:W3CDTF">2011-03-11T21:05:05Z</dcterms:created>
  <dcterms:modified xsi:type="dcterms:W3CDTF">2020-10-09T21:17:40Z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2019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